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W:\Forestry\Masters\Certification Records\CURRENT LICENSEES\004552 Tilhill Forestry FM\2022 S3\"/>
    </mc:Choice>
  </mc:AlternateContent>
  <xr:revisionPtr revIDLastSave="0" documentId="13_ncr:1_{E9628D3B-323F-41DF-AD76-1C87F1CA4138}" xr6:coauthVersionLast="47" xr6:coauthVersionMax="47" xr10:uidLastSave="{00000000-0000-0000-0000-000000000000}"/>
  <bookViews>
    <workbookView xWindow="-120" yWindow="-16320" windowWidth="29040" windowHeight="15840" tabRatio="949" xr2:uid="{00000000-000D-0000-FFFF-FFFF00000000}"/>
  </bookViews>
  <sheets>
    <sheet name="Cover" sheetId="1" r:id="rId1"/>
    <sheet name="1 Basic info" sheetId="74" r:id="rId2"/>
    <sheet name="2 Findings " sheetId="65" r:id="rId3"/>
    <sheet name="3 RA Cert process" sheetId="3" r:id="rId4"/>
    <sheet name="5 MA Org Structure+Management" sheetId="66" r:id="rId5"/>
    <sheet name="6 S1" sheetId="19" r:id="rId6"/>
    <sheet name="7 S2" sheetId="50" state="hidden" r:id="rId7"/>
    <sheet name="8 S3" sheetId="51" r:id="rId8"/>
    <sheet name="9 S4" sheetId="49" r:id="rId9"/>
    <sheet name="A1 UKWAS checklist" sheetId="80" r:id="rId10"/>
    <sheet name="A2 Stakeholder Summary" sheetId="59" r:id="rId11"/>
    <sheet name="A3 Species list" sheetId="16" r:id="rId12"/>
    <sheet name="A6 Group checklist" sheetId="62" r:id="rId13"/>
    <sheet name="A6 FSC&amp;PEFC UK Group checkl" sheetId="78" r:id="rId14"/>
    <sheet name="A7 Members Reg 16th Aug 2022 v2" sheetId="79" r:id="rId15"/>
    <sheet name="A7 Members &amp; FMUs" sheetId="76" r:id="rId16"/>
    <sheet name="A8a Sampling" sheetId="70" r:id="rId17"/>
    <sheet name="A12a Product schedule" sheetId="53" r:id="rId18"/>
    <sheet name="A11a Cert Decsn" sheetId="42"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 '!$A$7:$N$7</definedName>
    <definedName name="_xlnm._FilterDatabase" localSheetId="9" hidden="1">'A1 UKWAS checklist'!#REF!</definedName>
    <definedName name="_xlnm._FilterDatabase" localSheetId="13" hidden="1">'A6 FSC&amp;PEFC UK Group checkl'!$A$1:$A$502</definedName>
    <definedName name="_xlnm._FilterDatabase" localSheetId="15" hidden="1">'A7 Members &amp; FMUs'!$A$10:$AA$393</definedName>
    <definedName name="_xlnm._FilterDatabase" localSheetId="14" hidden="1">'A7 Members Reg 16th Aug 2022 v2'!$A$1:$T$386</definedName>
    <definedName name="_xlnm.Print_Area" localSheetId="1">'1 Basic info'!$A$1:$H$93</definedName>
    <definedName name="_xlnm.Print_Area" localSheetId="2">'2 Findings '!$A$2:$L$34</definedName>
    <definedName name="_xlnm.Print_Area" localSheetId="3">'3 RA Cert process'!$A$1:$C$99</definedName>
    <definedName name="_xlnm.Print_Area" localSheetId="4">'5 MA Org Structure+Management'!$A$1:$C$31</definedName>
    <definedName name="_xlnm.Print_Area" localSheetId="5">'6 S1'!$A$1:$C$81</definedName>
    <definedName name="_xlnm.Print_Area" localSheetId="6">'7 S2'!$A$1:$C$102</definedName>
    <definedName name="_xlnm.Print_Area" localSheetId="7">'8 S3'!$A$1:$C$76</definedName>
    <definedName name="_xlnm.Print_Area" localSheetId="8">'9 S4'!$A$1:$C$64</definedName>
    <definedName name="_xlnm.Print_Area" localSheetId="9">'A1 UKWAS checklist'!#REF!</definedName>
    <definedName name="_xlnm.Print_Area" localSheetId="17">'A12a Product schedule'!$A$1:$D$38</definedName>
    <definedName name="_xlnm.Print_Area" localSheetId="13">'A6 FSC&amp;PEFC UK Group checkl'!$E$3:$I$288</definedName>
    <definedName name="_xlnm.Print_Area" localSheetId="15">'A7 Members &amp; FMUs'!$A$1:$Z$495</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2" l="1"/>
  <c r="O401" i="76"/>
  <c r="B13" i="42"/>
  <c r="C1402" i="80" l="1"/>
  <c r="C1401" i="80"/>
  <c r="C1400" i="80"/>
  <c r="C1399" i="80"/>
  <c r="C1398" i="80"/>
  <c r="C1393" i="80"/>
  <c r="C1392" i="80"/>
  <c r="C1391" i="80"/>
  <c r="C1390" i="80"/>
  <c r="C1389" i="80"/>
  <c r="C1385" i="80"/>
  <c r="C1384" i="80"/>
  <c r="C1383" i="80"/>
  <c r="C1382" i="80"/>
  <c r="C1381" i="80"/>
  <c r="C1377" i="80"/>
  <c r="C1376" i="80"/>
  <c r="C1375" i="80"/>
  <c r="C1374" i="80"/>
  <c r="C1373" i="80"/>
  <c r="C1369" i="80"/>
  <c r="C1368" i="80"/>
  <c r="C1367" i="80"/>
  <c r="C1366" i="80"/>
  <c r="C1365" i="80"/>
  <c r="C1361" i="80"/>
  <c r="C1360" i="80"/>
  <c r="C1359" i="80"/>
  <c r="C1358" i="80"/>
  <c r="C1357" i="80"/>
  <c r="C1352" i="80"/>
  <c r="C1351" i="80"/>
  <c r="C1350" i="80"/>
  <c r="C1349" i="80"/>
  <c r="C1348" i="80"/>
  <c r="C1344" i="80"/>
  <c r="C1343" i="80"/>
  <c r="C1342" i="80"/>
  <c r="C1341" i="80"/>
  <c r="C1340" i="80"/>
  <c r="C1335" i="80"/>
  <c r="C1334" i="80"/>
  <c r="C1333" i="80"/>
  <c r="C1332" i="80"/>
  <c r="C1331" i="80"/>
  <c r="C1327" i="80"/>
  <c r="C1326" i="80"/>
  <c r="C1325" i="80"/>
  <c r="C1324" i="80"/>
  <c r="C1323" i="80"/>
  <c r="C1319" i="80"/>
  <c r="C1317" i="80"/>
  <c r="C1316" i="80"/>
  <c r="C1315" i="80"/>
  <c r="C1314" i="80"/>
  <c r="C1309" i="80"/>
  <c r="C1308" i="80"/>
  <c r="C1307" i="80"/>
  <c r="C1306" i="80"/>
  <c r="C1305" i="80"/>
  <c r="C1300" i="80"/>
  <c r="C1299" i="80"/>
  <c r="C1298" i="80"/>
  <c r="C1297" i="80"/>
  <c r="C1296" i="80"/>
  <c r="C1292" i="80"/>
  <c r="C1291" i="80"/>
  <c r="C1290" i="80"/>
  <c r="C1289" i="80"/>
  <c r="C1288" i="80"/>
  <c r="C1283" i="80"/>
  <c r="C1282" i="80"/>
  <c r="C1281" i="80"/>
  <c r="C1280" i="80"/>
  <c r="C1279" i="80"/>
  <c r="C1275" i="80"/>
  <c r="C1274" i="80"/>
  <c r="C1273" i="80"/>
  <c r="C1272" i="80"/>
  <c r="C1271" i="80"/>
  <c r="C1267" i="80"/>
  <c r="C1266" i="80"/>
  <c r="C1265" i="80"/>
  <c r="C1264" i="80"/>
  <c r="C1263" i="80"/>
  <c r="C1259" i="80"/>
  <c r="C1258" i="80"/>
  <c r="C1257" i="80"/>
  <c r="C1256" i="80"/>
  <c r="C1255" i="80"/>
  <c r="C1249" i="80"/>
  <c r="C1248" i="80"/>
  <c r="C1247" i="80"/>
  <c r="C1246" i="80"/>
  <c r="C1245" i="80"/>
  <c r="C1240" i="80"/>
  <c r="C1239" i="80"/>
  <c r="C1238" i="80"/>
  <c r="C1237" i="80"/>
  <c r="C1236" i="80"/>
  <c r="C1231" i="80"/>
  <c r="C1230" i="80"/>
  <c r="C1229" i="80"/>
  <c r="C1228" i="80"/>
  <c r="C1227" i="80"/>
  <c r="C1223" i="80"/>
  <c r="C1222" i="80"/>
  <c r="C1221" i="80"/>
  <c r="C1220" i="80"/>
  <c r="C1219" i="80"/>
  <c r="C1214" i="80"/>
  <c r="C1213" i="80"/>
  <c r="C1212" i="80"/>
  <c r="C1211" i="80"/>
  <c r="C1210" i="80"/>
  <c r="C1206" i="80"/>
  <c r="C1205" i="80"/>
  <c r="C1204" i="80"/>
  <c r="C1203" i="80"/>
  <c r="C1202" i="80"/>
  <c r="C1198" i="80"/>
  <c r="C1197" i="80"/>
  <c r="C1196" i="80"/>
  <c r="C1195" i="80"/>
  <c r="C1194" i="80"/>
  <c r="C1190" i="80"/>
  <c r="C1189" i="80"/>
  <c r="C1188" i="80"/>
  <c r="C1187" i="80"/>
  <c r="C1186" i="80"/>
  <c r="C1182" i="80"/>
  <c r="C1181" i="80"/>
  <c r="C1180" i="80"/>
  <c r="C1179" i="80"/>
  <c r="C1178" i="80"/>
  <c r="C1173" i="80"/>
  <c r="C1172" i="80"/>
  <c r="C1171" i="80"/>
  <c r="C1170" i="80"/>
  <c r="C1169" i="80"/>
  <c r="C1165" i="80"/>
  <c r="C1164" i="80"/>
  <c r="C1163" i="80"/>
  <c r="C1162" i="80"/>
  <c r="C1161" i="80"/>
  <c r="C1156" i="80"/>
  <c r="C1155" i="80"/>
  <c r="C1154" i="80"/>
  <c r="C1153" i="80"/>
  <c r="C1152" i="80"/>
  <c r="C1148" i="80"/>
  <c r="C1147" i="80"/>
  <c r="C1146" i="80"/>
  <c r="C1145" i="80"/>
  <c r="C1144" i="80"/>
  <c r="C1140" i="80"/>
  <c r="C1139" i="80"/>
  <c r="C1138" i="80"/>
  <c r="C1137" i="80"/>
  <c r="C1136" i="80"/>
  <c r="C1132" i="80"/>
  <c r="C1131" i="80"/>
  <c r="C1130" i="80"/>
  <c r="C1129" i="80"/>
  <c r="C1128" i="80"/>
  <c r="C1124" i="80"/>
  <c r="C1123" i="80"/>
  <c r="C1122" i="80"/>
  <c r="C1121" i="80"/>
  <c r="C1120" i="80"/>
  <c r="C1116" i="80"/>
  <c r="C1115" i="80"/>
  <c r="C1114" i="80"/>
  <c r="C1113" i="80"/>
  <c r="C1112" i="80"/>
  <c r="C1107" i="80"/>
  <c r="C1106" i="80"/>
  <c r="C1105" i="80"/>
  <c r="C1104" i="80"/>
  <c r="C1103" i="80"/>
  <c r="C1099" i="80"/>
  <c r="C1098" i="80"/>
  <c r="C1097" i="80"/>
  <c r="C1096" i="80"/>
  <c r="C1095" i="80"/>
  <c r="C1090" i="80"/>
  <c r="C1089" i="80"/>
  <c r="C1088" i="80"/>
  <c r="C1087" i="80"/>
  <c r="C1086" i="80"/>
  <c r="C1082" i="80"/>
  <c r="C1081" i="80"/>
  <c r="C1080" i="80"/>
  <c r="C1079" i="80"/>
  <c r="C1078" i="80"/>
  <c r="C1074" i="80"/>
  <c r="C1073" i="80"/>
  <c r="C1072" i="80"/>
  <c r="C1071" i="80"/>
  <c r="C1070" i="80"/>
  <c r="C1065" i="80"/>
  <c r="C1064" i="80"/>
  <c r="C1063" i="80"/>
  <c r="C1062" i="80"/>
  <c r="C1061" i="80"/>
  <c r="C1057" i="80"/>
  <c r="C1056" i="80"/>
  <c r="C1055" i="80"/>
  <c r="C1054" i="80"/>
  <c r="C1053" i="80"/>
  <c r="C1049" i="80"/>
  <c r="C1048" i="80"/>
  <c r="C1047" i="80"/>
  <c r="C1046" i="80"/>
  <c r="C1045" i="80"/>
  <c r="C1041" i="80"/>
  <c r="C1040" i="80"/>
  <c r="C1039" i="80"/>
  <c r="C1038" i="80"/>
  <c r="C1037" i="80"/>
  <c r="C1033" i="80"/>
  <c r="C1032" i="80"/>
  <c r="C1031" i="80"/>
  <c r="C1030" i="80"/>
  <c r="C1029" i="80"/>
  <c r="C1023" i="80"/>
  <c r="C1022" i="80"/>
  <c r="C1021" i="80"/>
  <c r="C1020" i="80"/>
  <c r="C1019" i="80"/>
  <c r="C1015" i="80"/>
  <c r="C1014" i="80"/>
  <c r="C1013" i="80"/>
  <c r="C1012" i="80"/>
  <c r="C1011" i="80"/>
  <c r="C1006" i="80"/>
  <c r="C1005" i="80"/>
  <c r="C1004" i="80"/>
  <c r="C1003" i="80"/>
  <c r="C1002" i="80"/>
  <c r="C998" i="80"/>
  <c r="C997" i="80"/>
  <c r="C996" i="80"/>
  <c r="C995" i="80"/>
  <c r="C994" i="80"/>
  <c r="C989" i="80"/>
  <c r="C988" i="80"/>
  <c r="C987" i="80"/>
  <c r="C986" i="80"/>
  <c r="C985" i="80"/>
  <c r="C981" i="80"/>
  <c r="C980" i="80"/>
  <c r="C979" i="80"/>
  <c r="C978" i="80"/>
  <c r="C977" i="80"/>
  <c r="C972" i="80"/>
  <c r="C971" i="80"/>
  <c r="C970" i="80"/>
  <c r="C969" i="80"/>
  <c r="C964" i="80"/>
  <c r="C963" i="80"/>
  <c r="C962" i="80"/>
  <c r="C961" i="80"/>
  <c r="C960" i="80"/>
  <c r="C956" i="80"/>
  <c r="C955" i="80"/>
  <c r="C954" i="80"/>
  <c r="C953" i="80"/>
  <c r="C952" i="80"/>
  <c r="C948" i="80"/>
  <c r="C947" i="80"/>
  <c r="C946" i="80"/>
  <c r="C945" i="80"/>
  <c r="C944" i="80"/>
  <c r="C940" i="80"/>
  <c r="C939" i="80"/>
  <c r="C938" i="80"/>
  <c r="C937" i="80"/>
  <c r="C936" i="80"/>
  <c r="C932" i="80"/>
  <c r="C931" i="80"/>
  <c r="C930" i="80"/>
  <c r="C929" i="80"/>
  <c r="C928" i="80"/>
  <c r="C924" i="80"/>
  <c r="C923" i="80"/>
  <c r="C922" i="80"/>
  <c r="C921" i="80"/>
  <c r="C920" i="80"/>
  <c r="C916" i="80"/>
  <c r="C915" i="80"/>
  <c r="C914" i="80"/>
  <c r="C913" i="80"/>
  <c r="C912" i="80"/>
  <c r="C908" i="80"/>
  <c r="C907" i="80"/>
  <c r="C906" i="80"/>
  <c r="C905" i="80"/>
  <c r="C904" i="80"/>
  <c r="C900" i="80"/>
  <c r="C899" i="80"/>
  <c r="C898" i="80"/>
  <c r="C897" i="80"/>
  <c r="C896" i="80"/>
  <c r="C892" i="80"/>
  <c r="C891" i="80"/>
  <c r="C890" i="80"/>
  <c r="C889" i="80"/>
  <c r="C888" i="80"/>
  <c r="C884" i="80"/>
  <c r="C883" i="80"/>
  <c r="C882" i="80"/>
  <c r="C881" i="80"/>
  <c r="C880" i="80"/>
  <c r="C876" i="80"/>
  <c r="C875" i="80"/>
  <c r="C874" i="80"/>
  <c r="C873" i="80"/>
  <c r="C872" i="80"/>
  <c r="C868" i="80"/>
  <c r="C867" i="80"/>
  <c r="C866" i="80"/>
  <c r="C865" i="80"/>
  <c r="C864" i="80"/>
  <c r="C860" i="80"/>
  <c r="C859" i="80"/>
  <c r="C858" i="80"/>
  <c r="C857" i="80"/>
  <c r="C856" i="80"/>
  <c r="C851" i="80"/>
  <c r="C850" i="80"/>
  <c r="C849" i="80"/>
  <c r="C848" i="80"/>
  <c r="C847" i="80"/>
  <c r="C843" i="80"/>
  <c r="C842" i="80"/>
  <c r="C841" i="80"/>
  <c r="C840" i="80"/>
  <c r="C839" i="80"/>
  <c r="C834" i="80"/>
  <c r="C833" i="80"/>
  <c r="C832" i="80"/>
  <c r="C831" i="80"/>
  <c r="C830" i="80"/>
  <c r="C826" i="80"/>
  <c r="C825" i="80"/>
  <c r="C824" i="80"/>
  <c r="C823" i="80"/>
  <c r="C822" i="80"/>
  <c r="C818" i="80"/>
  <c r="C817" i="80"/>
  <c r="C816" i="80"/>
  <c r="C815" i="80"/>
  <c r="C814" i="80"/>
  <c r="C810" i="80"/>
  <c r="C809" i="80"/>
  <c r="C808" i="80"/>
  <c r="C807" i="80"/>
  <c r="C806" i="80"/>
  <c r="C802" i="80"/>
  <c r="C801" i="80"/>
  <c r="C800" i="80"/>
  <c r="C799" i="80"/>
  <c r="C798" i="80"/>
  <c r="C793" i="80"/>
  <c r="C792" i="80"/>
  <c r="C791" i="80"/>
  <c r="C790" i="80"/>
  <c r="C789" i="80"/>
  <c r="C785" i="80"/>
  <c r="C784" i="80"/>
  <c r="C783" i="80"/>
  <c r="C782" i="80"/>
  <c r="C781" i="80"/>
  <c r="C777" i="80"/>
  <c r="C776" i="80"/>
  <c r="C775" i="80"/>
  <c r="C774" i="80"/>
  <c r="C773" i="80"/>
  <c r="C769" i="80"/>
  <c r="C768" i="80"/>
  <c r="C767" i="80"/>
  <c r="C766" i="80"/>
  <c r="C765" i="80"/>
  <c r="C759" i="80"/>
  <c r="C758" i="80"/>
  <c r="C757" i="80"/>
  <c r="C756" i="80"/>
  <c r="C755" i="80"/>
  <c r="C751" i="80"/>
  <c r="C750" i="80"/>
  <c r="C749" i="80"/>
  <c r="C748" i="80"/>
  <c r="C747" i="80"/>
  <c r="C743" i="80"/>
  <c r="C742" i="80"/>
  <c r="C741" i="80"/>
  <c r="C740" i="80"/>
  <c r="C739" i="80"/>
  <c r="C735" i="80"/>
  <c r="C734" i="80"/>
  <c r="C733" i="80"/>
  <c r="C732" i="80"/>
  <c r="C731" i="80"/>
  <c r="C727" i="80"/>
  <c r="C726" i="80"/>
  <c r="C725" i="80"/>
  <c r="C724" i="80"/>
  <c r="C723" i="80"/>
  <c r="C719" i="80"/>
  <c r="C718" i="80"/>
  <c r="C717" i="80"/>
  <c r="C716" i="80"/>
  <c r="C715" i="80"/>
  <c r="C710" i="80"/>
  <c r="C709" i="80"/>
  <c r="C708" i="80"/>
  <c r="C707" i="80"/>
  <c r="C706" i="80"/>
  <c r="C701" i="80"/>
  <c r="C700" i="80"/>
  <c r="C699" i="80"/>
  <c r="C698" i="80"/>
  <c r="C697" i="80"/>
  <c r="C693" i="80"/>
  <c r="C692" i="80"/>
  <c r="C691" i="80"/>
  <c r="C690" i="80"/>
  <c r="C689" i="80"/>
  <c r="C685" i="80"/>
  <c r="C684" i="80"/>
  <c r="C683" i="80"/>
  <c r="C682" i="80"/>
  <c r="C681" i="80"/>
  <c r="C677" i="80"/>
  <c r="C676" i="80"/>
  <c r="C675" i="80"/>
  <c r="C674" i="80"/>
  <c r="C673" i="80"/>
  <c r="C669" i="80"/>
  <c r="C668" i="80"/>
  <c r="C667" i="80"/>
  <c r="C666" i="80"/>
  <c r="C665" i="80"/>
  <c r="C661" i="80"/>
  <c r="C660" i="80"/>
  <c r="C659" i="80"/>
  <c r="C658" i="80"/>
  <c r="C657" i="80"/>
  <c r="C652" i="80"/>
  <c r="C651" i="80"/>
  <c r="C650" i="80"/>
  <c r="C649" i="80"/>
  <c r="C648" i="80"/>
  <c r="C644" i="80"/>
  <c r="C643" i="80"/>
  <c r="C642" i="80"/>
  <c r="C641" i="80"/>
  <c r="C640" i="80"/>
  <c r="C635" i="80"/>
  <c r="C634" i="80"/>
  <c r="C633" i="80"/>
  <c r="C632" i="80"/>
  <c r="C631" i="80"/>
  <c r="C627" i="80"/>
  <c r="C626" i="80"/>
  <c r="C625" i="80"/>
  <c r="C624" i="80"/>
  <c r="C623" i="80"/>
  <c r="C619" i="80"/>
  <c r="C618" i="80"/>
  <c r="C617" i="80"/>
  <c r="C616" i="80"/>
  <c r="C615" i="80"/>
  <c r="C611" i="80"/>
  <c r="C610" i="80"/>
  <c r="C609" i="80"/>
  <c r="C608" i="80"/>
  <c r="C607" i="80"/>
  <c r="C602" i="80"/>
  <c r="C601" i="80"/>
  <c r="C600" i="80"/>
  <c r="C599" i="80"/>
  <c r="C598" i="80"/>
  <c r="C594" i="80"/>
  <c r="C593" i="80"/>
  <c r="C592" i="80"/>
  <c r="C591" i="80"/>
  <c r="C590" i="80"/>
  <c r="C586" i="80"/>
  <c r="C585" i="80"/>
  <c r="C584" i="80"/>
  <c r="C583" i="80"/>
  <c r="C582" i="80"/>
  <c r="C578" i="80"/>
  <c r="C577" i="80"/>
  <c r="C576" i="80"/>
  <c r="C575" i="80"/>
  <c r="C574" i="80"/>
  <c r="C569" i="80"/>
  <c r="C568" i="80"/>
  <c r="C567" i="80"/>
  <c r="C566" i="80"/>
  <c r="C565" i="80"/>
  <c r="C561" i="80"/>
  <c r="C560" i="80"/>
  <c r="C559" i="80"/>
  <c r="C558" i="80"/>
  <c r="C557" i="80"/>
  <c r="C553" i="80"/>
  <c r="C552" i="80"/>
  <c r="C551" i="80"/>
  <c r="C550" i="80"/>
  <c r="C549" i="80"/>
  <c r="C544" i="80"/>
  <c r="C543" i="80"/>
  <c r="C542" i="80"/>
  <c r="C541" i="80"/>
  <c r="C540" i="80"/>
  <c r="C536" i="80"/>
  <c r="C535" i="80"/>
  <c r="C534" i="80"/>
  <c r="C533" i="80"/>
  <c r="C532" i="80"/>
  <c r="C528" i="80"/>
  <c r="C527" i="80"/>
  <c r="C526" i="80"/>
  <c r="C525" i="80"/>
  <c r="C524" i="80"/>
  <c r="C519" i="80"/>
  <c r="C518" i="80"/>
  <c r="C517" i="80"/>
  <c r="C516" i="80"/>
  <c r="C515" i="80"/>
  <c r="C510" i="80"/>
  <c r="C509" i="80"/>
  <c r="C508" i="80"/>
  <c r="C507" i="80"/>
  <c r="C506" i="80"/>
  <c r="C501" i="80"/>
  <c r="C500" i="80"/>
  <c r="C499" i="80"/>
  <c r="C498" i="80"/>
  <c r="C497" i="80"/>
  <c r="C493" i="80"/>
  <c r="C492" i="80"/>
  <c r="C491" i="80"/>
  <c r="C490" i="80"/>
  <c r="C489" i="80"/>
  <c r="C485" i="80"/>
  <c r="C484" i="80"/>
  <c r="C483" i="80"/>
  <c r="C482" i="80"/>
  <c r="C481" i="80"/>
  <c r="C477" i="80"/>
  <c r="C476" i="80"/>
  <c r="C475" i="80"/>
  <c r="C474" i="80"/>
  <c r="C473" i="80"/>
  <c r="C469" i="80"/>
  <c r="C468" i="80"/>
  <c r="C467" i="80"/>
  <c r="C466" i="80"/>
  <c r="C465" i="80"/>
  <c r="C460" i="80"/>
  <c r="C459" i="80"/>
  <c r="C458" i="80"/>
  <c r="C457" i="80"/>
  <c r="C456" i="80"/>
  <c r="C452" i="80"/>
  <c r="C451" i="80"/>
  <c r="C450" i="80"/>
  <c r="C449" i="80"/>
  <c r="C448" i="80"/>
  <c r="C444" i="80"/>
  <c r="C443" i="80"/>
  <c r="C442" i="80"/>
  <c r="C441" i="80"/>
  <c r="C440" i="80"/>
  <c r="C436" i="80"/>
  <c r="C435" i="80"/>
  <c r="C434" i="80"/>
  <c r="C433" i="80"/>
  <c r="C432" i="80"/>
  <c r="C428" i="80"/>
  <c r="C427" i="80"/>
  <c r="C426" i="80"/>
  <c r="C425" i="80"/>
  <c r="C424" i="80"/>
  <c r="C419" i="80"/>
  <c r="C418" i="80"/>
  <c r="C417" i="80"/>
  <c r="C416" i="80"/>
  <c r="C415" i="80"/>
  <c r="C411" i="80"/>
  <c r="C410" i="80"/>
  <c r="C409" i="80"/>
  <c r="C408" i="80"/>
  <c r="C407" i="80"/>
  <c r="C403" i="80"/>
  <c r="C402" i="80"/>
  <c r="C401" i="80"/>
  <c r="C400" i="80"/>
  <c r="C399" i="80"/>
  <c r="C395" i="80"/>
  <c r="C394" i="80"/>
  <c r="C393" i="80"/>
  <c r="C392" i="80"/>
  <c r="C391" i="80"/>
  <c r="C387" i="80"/>
  <c r="C386" i="80"/>
  <c r="C385" i="80"/>
  <c r="C384" i="80"/>
  <c r="C383" i="80"/>
  <c r="C379" i="80"/>
  <c r="C378" i="80"/>
  <c r="C377" i="80"/>
  <c r="C376" i="80"/>
  <c r="C375" i="80"/>
  <c r="C371" i="80"/>
  <c r="C370" i="80"/>
  <c r="C369" i="80"/>
  <c r="C368" i="80"/>
  <c r="C367" i="80"/>
  <c r="C363" i="80"/>
  <c r="C362" i="80"/>
  <c r="C361" i="80"/>
  <c r="C360" i="80"/>
  <c r="C359" i="80"/>
  <c r="C355" i="80"/>
  <c r="C354" i="80"/>
  <c r="C353" i="80"/>
  <c r="C352" i="80"/>
  <c r="C351" i="80"/>
  <c r="C346" i="80"/>
  <c r="C345" i="80"/>
  <c r="C344" i="80"/>
  <c r="C343" i="80"/>
  <c r="C342" i="80"/>
  <c r="C338" i="80"/>
  <c r="C337" i="80"/>
  <c r="C336" i="80"/>
  <c r="C335" i="80"/>
  <c r="C334" i="80"/>
  <c r="C330" i="80"/>
  <c r="C329" i="80"/>
  <c r="C328" i="80"/>
  <c r="C327" i="80"/>
  <c r="C326" i="80"/>
  <c r="C322" i="80"/>
  <c r="C321" i="80"/>
  <c r="C320" i="80"/>
  <c r="C319" i="80"/>
  <c r="C318" i="80"/>
  <c r="C314" i="80"/>
  <c r="C313" i="80"/>
  <c r="C312" i="80"/>
  <c r="C311" i="80"/>
  <c r="C310" i="80"/>
  <c r="C306" i="80"/>
  <c r="C305" i="80"/>
  <c r="C304" i="80"/>
  <c r="C303" i="80"/>
  <c r="C302" i="80"/>
  <c r="C298" i="80"/>
  <c r="C297" i="80"/>
  <c r="C296" i="80"/>
  <c r="C295" i="80"/>
  <c r="C294" i="80"/>
  <c r="C290" i="80"/>
  <c r="C289" i="80"/>
  <c r="C288" i="80"/>
  <c r="C287" i="80"/>
  <c r="C286" i="80"/>
  <c r="C282" i="80"/>
  <c r="C281" i="80"/>
  <c r="C280" i="80"/>
  <c r="C279" i="80"/>
  <c r="C278" i="80"/>
  <c r="C274" i="80"/>
  <c r="C273" i="80"/>
  <c r="C272" i="80"/>
  <c r="C271" i="80"/>
  <c r="C270" i="80"/>
  <c r="C266" i="80"/>
  <c r="C265" i="80"/>
  <c r="C264" i="80"/>
  <c r="C263" i="80"/>
  <c r="C262" i="80"/>
  <c r="C258" i="80"/>
  <c r="C257" i="80"/>
  <c r="C256" i="80"/>
  <c r="C255" i="80"/>
  <c r="C254" i="80"/>
  <c r="C250" i="80"/>
  <c r="C249" i="80"/>
  <c r="C248" i="80"/>
  <c r="C247" i="80"/>
  <c r="C246" i="80"/>
  <c r="C242" i="80"/>
  <c r="C241" i="80"/>
  <c r="C240" i="80"/>
  <c r="C239" i="80"/>
  <c r="C238" i="80"/>
  <c r="C234" i="80"/>
  <c r="C233" i="80"/>
  <c r="C232" i="80"/>
  <c r="C231" i="80"/>
  <c r="C230" i="80"/>
  <c r="C226" i="80"/>
  <c r="C225" i="80"/>
  <c r="C224" i="80"/>
  <c r="C223" i="80"/>
  <c r="C222" i="80"/>
  <c r="C217" i="80"/>
  <c r="C216" i="80"/>
  <c r="C215" i="80"/>
  <c r="C214" i="80"/>
  <c r="C213" i="80"/>
  <c r="C209" i="80"/>
  <c r="C208" i="80"/>
  <c r="C207" i="80"/>
  <c r="C206" i="80"/>
  <c r="C205" i="80"/>
  <c r="C201" i="80"/>
  <c r="C200" i="80"/>
  <c r="C199" i="80"/>
  <c r="C198" i="80"/>
  <c r="C197" i="80"/>
  <c r="C193" i="80"/>
  <c r="C192" i="80"/>
  <c r="C191" i="80"/>
  <c r="C190" i="80"/>
  <c r="C189" i="80"/>
  <c r="C185" i="80"/>
  <c r="C184" i="80"/>
  <c r="C183" i="80"/>
  <c r="C182" i="80"/>
  <c r="C181" i="80"/>
  <c r="C175" i="80"/>
  <c r="C174" i="80"/>
  <c r="C173" i="80"/>
  <c r="C172" i="80"/>
  <c r="C171" i="80"/>
  <c r="C166" i="80"/>
  <c r="C165" i="80"/>
  <c r="C164" i="80"/>
  <c r="C163" i="80"/>
  <c r="C162" i="80"/>
  <c r="C157" i="80"/>
  <c r="C156" i="80"/>
  <c r="C155" i="80"/>
  <c r="C154" i="80"/>
  <c r="C153" i="80"/>
  <c r="C149" i="80"/>
  <c r="C148" i="80"/>
  <c r="C147" i="80"/>
  <c r="C146" i="80"/>
  <c r="C145" i="80"/>
  <c r="C141" i="80"/>
  <c r="C140" i="80"/>
  <c r="C139" i="80"/>
  <c r="C138" i="80"/>
  <c r="C137" i="80"/>
  <c r="C133" i="80"/>
  <c r="C132" i="80"/>
  <c r="C131" i="80"/>
  <c r="C130" i="80"/>
  <c r="C129" i="80"/>
  <c r="C125" i="80"/>
  <c r="C124" i="80"/>
  <c r="C123" i="80"/>
  <c r="C122" i="80"/>
  <c r="C121" i="80"/>
  <c r="C117" i="80"/>
  <c r="C116" i="80"/>
  <c r="C115" i="80"/>
  <c r="C114" i="80"/>
  <c r="C113" i="80"/>
  <c r="C109" i="80"/>
  <c r="C108" i="80"/>
  <c r="C107" i="80"/>
  <c r="C106" i="80"/>
  <c r="C105" i="80"/>
  <c r="C101" i="80"/>
  <c r="C100" i="80"/>
  <c r="C99" i="80"/>
  <c r="C98" i="80"/>
  <c r="C97" i="80"/>
  <c r="C93" i="80"/>
  <c r="C92" i="80"/>
  <c r="C91" i="80"/>
  <c r="C90" i="80"/>
  <c r="C89" i="80"/>
  <c r="C85" i="80"/>
  <c r="C84" i="80"/>
  <c r="C83" i="80"/>
  <c r="C82" i="80"/>
  <c r="C81" i="80"/>
  <c r="C77" i="80"/>
  <c r="C76" i="80"/>
  <c r="C75" i="80"/>
  <c r="C74" i="80"/>
  <c r="C73" i="80"/>
  <c r="C69" i="80"/>
  <c r="C68" i="80"/>
  <c r="C67" i="80"/>
  <c r="C66" i="80"/>
  <c r="C65" i="80"/>
  <c r="C61" i="80"/>
  <c r="C60" i="80"/>
  <c r="C59" i="80"/>
  <c r="C58" i="80"/>
  <c r="C57" i="80"/>
  <c r="C41" i="80"/>
  <c r="C40" i="80"/>
  <c r="C39" i="80"/>
  <c r="C388" i="79"/>
  <c r="H312" i="78"/>
  <c r="G312" i="78"/>
  <c r="F312" i="78"/>
  <c r="H311" i="78"/>
  <c r="G311" i="78"/>
  <c r="F311" i="78"/>
  <c r="H310" i="78"/>
  <c r="G310" i="78"/>
  <c r="F310" i="78"/>
  <c r="H309" i="78"/>
  <c r="G309" i="78"/>
  <c r="F309" i="78"/>
  <c r="H308" i="78"/>
  <c r="G308" i="78"/>
  <c r="F308" i="78"/>
  <c r="H304" i="78"/>
  <c r="G304" i="78"/>
  <c r="F304" i="78"/>
  <c r="H303" i="78"/>
  <c r="G303" i="78"/>
  <c r="F303" i="78"/>
  <c r="H302" i="78"/>
  <c r="G302" i="78"/>
  <c r="F302" i="78"/>
  <c r="H301" i="78"/>
  <c r="G301" i="78"/>
  <c r="F301" i="78"/>
  <c r="H300" i="78"/>
  <c r="G300" i="78"/>
  <c r="F300" i="78"/>
  <c r="H297" i="78"/>
  <c r="G297" i="78"/>
  <c r="F297" i="78"/>
  <c r="H296" i="78"/>
  <c r="G296" i="78"/>
  <c r="F296" i="78"/>
  <c r="F295" i="78"/>
  <c r="H294" i="78"/>
  <c r="G294" i="78"/>
  <c r="F294" i="78"/>
  <c r="H293" i="78"/>
  <c r="G293" i="78"/>
  <c r="F293" i="78"/>
  <c r="H290" i="78"/>
  <c r="G290" i="78"/>
  <c r="F290" i="78"/>
  <c r="H289" i="78"/>
  <c r="G289" i="78"/>
  <c r="F289" i="78"/>
  <c r="H288" i="78"/>
  <c r="G288" i="78"/>
  <c r="F288" i="78"/>
  <c r="H287" i="78"/>
  <c r="G287" i="78"/>
  <c r="F287" i="78"/>
  <c r="H286" i="78"/>
  <c r="G286" i="78"/>
  <c r="F286" i="78"/>
  <c r="H282" i="78"/>
  <c r="G282" i="78"/>
  <c r="F282" i="78"/>
  <c r="H281" i="78"/>
  <c r="G281" i="78"/>
  <c r="F281" i="78"/>
  <c r="H280" i="78"/>
  <c r="G280" i="78"/>
  <c r="F280" i="78"/>
  <c r="H279" i="78"/>
  <c r="G279" i="78"/>
  <c r="F279" i="78"/>
  <c r="H278" i="78"/>
  <c r="G278" i="78"/>
  <c r="F278" i="78"/>
  <c r="H274" i="78"/>
  <c r="G274" i="78"/>
  <c r="F274" i="78"/>
  <c r="H273" i="78"/>
  <c r="G273" i="78"/>
  <c r="F273" i="78"/>
  <c r="H272" i="78"/>
  <c r="G272" i="78"/>
  <c r="F272" i="78"/>
  <c r="H271" i="78"/>
  <c r="G271" i="78"/>
  <c r="F271" i="78"/>
  <c r="H270" i="78"/>
  <c r="G270" i="78"/>
  <c r="F270" i="78"/>
  <c r="H267" i="78"/>
  <c r="G267" i="78"/>
  <c r="F267" i="78"/>
  <c r="H266" i="78"/>
  <c r="G266" i="78"/>
  <c r="F266" i="78"/>
  <c r="H265" i="78"/>
  <c r="G265" i="78"/>
  <c r="F265" i="78"/>
  <c r="H264" i="78"/>
  <c r="G264" i="78"/>
  <c r="F264" i="78"/>
  <c r="H263" i="78"/>
  <c r="G263" i="78"/>
  <c r="F263" i="78"/>
  <c r="H260" i="78"/>
  <c r="G260" i="78"/>
  <c r="F260" i="78"/>
  <c r="H259" i="78"/>
  <c r="G259" i="78"/>
  <c r="F259" i="78"/>
  <c r="H258" i="78"/>
  <c r="G258" i="78"/>
  <c r="F258" i="78"/>
  <c r="H257" i="78"/>
  <c r="G257" i="78"/>
  <c r="F257" i="78"/>
  <c r="H256" i="78"/>
  <c r="G256" i="78"/>
  <c r="F256" i="78"/>
  <c r="H253" i="78"/>
  <c r="G253" i="78"/>
  <c r="F253" i="78"/>
  <c r="H252" i="78"/>
  <c r="G252" i="78"/>
  <c r="F252" i="78"/>
  <c r="H251" i="78"/>
  <c r="G251" i="78"/>
  <c r="F251" i="78"/>
  <c r="H250" i="78"/>
  <c r="G250" i="78"/>
  <c r="F250" i="78"/>
  <c r="H249" i="78"/>
  <c r="G249" i="78"/>
  <c r="F249" i="78"/>
  <c r="H246" i="78"/>
  <c r="G246" i="78"/>
  <c r="F246" i="78"/>
  <c r="H245" i="78"/>
  <c r="G245" i="78"/>
  <c r="F245" i="78"/>
  <c r="H244" i="78"/>
  <c r="G244" i="78"/>
  <c r="F244" i="78"/>
  <c r="H243" i="78"/>
  <c r="G243" i="78"/>
  <c r="F243" i="78"/>
  <c r="H242" i="78"/>
  <c r="G242" i="78"/>
  <c r="F242" i="78"/>
  <c r="D240" i="78"/>
  <c r="D239" i="78"/>
  <c r="D238" i="78"/>
  <c r="H233" i="78"/>
  <c r="G233" i="78"/>
  <c r="F233" i="78"/>
  <c r="H232" i="78"/>
  <c r="G232" i="78"/>
  <c r="F232" i="78"/>
  <c r="H231" i="78"/>
  <c r="G231" i="78"/>
  <c r="F231" i="78"/>
  <c r="H230" i="78"/>
  <c r="G230" i="78"/>
  <c r="F230" i="78"/>
  <c r="H229" i="78"/>
  <c r="G229" i="78"/>
  <c r="F229" i="78"/>
  <c r="H226" i="78"/>
  <c r="G226" i="78"/>
  <c r="F226" i="78"/>
  <c r="H225" i="78"/>
  <c r="G225" i="78"/>
  <c r="F225" i="78"/>
  <c r="H224" i="78"/>
  <c r="G224" i="78"/>
  <c r="F224" i="78"/>
  <c r="H223" i="78"/>
  <c r="G223" i="78"/>
  <c r="F223" i="78"/>
  <c r="H222" i="78"/>
  <c r="G222" i="78"/>
  <c r="F222" i="78"/>
  <c r="H218" i="78"/>
  <c r="G218" i="78"/>
  <c r="F218" i="78"/>
  <c r="H217" i="78"/>
  <c r="G217" i="78"/>
  <c r="F217" i="78"/>
  <c r="H216" i="78"/>
  <c r="G216" i="78"/>
  <c r="F216" i="78"/>
  <c r="H215" i="78"/>
  <c r="G215" i="78"/>
  <c r="F215" i="78"/>
  <c r="H214" i="78"/>
  <c r="G214" i="78"/>
  <c r="F214" i="78"/>
  <c r="H202" i="78"/>
  <c r="G202" i="78"/>
  <c r="F202" i="78"/>
  <c r="H201" i="78"/>
  <c r="G201" i="78"/>
  <c r="F201" i="78"/>
  <c r="H200" i="78"/>
  <c r="G200" i="78"/>
  <c r="F200" i="78"/>
  <c r="H199" i="78"/>
  <c r="G199" i="78"/>
  <c r="F199" i="78"/>
  <c r="H198" i="78"/>
  <c r="G198" i="78"/>
  <c r="F198" i="78"/>
  <c r="H195" i="78"/>
  <c r="G195" i="78"/>
  <c r="F195" i="78"/>
  <c r="H194" i="78"/>
  <c r="G194" i="78"/>
  <c r="F194" i="78"/>
  <c r="H193" i="78"/>
  <c r="G193" i="78"/>
  <c r="F193" i="78"/>
  <c r="H192" i="78"/>
  <c r="G192" i="78"/>
  <c r="F192" i="78"/>
  <c r="H191" i="78"/>
  <c r="G191" i="78"/>
  <c r="F191" i="78"/>
  <c r="H183" i="78"/>
  <c r="G183" i="78"/>
  <c r="F183" i="78"/>
  <c r="H182" i="78"/>
  <c r="G182" i="78"/>
  <c r="F182" i="78"/>
  <c r="H181" i="78"/>
  <c r="G181" i="78"/>
  <c r="F181" i="78"/>
  <c r="H180" i="78"/>
  <c r="G180" i="78"/>
  <c r="F180" i="78"/>
  <c r="H179" i="78"/>
  <c r="G179" i="78"/>
  <c r="F179" i="78"/>
  <c r="H174" i="78"/>
  <c r="G174" i="78"/>
  <c r="F174" i="78"/>
  <c r="H173" i="78"/>
  <c r="G173" i="78"/>
  <c r="F173" i="78"/>
  <c r="H172" i="78"/>
  <c r="G172" i="78"/>
  <c r="F172" i="78"/>
  <c r="H171" i="78"/>
  <c r="G171" i="78"/>
  <c r="F171" i="78"/>
  <c r="H170" i="78"/>
  <c r="G170" i="78"/>
  <c r="F170" i="78"/>
  <c r="H164" i="78"/>
  <c r="G164" i="78"/>
  <c r="F164" i="78"/>
  <c r="H163" i="78"/>
  <c r="G163" i="78"/>
  <c r="F163" i="78"/>
  <c r="H162" i="78"/>
  <c r="G162" i="78"/>
  <c r="F162" i="78"/>
  <c r="H161" i="78"/>
  <c r="G161" i="78"/>
  <c r="F161" i="78"/>
  <c r="H160" i="78"/>
  <c r="G160" i="78"/>
  <c r="F160" i="78"/>
  <c r="H158" i="78"/>
  <c r="G158" i="78"/>
  <c r="F158" i="78"/>
  <c r="H157" i="78"/>
  <c r="G157" i="78"/>
  <c r="F157" i="78"/>
  <c r="H156" i="78"/>
  <c r="G156" i="78"/>
  <c r="F156" i="78"/>
  <c r="H155" i="78"/>
  <c r="G155" i="78"/>
  <c r="F155" i="78"/>
  <c r="H154" i="78"/>
  <c r="G154" i="78"/>
  <c r="F154" i="78"/>
  <c r="H152" i="78"/>
  <c r="G152" i="78"/>
  <c r="F152" i="78"/>
  <c r="H151" i="78"/>
  <c r="G151" i="78"/>
  <c r="F151" i="78"/>
  <c r="H150" i="78"/>
  <c r="G150" i="78"/>
  <c r="F150" i="78"/>
  <c r="H149" i="78"/>
  <c r="G149" i="78"/>
  <c r="F149" i="78"/>
  <c r="H148" i="78"/>
  <c r="G148" i="78"/>
  <c r="F148" i="78"/>
  <c r="H128" i="78"/>
  <c r="G128" i="78"/>
  <c r="F128" i="78"/>
  <c r="H127" i="78"/>
  <c r="G127" i="78"/>
  <c r="F127" i="78"/>
  <c r="H126" i="78"/>
  <c r="G126" i="78"/>
  <c r="F126" i="78"/>
  <c r="H125" i="78"/>
  <c r="G125" i="78"/>
  <c r="F125" i="78"/>
  <c r="H124" i="78"/>
  <c r="G124" i="78"/>
  <c r="F124" i="78"/>
  <c r="H121" i="78"/>
  <c r="G121" i="78"/>
  <c r="F121" i="78"/>
  <c r="H120" i="78"/>
  <c r="G120" i="78"/>
  <c r="F120" i="78"/>
  <c r="H119" i="78"/>
  <c r="G119" i="78"/>
  <c r="F119" i="78"/>
  <c r="H118" i="78"/>
  <c r="G118" i="78"/>
  <c r="F118" i="78"/>
  <c r="H117" i="78"/>
  <c r="G117" i="78"/>
  <c r="F117" i="78"/>
  <c r="H99" i="78"/>
  <c r="G99" i="78"/>
  <c r="F99" i="78"/>
  <c r="H98" i="78"/>
  <c r="G98" i="78"/>
  <c r="F98" i="78"/>
  <c r="H97" i="78"/>
  <c r="G97" i="78"/>
  <c r="F97" i="78"/>
  <c r="H96" i="78"/>
  <c r="G96" i="78"/>
  <c r="F96" i="78"/>
  <c r="H95" i="78"/>
  <c r="G95" i="78"/>
  <c r="F95" i="78"/>
  <c r="H91" i="78"/>
  <c r="G91" i="78"/>
  <c r="F91" i="78"/>
  <c r="H90" i="78"/>
  <c r="G90" i="78"/>
  <c r="F90" i="78"/>
  <c r="H89" i="78"/>
  <c r="G89" i="78"/>
  <c r="F89" i="78"/>
  <c r="H88" i="78"/>
  <c r="G88" i="78"/>
  <c r="F88" i="78"/>
  <c r="H87" i="78"/>
  <c r="G87" i="78"/>
  <c r="F87" i="78"/>
  <c r="H81" i="78"/>
  <c r="G81" i="78"/>
  <c r="F81" i="78"/>
  <c r="H80" i="78"/>
  <c r="G80" i="78"/>
  <c r="F80" i="78"/>
  <c r="H79" i="78"/>
  <c r="G79" i="78"/>
  <c r="F79" i="78"/>
  <c r="H78" i="78"/>
  <c r="G78" i="78"/>
  <c r="F78" i="78"/>
  <c r="H77" i="78"/>
  <c r="G77" i="78"/>
  <c r="F77" i="78"/>
  <c r="H74" i="78"/>
  <c r="G74" i="78"/>
  <c r="F74" i="78"/>
  <c r="H73" i="78"/>
  <c r="G73" i="78"/>
  <c r="F73" i="78"/>
  <c r="H72" i="78"/>
  <c r="G72" i="78"/>
  <c r="F72" i="78"/>
  <c r="H71" i="78"/>
  <c r="G71" i="78"/>
  <c r="F71" i="78"/>
  <c r="H70" i="78"/>
  <c r="G70" i="78"/>
  <c r="F70" i="78"/>
  <c r="H65" i="78"/>
  <c r="G65" i="78"/>
  <c r="F65" i="78"/>
  <c r="H64" i="78"/>
  <c r="G64" i="78"/>
  <c r="F64" i="78"/>
  <c r="H63" i="78"/>
  <c r="G63" i="78"/>
  <c r="F63" i="78"/>
  <c r="H62" i="78"/>
  <c r="G62" i="78"/>
  <c r="F62" i="78"/>
  <c r="H61" i="78"/>
  <c r="G61" i="78"/>
  <c r="F61" i="78"/>
  <c r="H58" i="78"/>
  <c r="G58" i="78"/>
  <c r="F58" i="78"/>
  <c r="H57" i="78"/>
  <c r="G57" i="78"/>
  <c r="F57" i="78"/>
  <c r="H56" i="78"/>
  <c r="G56" i="78"/>
  <c r="F56" i="78"/>
  <c r="H55" i="78"/>
  <c r="G55" i="78"/>
  <c r="F55" i="78"/>
  <c r="H54" i="78"/>
  <c r="G54" i="78"/>
  <c r="F54" i="78"/>
  <c r="H52" i="78"/>
  <c r="G52" i="78"/>
  <c r="F52" i="78"/>
  <c r="H51" i="78"/>
  <c r="G51" i="78"/>
  <c r="F51" i="78"/>
  <c r="H50" i="78"/>
  <c r="G50" i="78"/>
  <c r="F50" i="78"/>
  <c r="H49" i="78"/>
  <c r="G49" i="78"/>
  <c r="F49" i="78"/>
  <c r="H48" i="78"/>
  <c r="G48" i="78"/>
  <c r="F48" i="78"/>
  <c r="H43" i="78"/>
  <c r="G43" i="78"/>
  <c r="F43" i="78"/>
  <c r="H42" i="78"/>
  <c r="G42" i="78"/>
  <c r="F42" i="78"/>
  <c r="H41" i="78"/>
  <c r="G41" i="78"/>
  <c r="F41" i="78"/>
  <c r="H40" i="78"/>
  <c r="G40" i="78"/>
  <c r="F40" i="78"/>
  <c r="H39" i="78"/>
  <c r="G39" i="78"/>
  <c r="F39" i="78"/>
  <c r="H36" i="78"/>
  <c r="G36" i="78"/>
  <c r="F36" i="78"/>
  <c r="H35" i="78"/>
  <c r="G35" i="78"/>
  <c r="F35" i="78"/>
  <c r="H34" i="78"/>
  <c r="G34" i="78"/>
  <c r="F34" i="78"/>
  <c r="H33" i="78"/>
  <c r="G33" i="78"/>
  <c r="F33" i="78"/>
  <c r="H32" i="78"/>
  <c r="G32" i="78"/>
  <c r="F32" i="78"/>
  <c r="H29" i="78"/>
  <c r="G29" i="78"/>
  <c r="F29" i="78"/>
  <c r="H28" i="78"/>
  <c r="G28" i="78"/>
  <c r="F28" i="78"/>
  <c r="H27" i="78"/>
  <c r="G27" i="78"/>
  <c r="F27" i="78"/>
  <c r="H26" i="78"/>
  <c r="G26" i="78"/>
  <c r="F26" i="78"/>
  <c r="H25" i="78"/>
  <c r="G25" i="78"/>
  <c r="F25" i="78"/>
  <c r="H21" i="78"/>
  <c r="G21" i="78"/>
  <c r="F21" i="78"/>
  <c r="H20" i="78"/>
  <c r="G20" i="78"/>
  <c r="F20" i="78"/>
  <c r="H19" i="78"/>
  <c r="G19" i="78"/>
  <c r="F19" i="78"/>
  <c r="H18" i="78"/>
  <c r="G18" i="78"/>
  <c r="F18" i="78"/>
  <c r="H17" i="78"/>
  <c r="G17" i="78"/>
  <c r="F17" i="78"/>
  <c r="H14" i="78"/>
  <c r="G14" i="78"/>
  <c r="F14" i="78"/>
  <c r="H13" i="78"/>
  <c r="G13" i="78"/>
  <c r="F13" i="78"/>
  <c r="H12" i="78"/>
  <c r="G12" i="78"/>
  <c r="F12" i="78"/>
  <c r="H11" i="78"/>
  <c r="G11" i="78"/>
  <c r="F11" i="78"/>
  <c r="H10" i="78"/>
  <c r="G10" i="78"/>
  <c r="F10" i="78"/>
  <c r="D92" i="74"/>
  <c r="C92" i="74"/>
  <c r="L401" i="76"/>
  <c r="B11" i="53" l="1"/>
  <c r="B9" i="53" l="1"/>
  <c r="B8" i="53"/>
  <c r="B7" i="53"/>
  <c r="B5" i="42"/>
  <c r="E44" i="70"/>
  <c r="D44" i="70"/>
  <c r="C44" i="70"/>
  <c r="E43" i="70"/>
  <c r="D43" i="70"/>
  <c r="C43" i="70"/>
  <c r="E42" i="70"/>
  <c r="D42" i="70"/>
  <c r="C42" i="70"/>
  <c r="C45" i="70" l="1"/>
  <c r="D45" i="70"/>
  <c r="E45" i="70"/>
  <c r="B7" i="42" l="1"/>
  <c r="B10" i="53"/>
  <c r="B12" i="53"/>
  <c r="D12" i="53"/>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Gough</author>
    <author>tc={13CE831D-15FE-4548-91BC-833B0C53F994}</author>
    <author>tc={9167AC8D-C487-4297-89CC-BA5DF60964DB}</author>
  </authors>
  <commentList>
    <comment ref="C17" authorId="0" shapeId="0" xr:uid="{00000000-0006-0000-0000-000001000000}">
      <text>
        <r>
          <rPr>
            <b/>
            <sz val="9"/>
            <color indexed="81"/>
            <rFont val="Tahoma"/>
            <family val="2"/>
          </rPr>
          <t>Daniel Gough:</t>
        </r>
        <r>
          <rPr>
            <sz val="9"/>
            <color indexed="81"/>
            <rFont val="Tahoma"/>
            <family val="2"/>
          </rPr>
          <t xml:space="preserve">
05/03/2021 - Group member site list changes</t>
        </r>
      </text>
    </comment>
    <comment ref="C1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Site list updated and implemented 24/02/2022
Reply:
    amendment to PEFC cert code</t>
      </text>
    </comment>
    <comment ref="F19" authorId="2" shapeId="0" xr:uid="{9167AC8D-C487-4297-89CC-BA5DF60964DB}">
      <text>
        <t>[Threaded comment]
Your version of Excel allows you to read this threaded comment; however, any edits to it will get removed if the file is opened in a newer version of Excel. Learn more: https://go.microsoft.com/fwlink/?linkid=870924
Comment:
    Valentins Kuksinovs:
minor 2022.18 and 2022.19 added at the report. 4 majors closed. VK 02/03/2023</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200-000001000000}">
      <text>
        <r>
          <rPr>
            <b/>
            <sz val="8"/>
            <color indexed="81"/>
            <rFont val="Tahoma"/>
            <family val="2"/>
          </rPr>
          <t>MA/S1/S2/S3/S4/RA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6" authorId="0" shapeId="0" xr:uid="{00000000-0006-0000-0500-000001000000}">
      <text>
        <r>
          <rPr>
            <sz val="8"/>
            <color indexed="81"/>
            <rFont val="Tahoma"/>
            <family val="2"/>
          </rPr>
          <t>Name, 3 line description of key qualifications and experience</t>
        </r>
      </text>
    </comment>
    <comment ref="B64"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3" authorId="0" shapeId="0" xr:uid="{00000000-0006-0000-0600-000001000000}">
      <text>
        <r>
          <rPr>
            <sz val="8"/>
            <color indexed="81"/>
            <rFont val="Tahoma"/>
            <family val="2"/>
          </rPr>
          <t>Name, 3 line description of key qualifications and experience</t>
        </r>
      </text>
    </comment>
    <comment ref="B64"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61" authorId="0" shapeId="0" xr:uid="{00000000-0006-0000-0700-000001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tc={5F032C9B-3F60-4D81-A46F-1C0711447C2E}</author>
    <author>tc={EB044B00-85F3-4628-BF21-2DB9C13F9551}</author>
    <author>tc={6614F1F7-FF2A-4792-9331-E8B3E9EB0750}</author>
    <author>tc={BE661BDD-0A71-4BAC-8B3D-11220CC0A23F}</author>
    <author>tc={0C668565-4AFA-41A8-9919-0DEE1FC4B2D2}</author>
    <author>tc={C0DFCD5E-E012-4767-AC1B-3F2FF536C2D0}</author>
    <author>tc={C09451C4-D165-423A-8BD1-F27B241068A2}</author>
    <author>tc={85A6CAA3-1B8C-4B1A-B8A4-C7A3054592B3}</author>
    <author>tc={D63DBB9B-F725-40F5-95DD-F1FD8F344CE7}</author>
    <author>tc={2CF7265E-DBC8-41F8-BA70-44413972A997}</author>
    <author>tc={EC226240-3450-479F-A021-F025FDEE305E}</author>
    <author>tc={30648098-9B79-4778-8F44-B55B2FE2FC0D}</author>
    <author>tc={0129D8FC-FF7A-4D52-B313-47A28D2680EA}</author>
    <author>tc={0E315CC1-7DEA-419B-A632-B1BF23363DAB}</author>
    <author>tc={914A151B-A53E-444A-ABDF-AEC255C71E7C}</author>
    <author>tc={1019C676-6E1B-4801-86B4-FEDBC9ADE36E}</author>
    <author>tc={56010369-C1AE-4D46-9C48-10A7DA72FAED}</author>
    <author>tc={5A1F5FB2-0020-4B1E-BBA3-D81E82241600}</author>
    <author>tc={13A2B473-D615-46B2-BFBF-5D4F2701C6AE}</author>
    <author>tc={69DFAB66-78C1-440D-AB03-A317D417CDD1}</author>
    <author>tc={29EAE104-C08D-4C67-9BED-9E84C38A11EB}</author>
    <author>tc={A6F2C1A8-3C61-4ED2-A03E-D75C18C37CD2}</author>
    <author>tc={A84589E0-9BCF-4BFB-9056-CC05C1376CCA}</author>
    <author>tc={DD58A0FF-3D54-4C0A-A5F6-ED318E62D376}</author>
    <author>tc={6D7E17D5-3266-4704-B174-344AE11A74D2}</author>
    <author>tc={40C42099-0AF1-4367-B2EC-98B29F1A9F0F}</author>
    <author>tc={F56A986A-DEA6-41C9-A448-841F4AB2AFBC}</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C44" authorId="2" shapeId="0" xr:uid="{00000000-0006-0000-0F00-000003000000}">
      <text>
        <t>[Threaded comment]
Your version of Excel allows you to read this threaded comment; however, any edits to it will get removed if the file is opened in a newer version of Excel. Learn more: https://go.microsoft.com/fwlink/?linkid=870924
Comment:
    Names updated from Billholm Greenchip</t>
      </text>
    </comment>
    <comment ref="L44" authorId="3" shapeId="0" xr:uid="{00000000-0006-0000-0F00-000004000000}">
      <text>
        <t>[Threaded comment]
Your version of Excel allows you to read this threaded comment; however, any edits to it will get removed if the file is opened in a newer version of Excel. Learn more: https://go.microsoft.com/fwlink/?linkid=870924
Comment:
    Names updated from Billholm Greenchip</t>
      </text>
    </comment>
    <comment ref="O59" authorId="4" shapeId="0" xr:uid="{00000000-0006-0000-0F00-000005000000}">
      <text>
        <t>[Threaded comment]
Your version of Excel allows you to read this threaded comment; however, any edits to it will get removed if the file is opened in a newer version of Excel. Learn more: https://go.microsoft.com/fwlink/?linkid=870924
Comment:
    Increase from 1576.64</t>
      </text>
    </comment>
    <comment ref="O64" authorId="5" shapeId="0" xr:uid="{00000000-0006-0000-0F00-000006000000}">
      <text>
        <t>[Threaded comment]
Your version of Excel allows you to read this threaded comment; however, any edits to it will get removed if the file is opened in a newer version of Excel. Learn more: https://go.microsoft.com/fwlink/?linkid=870924
Comment:
    increase from 1961.6</t>
      </text>
    </comment>
    <comment ref="Q84" authorId="6" shapeId="0" xr:uid="{00000000-0006-0000-0F00-000007000000}">
      <text>
        <t>[Threaded comment]
Your version of Excel allows you to read this threaded comment; however, any edits to it will get removed if the file is opened in a newer version of Excel. Learn more: https://go.microsoft.com/fwlink/?linkid=870924
Comment:
    Manager updated along with change of ownership</t>
      </text>
    </comment>
    <comment ref="C90" authorId="7" shapeId="0" xr:uid="{00000000-0006-0000-0F00-000008000000}">
      <text>
        <t>[Threaded comment]
Your version of Excel allows you to read this threaded comment; however, any edits to it will get removed if the file is opened in a newer version of Excel. Learn more: https://go.microsoft.com/fwlink/?linkid=870924
Comment:
    Change of ownership, address removed</t>
      </text>
    </comment>
    <comment ref="H112" authorId="8" shapeId="0" xr:uid="{00000000-0006-0000-0F00-000009000000}">
      <text>
        <t>[Threaded comment]
Your version of Excel allows you to read this threaded comment; however, any edits to it will get removed if the file is opened in a newer version of Excel. Learn more: https://go.microsoft.com/fwlink/?linkid=870924
Comment:
    Updated</t>
      </text>
    </comment>
    <comment ref="O112" authorId="9" shapeId="0" xr:uid="{00000000-0006-0000-0F00-00000A000000}">
      <text>
        <t>[Threaded comment]
Your version of Excel allows you to read this threaded comment; however, any edits to it will get removed if the file is opened in a newer version of Excel. Learn more: https://go.microsoft.com/fwlink/?linkid=870924
Comment:
    Reduced from 205.7</t>
      </text>
    </comment>
    <comment ref="O113" authorId="10" shapeId="0" xr:uid="{00000000-0006-0000-0F00-00000B000000}">
      <text>
        <t>[Threaded comment]
Your version of Excel allows you to read this threaded comment; however, any edits to it will get removed if the file is opened in a newer version of Excel. Learn more: https://go.microsoft.com/fwlink/?linkid=870924
Comment:
    increase from 3487.3</t>
      </text>
    </comment>
    <comment ref="O127" authorId="11" shapeId="0" xr:uid="{00000000-0006-0000-0F00-00000C000000}">
      <text>
        <t>[Threaded comment]
Your version of Excel allows you to read this threaded comment; however, any edits to it will get removed if the file is opened in a newer version of Excel. Learn more: https://go.microsoft.com/fwlink/?linkid=870924
Comment:
    Reduction from 149.90</t>
      </text>
    </comment>
    <comment ref="H139" authorId="12" shapeId="0" xr:uid="{00000000-0006-0000-0F00-00000D000000}">
      <text>
        <t>[Threaded comment]
Your version of Excel allows you to read this threaded comment; however, any edits to it will get removed if the file is opened in a newer version of Excel. Learn more: https://go.microsoft.com/fwlink/?linkid=870924
Comment:
    Updated address line for owner</t>
      </text>
    </comment>
    <comment ref="O139" authorId="13" shapeId="0" xr:uid="{00000000-0006-0000-0F00-00000E000000}">
      <text>
        <t>[Threaded comment]
Your version of Excel allows you to read this threaded comment; however, any edits to it will get removed if the file is opened in a newer version of Excel. Learn more: https://go.microsoft.com/fwlink/?linkid=870924
Comment:
    Increase from 118, then June 2022 increase from 119.35</t>
      </text>
    </comment>
    <comment ref="O140" authorId="14" shapeId="0" xr:uid="{00000000-0006-0000-0F00-00000F000000}">
      <text>
        <t>[Threaded comment]
Your version of Excel allows you to read this threaded comment; however, any edits to it will get removed if the file is opened in a newer version of Excel. Learn more: https://go.microsoft.com/fwlink/?linkid=870924
Comment:
    increased from 8359.30</t>
      </text>
    </comment>
    <comment ref="O160" authorId="15" shapeId="0" xr:uid="{00000000-0006-0000-0F00-000010000000}">
      <text>
        <t>[Threaded comment]
Your version of Excel allows you to read this threaded comment; however, any edits to it will get removed if the file is opened in a newer version of Excel. Learn more: https://go.microsoft.com/fwlink/?linkid=870924
Comment:
    Increased size</t>
      </text>
    </comment>
    <comment ref="O165" authorId="16" shapeId="0" xr:uid="{00000000-0006-0000-0F00-000011000000}">
      <text>
        <t>[Threaded comment]
Your version of Excel allows you to read this threaded comment; however, any edits to it will get removed if the file is opened in a newer version of Excel. Learn more: https://go.microsoft.com/fwlink/?linkid=870924
Comment:
    Reduced from 1665.9
Reply:
    Reduced from1544 in June2022</t>
      </text>
    </comment>
    <comment ref="H174" authorId="17" shapeId="0" xr:uid="{00000000-0006-0000-0F00-000012000000}">
      <text>
        <t>[Threaded comment]
Your version of Excel allows you to read this threaded comment; however, any edits to it will get removed if the file is opened in a newer version of Excel. Learn more: https://go.microsoft.com/fwlink/?linkid=870924
Comment:
    Updated</t>
      </text>
    </comment>
    <comment ref="J174" authorId="18" shapeId="0" xr:uid="{00000000-0006-0000-0F00-000013000000}">
      <text>
        <t>[Threaded comment]
Your version of Excel allows you to read this threaded comment; however, any edits to it will get removed if the file is opened in a newer version of Excel. Learn more: https://go.microsoft.com/fwlink/?linkid=870924
Comment:
    Updated</t>
      </text>
    </comment>
    <comment ref="C180" authorId="19" shapeId="0" xr:uid="{00000000-0006-0000-0F00-000014000000}">
      <text>
        <t>[Threaded comment]
Your version of Excel allows you to read this threaded comment; however, any edits to it will get removed if the file is opened in a newer version of Excel. Learn more: https://go.microsoft.com/fwlink/?linkid=870924
Comment:
    Name corrected</t>
      </text>
    </comment>
    <comment ref="O194" authorId="20" shapeId="0" xr:uid="{00000000-0006-0000-0F00-000015000000}">
      <text>
        <t>[Threaded comment]
Your version of Excel allows you to read this threaded comment; however, any edits to it will get removed if the file is opened in a newer version of Excel. Learn more: https://go.microsoft.com/fwlink/?linkid=870924
Comment:
    increase from 353.78</t>
      </text>
    </comment>
    <comment ref="C225" authorId="21" shapeId="0" xr:uid="{00000000-0006-0000-0F00-000016000000}">
      <text>
        <t>[Threaded comment]
Your version of Excel allows you to read this threaded comment; however, any edits to it will get removed if the file is opened in a newer version of Excel. Learn more: https://go.microsoft.com/fwlink/?linkid=870924
Comment:
    changed of name from Llyn Brenig Estate</t>
      </text>
    </comment>
    <comment ref="L225" authorId="22" shapeId="0" xr:uid="{00000000-0006-0000-0F00-000017000000}">
      <text>
        <t>[Threaded comment]
Your version of Excel allows you to read this threaded comment; however, any edits to it will get removed if the file is opened in a newer version of Excel. Learn more: https://go.microsoft.com/fwlink/?linkid=870924
Comment:
    changed of name from Llyn Brenig Estate</t>
      </text>
    </comment>
    <comment ref="H266" authorId="23" shapeId="0" xr:uid="{00000000-0006-0000-0F00-000018000000}">
      <text>
        <t>[Threaded comment]
Your version of Excel allows you to read this threaded comment; however, any edits to it will get removed if the file is opened in a newer version of Excel. Learn more: https://go.microsoft.com/fwlink/?linkid=870924
Comment:
    Updated</t>
      </text>
    </comment>
    <comment ref="J266" authorId="24" shapeId="0" xr:uid="{00000000-0006-0000-0F00-000019000000}">
      <text>
        <t>[Threaded comment]
Your version of Excel allows you to read this threaded comment; however, any edits to it will get removed if the file is opened in a newer version of Excel. Learn more: https://go.microsoft.com/fwlink/?linkid=870924
Comment:
    Updated</t>
      </text>
    </comment>
    <comment ref="O270" authorId="25" shapeId="0" xr:uid="{00000000-0006-0000-0F00-00001A000000}">
      <text>
        <t>[Threaded comment]
Your version of Excel allows you to read this threaded comment; however, any edits to it will get removed if the file is opened in a newer version of Excel. Learn more: https://go.microsoft.com/fwlink/?linkid=870924
Comment:
    increased from 886.90</t>
      </text>
    </comment>
    <comment ref="H288" authorId="26" shapeId="0" xr:uid="{00000000-0006-0000-0F00-00001B000000}">
      <text>
        <t>[Threaded comment]
Your version of Excel allows you to read this threaded comment; however, any edits to it will get removed if the file is opened in a newer version of Excel. Learn more: https://go.microsoft.com/fwlink/?linkid=870924
Comment:
    Updated</t>
      </text>
    </comment>
    <comment ref="O313" authorId="27" shapeId="0" xr:uid="{00000000-0006-0000-0F00-00001C000000}">
      <text>
        <t>[Threaded comment]
Your version of Excel allows you to read this threaded comment; however, any edits to it will get removed if the file is opened in a newer version of Excel. Learn more: https://go.microsoft.com/fwlink/?linkid=870924
Comment:
    reductions from 877.80</t>
      </text>
    </comment>
    <comment ref="O323" authorId="28" shapeId="0" xr:uid="{00000000-0006-0000-0F00-00001D000000}">
      <text>
        <t>[Threaded comment]
Your version of Excel allows you to read this threaded comment; however, any edits to it will get removed if the file is opened in a newer version of Excel. Learn more: https://go.microsoft.com/fwlink/?linkid=870924
Comment:
    increase from 900.77</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100-000001000000}">
      <text/>
    </comment>
    <comment ref="B15" authorId="0" shapeId="0" xr:uid="{00000000-0006-0000-11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100-000003000000}">
      <text>
        <r>
          <rPr>
            <b/>
            <sz val="8"/>
            <color indexed="81"/>
            <rFont val="Tahoma"/>
            <family val="2"/>
          </rPr>
          <t xml:space="preserve">SA: </t>
        </r>
        <r>
          <rPr>
            <sz val="8"/>
            <color indexed="81"/>
            <rFont val="Tahoma"/>
            <family val="2"/>
          </rPr>
          <t>See Tab A14 for Product Codes</t>
        </r>
      </text>
    </comment>
    <comment ref="D15" authorId="1" shapeId="0" xr:uid="{00000000-0006-0000-11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<sst xmlns="http://schemas.openxmlformats.org/spreadsheetml/2006/main" count="16407" uniqueCount="5815">
  <si>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</si>
  <si>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</si>
  <si>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</si>
  <si>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</si>
  <si>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</si>
  <si>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</si>
  <si>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</si>
  <si>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</si>
  <si>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</si>
  <si>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</si>
  <si>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</si>
  <si>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</si>
  <si>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</si>
  <si>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</si>
  <si>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</si>
  <si>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</si>
  <si>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</si>
  <si>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</si>
  <si>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</si>
  <si>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</si>
  <si>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</si>
  <si>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</si>
  <si>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</si>
  <si>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</si>
  <si>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</si>
  <si>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</si>
  <si>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</si>
  <si>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</si>
  <si>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</si>
  <si>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</si>
  <si>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</si>
  <si>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</si>
  <si>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</si>
  <si>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</si>
  <si>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</si>
  <si>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</si>
  <si>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</si>
  <si>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</si>
  <si>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</si>
  <si>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</si>
  <si>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</si>
  <si>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</si>
  <si>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</si>
  <si>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</si>
  <si>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</si>
  <si>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</si>
  <si>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Deadline</t>
  </si>
  <si>
    <t>Pre-assessment dates</t>
  </si>
  <si>
    <t>Main Assessment dates</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</si>
  <si>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</si>
  <si>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</si>
  <si>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</si>
  <si>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</si>
  <si>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</si>
  <si>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</si>
  <si>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</si>
  <si>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</si>
  <si>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</si>
  <si>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</si>
  <si>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</si>
  <si>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</si>
  <si>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</si>
  <si>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</si>
  <si>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</si>
  <si>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</si>
  <si>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</si>
  <si>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</si>
  <si>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</si>
  <si>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</si>
  <si>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</si>
  <si>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</si>
  <si>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</si>
  <si>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</si>
  <si>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</si>
  <si>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</si>
  <si>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</si>
  <si>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</si>
  <si>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</si>
  <si>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</si>
  <si>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</si>
  <si>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</si>
  <si>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</si>
  <si>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</si>
  <si>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</si>
  <si>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</si>
  <si>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</si>
  <si>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</si>
  <si>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</si>
  <si>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</si>
  <si>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</si>
  <si>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</si>
  <si>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</si>
  <si>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</si>
  <si>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</si>
  <si>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</si>
  <si>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</si>
  <si>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</si>
  <si>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</si>
  <si>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</si>
  <si>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</si>
  <si>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</si>
  <si>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</si>
  <si>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</si>
  <si>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</si>
  <si>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</si>
  <si>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</si>
  <si>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</si>
  <si>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</si>
  <si>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</si>
  <si>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</si>
  <si>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</si>
  <si>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</si>
  <si>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</si>
  <si>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</si>
  <si>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</si>
  <si>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</si>
  <si>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</si>
  <si>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</si>
  <si>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</si>
  <si>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</si>
  <si>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</si>
  <si>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</si>
  <si>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</si>
  <si>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</si>
  <si>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</si>
  <si>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</si>
  <si>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</si>
  <si>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</si>
  <si>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</si>
  <si>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</si>
  <si>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</si>
  <si>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</si>
  <si>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</si>
  <si>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</si>
  <si>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</si>
  <si>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</si>
  <si>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</si>
  <si>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</si>
  <si>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</si>
  <si>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</si>
  <si>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</si>
  <si>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</si>
  <si>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</si>
  <si>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</si>
  <si>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</si>
  <si>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</si>
  <si>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</si>
  <si>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</si>
  <si>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</si>
  <si>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</si>
  <si>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</si>
  <si>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</si>
  <si>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</si>
  <si>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</si>
  <si>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</si>
  <si>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</si>
  <si>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</si>
  <si>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</si>
  <si>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</si>
  <si>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</si>
  <si>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</si>
  <si>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</si>
  <si>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</si>
  <si>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</si>
  <si>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</si>
  <si>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</si>
  <si>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</si>
  <si>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</si>
  <si>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</si>
  <si>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</si>
  <si>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</si>
  <si>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</si>
  <si>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</si>
  <si>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</si>
  <si>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</si>
  <si>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</si>
  <si>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</si>
  <si>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</si>
  <si>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</si>
  <si>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</si>
  <si>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</si>
  <si>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</si>
  <si>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</si>
  <si>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</si>
  <si>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</si>
  <si>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</si>
  <si>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</si>
  <si>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</si>
  <si>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</si>
  <si>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</si>
  <si>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</si>
  <si>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</si>
  <si>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</si>
  <si>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</si>
  <si>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</si>
  <si>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</si>
  <si>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</si>
  <si>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</si>
  <si>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</si>
  <si>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</si>
  <si>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</si>
  <si>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</si>
  <si>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</si>
  <si>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</si>
  <si>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</si>
  <si>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</si>
  <si>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</si>
  <si>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</si>
  <si>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</si>
  <si>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</si>
  <si>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</si>
  <si>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</si>
  <si>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</si>
  <si>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</si>
  <si>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</si>
  <si>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</si>
  <si>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</si>
  <si>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</si>
  <si>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</si>
  <si>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</si>
  <si>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</si>
  <si>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</si>
  <si>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</si>
  <si>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</si>
  <si>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</si>
  <si>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</si>
  <si>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</si>
  <si>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</si>
  <si>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</si>
  <si>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</si>
  <si>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</si>
  <si>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</si>
  <si>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</si>
  <si>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</si>
  <si>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</si>
  <si>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</si>
  <si>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</si>
  <si>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</si>
  <si>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</si>
  <si>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</si>
  <si>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</si>
  <si>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</si>
  <si>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</si>
  <si>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</si>
  <si>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</si>
  <si>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</si>
  <si>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</si>
  <si>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</si>
  <si>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</si>
  <si>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</si>
  <si>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</si>
  <si>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</si>
  <si>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</si>
  <si>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</si>
  <si>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</si>
  <si>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</si>
  <si>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</si>
  <si>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</si>
  <si>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</si>
  <si>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</si>
  <si>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</si>
  <si>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</si>
  <si>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</si>
  <si>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</si>
  <si>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</si>
  <si>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</si>
  <si>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</si>
  <si>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</si>
  <si>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</si>
  <si>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</si>
  <si>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</si>
  <si>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</si>
  <si>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</si>
  <si>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</si>
  <si>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</si>
  <si>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</si>
  <si>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</si>
  <si>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</si>
  <si>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</si>
  <si>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</si>
  <si>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</si>
  <si>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</si>
  <si>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</si>
  <si>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</si>
  <si>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</si>
  <si>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</si>
  <si>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</si>
  <si>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</si>
  <si>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</si>
  <si>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</si>
  <si>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</si>
  <si>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</si>
  <si>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</si>
  <si>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</si>
  <si>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</si>
  <si>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</si>
  <si>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</si>
  <si>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</si>
  <si>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</si>
  <si>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</si>
  <si>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</si>
  <si>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</si>
  <si>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</si>
  <si>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</si>
  <si>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</si>
  <si>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</si>
  <si>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</si>
  <si>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</si>
  <si>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</si>
  <si>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</si>
  <si>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</si>
  <si>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</si>
  <si>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</si>
  <si>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</si>
  <si>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</si>
  <si>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</si>
  <si>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</si>
  <si>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</si>
  <si>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</si>
  <si>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</si>
  <si>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</si>
  <si>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</si>
  <si>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</si>
  <si>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</si>
  <si>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</si>
  <si>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</si>
  <si>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</si>
  <si>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</si>
  <si>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</si>
  <si>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</si>
  <si>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</si>
  <si>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</si>
  <si>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</si>
  <si>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</si>
  <si>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</si>
  <si>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</si>
  <si>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</si>
  <si>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</si>
  <si>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</si>
  <si>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</si>
  <si>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</si>
  <si>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</si>
  <si>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</si>
  <si>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</si>
  <si>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</si>
  <si>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</si>
  <si>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</si>
  <si>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</si>
  <si>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</si>
  <si>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</si>
  <si>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</si>
  <si>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</si>
  <si>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</si>
  <si>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</si>
  <si>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</si>
  <si>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</si>
  <si>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</si>
  <si>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</si>
  <si>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</si>
  <si>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</si>
  <si>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</si>
  <si>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</si>
  <si>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</si>
  <si>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</si>
  <si>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</si>
  <si>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</si>
  <si>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</si>
  <si>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</si>
  <si>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</si>
  <si>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</si>
  <si>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</si>
  <si>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</si>
  <si>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</si>
  <si>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</si>
  <si>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</si>
  <si>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</si>
  <si>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</si>
  <si>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</si>
  <si>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</si>
  <si>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</si>
  <si>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</si>
  <si>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</si>
  <si>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</si>
  <si>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</si>
  <si>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</si>
  <si>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</si>
  <si>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</si>
  <si>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</si>
  <si>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</si>
  <si>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</si>
  <si>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</si>
  <si>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</si>
  <si>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</si>
  <si>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</si>
  <si>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</si>
  <si>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</si>
  <si>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</si>
  <si>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</si>
  <si>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</si>
  <si>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</si>
  <si>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</si>
  <si>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</si>
  <si>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</si>
  <si>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</si>
  <si>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</si>
  <si>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</si>
  <si>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</si>
  <si>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</si>
  <si>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</si>
  <si>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</si>
  <si>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</si>
  <si>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</si>
  <si>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</si>
  <si>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</si>
  <si>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</si>
  <si>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</si>
  <si>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</si>
  <si>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</si>
  <si>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</si>
  <si>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</si>
  <si>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</si>
  <si>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</si>
  <si>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</si>
  <si>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</si>
  <si>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</si>
  <si>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</si>
  <si>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</si>
  <si>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</si>
  <si>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</si>
  <si>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</si>
  <si>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</si>
  <si>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</si>
  <si>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</si>
  <si>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</si>
  <si>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</si>
  <si>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</si>
  <si>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</si>
  <si>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</si>
  <si>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</si>
  <si>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</si>
  <si>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</si>
  <si>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</si>
  <si>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</si>
  <si>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</si>
  <si>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</si>
  <si>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</si>
  <si>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</si>
  <si>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</si>
  <si>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</si>
  <si>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</si>
  <si>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</si>
  <si>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</si>
  <si>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</si>
  <si>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</si>
  <si>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</si>
  <si>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</si>
  <si>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</si>
  <si>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</si>
  <si>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</si>
  <si>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</si>
  <si>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</si>
  <si>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</si>
  <si>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</si>
  <si>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</si>
  <si>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</si>
  <si>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</si>
  <si>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</si>
  <si>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</si>
  <si>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</si>
  <si>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</si>
  <si>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</si>
  <si>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</si>
  <si>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</si>
  <si>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</si>
  <si>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</si>
  <si>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</si>
  <si>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</si>
  <si>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</si>
  <si>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</si>
  <si>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</si>
  <si>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</si>
  <si>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</si>
  <si>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</si>
  <si>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</si>
  <si>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Certification subject to closure of Pre-conditions</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</si>
  <si>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</si>
  <si>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</si>
  <si>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</si>
  <si>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</si>
  <si>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</si>
  <si>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</si>
  <si>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</si>
  <si>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</si>
  <si>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</si>
  <si>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</si>
  <si>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</si>
  <si>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</si>
  <si>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</si>
  <si>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</si>
  <si>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</si>
  <si>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</si>
  <si>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</si>
  <si>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</si>
  <si>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</si>
  <si>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</si>
  <si>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</si>
  <si>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</si>
  <si>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</si>
  <si>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</si>
  <si>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</si>
  <si>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</si>
  <si>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</si>
  <si>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</si>
  <si>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</si>
  <si>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</si>
  <si>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</si>
  <si>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</si>
  <si>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</si>
  <si>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</si>
  <si>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</si>
  <si>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</si>
  <si>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</si>
  <si>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</si>
  <si>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</si>
  <si>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</si>
  <si>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</si>
  <si>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</si>
  <si>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</si>
  <si>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</si>
  <si>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</si>
  <si>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</si>
  <si>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</si>
  <si>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</si>
  <si>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</si>
  <si>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</si>
  <si>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</si>
  <si>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</si>
  <si>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</si>
  <si>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</si>
  <si>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</si>
  <si>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</si>
  <si>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</si>
  <si>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</si>
  <si>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</si>
  <si>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</si>
  <si>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</si>
  <si>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</si>
  <si>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</si>
  <si>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</si>
  <si>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</si>
  <si>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</si>
  <si>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</si>
  <si>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</si>
  <si>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</si>
  <si>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</si>
  <si>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</si>
  <si>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</si>
  <si>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</si>
  <si>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</si>
  <si>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</si>
  <si>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</si>
  <si>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</si>
  <si>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</si>
  <si>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</si>
  <si>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</si>
  <si>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</si>
  <si>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</si>
  <si>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</si>
  <si>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</si>
  <si>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</si>
  <si>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</si>
  <si>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</si>
  <si>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</si>
  <si>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</si>
  <si>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</si>
  <si>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</si>
  <si>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</si>
  <si>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</si>
  <si>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</si>
  <si>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</si>
  <si>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</si>
  <si>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</si>
  <si>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</si>
  <si>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</si>
  <si>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</si>
  <si>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</si>
  <si>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</si>
  <si>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</si>
  <si>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</si>
  <si>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</si>
  <si>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</si>
  <si>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</si>
  <si>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</si>
  <si>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</si>
  <si>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</si>
  <si>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</si>
  <si>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</si>
  <si>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</si>
  <si>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</si>
  <si>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</si>
  <si>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</si>
  <si>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</si>
  <si>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</si>
  <si>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</si>
  <si>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</si>
  <si>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</si>
  <si>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</si>
  <si>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</si>
  <si>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</si>
  <si>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</si>
  <si>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</si>
  <si>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</si>
  <si>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</si>
  <si>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</si>
  <si>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</si>
  <si>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</si>
  <si>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</si>
  <si>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</si>
  <si>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</si>
  <si>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</si>
  <si>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</si>
  <si>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</si>
  <si>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</si>
  <si>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</si>
  <si>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</si>
  <si>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</si>
  <si>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</si>
  <si>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</si>
  <si>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</si>
  <si>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</si>
  <si>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</si>
  <si>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</si>
  <si>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</si>
  <si>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</si>
  <si>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</si>
  <si>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</si>
  <si>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</si>
  <si>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</si>
  <si>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</si>
  <si>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</si>
  <si>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</si>
  <si>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</si>
  <si>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</si>
  <si>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</si>
  <si>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</si>
  <si>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</si>
  <si>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</si>
  <si>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</si>
  <si>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Private</t>
  </si>
  <si>
    <t>Round logs</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</si>
  <si>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</si>
  <si>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</si>
  <si>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</si>
  <si>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</si>
  <si>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</si>
  <si>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</si>
  <si>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</si>
  <si>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</si>
  <si>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</si>
  <si>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</si>
  <si>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</si>
  <si>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</si>
  <si>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</si>
  <si>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</si>
  <si>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</si>
  <si>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</si>
  <si>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</si>
  <si>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</si>
  <si>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</si>
  <si>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</si>
  <si>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</si>
  <si>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</si>
  <si>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</si>
  <si>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</si>
  <si>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</si>
  <si>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(Date) Closing meeting - INCLUDE RECORD OF ATTENDANCE</t>
  </si>
  <si>
    <t>(Date) Opening meeting - INCLUDE RECORD OF ATTENDANCE</t>
  </si>
  <si>
    <t>RT-FM-001a-06 April 2020. ©  Produced by Soil Association Certification Limited</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</si>
  <si>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</si>
  <si>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</si>
  <si>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</si>
  <si>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</si>
  <si>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</si>
  <si>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</si>
  <si>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</si>
  <si>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</si>
  <si>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</si>
  <si>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</si>
  <si>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</si>
  <si>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</si>
  <si>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</si>
  <si>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</si>
  <si>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</si>
  <si>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</si>
  <si>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</si>
  <si>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</si>
  <si>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</si>
  <si>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</si>
  <si>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</si>
  <si>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</si>
  <si>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</si>
  <si>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</si>
  <si>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</si>
  <si>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</si>
  <si>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</si>
  <si>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</si>
  <si>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</si>
  <si>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</si>
  <si>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</si>
  <si>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</si>
  <si>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</si>
  <si>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</si>
  <si>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</si>
  <si>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</si>
  <si>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</si>
  <si>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</si>
  <si>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</si>
  <si>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</si>
  <si>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</si>
  <si>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</si>
  <si>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</si>
  <si>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</si>
  <si>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</si>
  <si>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</si>
  <si>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</si>
  <si>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</si>
  <si>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</si>
  <si>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</si>
  <si>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</si>
  <si>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</si>
  <si>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</si>
  <si>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</si>
  <si>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</si>
  <si>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</si>
  <si>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</si>
  <si>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</si>
  <si>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</si>
  <si>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</si>
  <si>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</si>
  <si>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</si>
  <si>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</si>
  <si>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</si>
  <si>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</si>
  <si>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</si>
  <si>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</si>
  <si>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</si>
  <si>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</si>
  <si>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</si>
  <si>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</si>
  <si>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</si>
  <si>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</si>
  <si>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</si>
  <si>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</si>
  <si>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</si>
  <si>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</si>
  <si>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</si>
  <si>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</si>
  <si>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</si>
  <si>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</si>
  <si>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</si>
  <si>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</si>
  <si>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</si>
  <si>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</si>
  <si>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</si>
  <si>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</si>
  <si>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</si>
  <si>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</si>
  <si>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</si>
  <si>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</si>
  <si>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</si>
  <si>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</si>
  <si>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</si>
  <si>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</si>
  <si>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</si>
  <si>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R497</t>
  </si>
  <si>
    <t>Achaglass</t>
  </si>
  <si>
    <t>Collins House</t>
  </si>
  <si>
    <t>Rutland Square</t>
  </si>
  <si>
    <t>Edinburgh</t>
  </si>
  <si>
    <t>EH1 2AA</t>
  </si>
  <si>
    <t>Scotland</t>
  </si>
  <si>
    <t>NR790538</t>
  </si>
  <si>
    <t>500-1000ha</t>
  </si>
  <si>
    <t>Fraser Talbot</t>
  </si>
  <si>
    <t>G139</t>
  </si>
  <si>
    <t>Achentoul Estate</t>
  </si>
  <si>
    <t>Chehalis, The Coulags</t>
  </si>
  <si>
    <t>Evanton</t>
  </si>
  <si>
    <t>Ross-shire</t>
  </si>
  <si>
    <t>IV16  9XY</t>
  </si>
  <si>
    <t>NC873356</t>
  </si>
  <si>
    <t>Cameron Ross</t>
  </si>
  <si>
    <t>G137</t>
  </si>
  <si>
    <t>Achnacarry Estate</t>
  </si>
  <si>
    <t>Carn Dearg House</t>
  </si>
  <si>
    <t>North Road</t>
  </si>
  <si>
    <t>Fort William</t>
  </si>
  <si>
    <t>PH33  6PP</t>
  </si>
  <si>
    <t>NN 170 884</t>
  </si>
  <si>
    <t>Stuart Mackenzie</t>
  </si>
  <si>
    <t>R199</t>
  </si>
  <si>
    <t>Achnandarach &amp; Fernaig</t>
  </si>
  <si>
    <t>Benallack Farm</t>
  </si>
  <si>
    <t>Grampound Road, Truro</t>
  </si>
  <si>
    <t>Cornwall</t>
  </si>
  <si>
    <t>TR2 4BY</t>
  </si>
  <si>
    <t>England</t>
  </si>
  <si>
    <t>NG 803 314</t>
  </si>
  <si>
    <t>Phil Diduca</t>
  </si>
  <si>
    <t>R427</t>
  </si>
  <si>
    <t>Alderwell</t>
  </si>
  <si>
    <t>32 Main Avenue, Moor Park Estate</t>
  </si>
  <si>
    <t>Northwood</t>
  </si>
  <si>
    <t>Middlesex</t>
  </si>
  <si>
    <t>HA6 2LQ</t>
  </si>
  <si>
    <t>NY284788</t>
  </si>
  <si>
    <t>&lt;500ha/SLIMF</t>
  </si>
  <si>
    <t>Andrew Noble</t>
  </si>
  <si>
    <t>R155</t>
  </si>
  <si>
    <t>Allt Cefn Cloch</t>
  </si>
  <si>
    <t>Fachongle-Ganol</t>
  </si>
  <si>
    <t>Newport</t>
  </si>
  <si>
    <t>Pembrokeshire</t>
  </si>
  <si>
    <t>SA42 0QR</t>
  </si>
  <si>
    <t>Wales</t>
  </si>
  <si>
    <t>SN 300 247</t>
  </si>
  <si>
    <t>Sonia Winder</t>
  </si>
  <si>
    <t>R488</t>
  </si>
  <si>
    <t>Allt Daraich</t>
  </si>
  <si>
    <t>C/O Apperley Ltd</t>
  </si>
  <si>
    <t>44 Welbeck Street</t>
  </si>
  <si>
    <t>London</t>
  </si>
  <si>
    <t>W1G 8DY</t>
  </si>
  <si>
    <t>NS078718</t>
  </si>
  <si>
    <t>Arttu Varis</t>
  </si>
  <si>
    <t>R291</t>
  </si>
  <si>
    <t>Altarstone</t>
  </si>
  <si>
    <t>56 Barnton Park View</t>
  </si>
  <si>
    <t>Lothian</t>
  </si>
  <si>
    <t>EH4 6JH</t>
  </si>
  <si>
    <t>NT 155 359</t>
  </si>
  <si>
    <t>Paul Manley</t>
  </si>
  <si>
    <t>G028</t>
  </si>
  <si>
    <t>Altyre</t>
  </si>
  <si>
    <t>Altyre Estate</t>
  </si>
  <si>
    <t>Forres</t>
  </si>
  <si>
    <t>Moray</t>
  </si>
  <si>
    <t>IV36 2SH</t>
  </si>
  <si>
    <t>NJ 020 550</t>
  </si>
  <si>
    <t>Steve Conolly</t>
  </si>
  <si>
    <t>R455</t>
  </si>
  <si>
    <t>Ardgaddan Barr &amp; Lindsaig</t>
  </si>
  <si>
    <t>C/O Gresham House Asset Man. Ltd</t>
  </si>
  <si>
    <t>Glebe Barn, Great Barrington</t>
  </si>
  <si>
    <t>Burford</t>
  </si>
  <si>
    <t>OX18 4US</t>
  </si>
  <si>
    <t>NR933808</t>
  </si>
  <si>
    <t>R309</t>
  </si>
  <si>
    <t>Ardoran</t>
  </si>
  <si>
    <t>1 The Old Presbytery</t>
  </si>
  <si>
    <t>Brentwood Road</t>
  </si>
  <si>
    <t>Ingrave</t>
  </si>
  <si>
    <t>CM13 3QH</t>
  </si>
  <si>
    <t>NM 859 245</t>
  </si>
  <si>
    <t>Simon Miller</t>
  </si>
  <si>
    <t>G220</t>
  </si>
  <si>
    <t>Argyll Estates</t>
  </si>
  <si>
    <t>Manish, Brochroy</t>
  </si>
  <si>
    <t>Taynuilt</t>
  </si>
  <si>
    <t>Argyll</t>
  </si>
  <si>
    <t>PA35   1JQ</t>
  </si>
  <si>
    <t>NN 093 092</t>
  </si>
  <si>
    <t>Tom Mclellan</t>
  </si>
  <si>
    <t>R462</t>
  </si>
  <si>
    <t>Ashfield Forest</t>
  </si>
  <si>
    <t>31 Lambolle Road</t>
  </si>
  <si>
    <t>Camden</t>
  </si>
  <si>
    <t>NW3 4HS</t>
  </si>
  <si>
    <t>NR784845</t>
  </si>
  <si>
    <t>R085</t>
  </si>
  <si>
    <t>Ashybank Forest</t>
  </si>
  <si>
    <t>NT 210 022</t>
  </si>
  <si>
    <t>G034</t>
  </si>
  <si>
    <t>Atholl</t>
  </si>
  <si>
    <t>Blair Atholl</t>
  </si>
  <si>
    <t>Pitlochry</t>
  </si>
  <si>
    <t>Perthshire</t>
  </si>
  <si>
    <t>PH18  5TH</t>
  </si>
  <si>
    <t>NO 875 653</t>
  </si>
  <si>
    <t>Julian Clarke</t>
  </si>
  <si>
    <t>R264</t>
  </si>
  <si>
    <t>Auchamore</t>
  </si>
  <si>
    <t>C/O Mr P Brackfield</t>
  </si>
  <si>
    <t xml:space="preserve">Priory Stones, Lurgashall </t>
  </si>
  <si>
    <t>Petworth</t>
  </si>
  <si>
    <t>GU28 9EP</t>
  </si>
  <si>
    <t>NS 166 772</t>
  </si>
  <si>
    <t>Francis Castro</t>
  </si>
  <si>
    <t>R275</t>
  </si>
  <si>
    <t>Auchanruie</t>
  </si>
  <si>
    <t>NN 789 640</t>
  </si>
  <si>
    <t>Andy Poore</t>
  </si>
  <si>
    <t>R025</t>
  </si>
  <si>
    <t>Auchenbreck Forest</t>
  </si>
  <si>
    <t>C/O R Kennedy</t>
  </si>
  <si>
    <t>22 Chatsworth</t>
  </si>
  <si>
    <t>Bangor</t>
  </si>
  <si>
    <t>BT19 7WA</t>
  </si>
  <si>
    <t>Northern Ireland</t>
  </si>
  <si>
    <t>NS 031 817</t>
  </si>
  <si>
    <t>Stephen Tong</t>
  </si>
  <si>
    <t>R058</t>
  </si>
  <si>
    <t>Auchencairn</t>
  </si>
  <si>
    <t>NX 944 935</t>
  </si>
  <si>
    <t>David L Smith</t>
  </si>
  <si>
    <t>R475</t>
  </si>
  <si>
    <t>Auchenfad</t>
  </si>
  <si>
    <t>Firm of Oldhall Farm</t>
  </si>
  <si>
    <t>Oldhall</t>
  </si>
  <si>
    <t>Ayrshire</t>
  </si>
  <si>
    <t>KA3 6AR</t>
  </si>
  <si>
    <t>NX949691</t>
  </si>
  <si>
    <t>R485</t>
  </si>
  <si>
    <t>Auchenlochan</t>
  </si>
  <si>
    <t>NR973723</t>
  </si>
  <si>
    <t>Calum Murray</t>
  </si>
  <si>
    <t>R054</t>
  </si>
  <si>
    <t>Auchenstroan Greenchip</t>
  </si>
  <si>
    <t>C/O Gresham House Forestry Ltd</t>
  </si>
  <si>
    <t>Suite G, Riverview House</t>
  </si>
  <si>
    <t xml:space="preserve">Perth </t>
  </si>
  <si>
    <t>PH2 8DF</t>
  </si>
  <si>
    <t>NX 696 911</t>
  </si>
  <si>
    <t>Stephen Smith</t>
  </si>
  <si>
    <t>R279</t>
  </si>
  <si>
    <t>Auchleand</t>
  </si>
  <si>
    <t>C/O Mr David Markham</t>
  </si>
  <si>
    <t>Curlieu Farm House, Norton Curleiu Lane</t>
  </si>
  <si>
    <t>Warwick</t>
  </si>
  <si>
    <t>CV35 8RD</t>
  </si>
  <si>
    <t>NX 442 600</t>
  </si>
  <si>
    <t>Bruce Spalding</t>
  </si>
  <si>
    <t>R482</t>
  </si>
  <si>
    <t>Bainloch Hill</t>
  </si>
  <si>
    <t>73 Grove Road</t>
  </si>
  <si>
    <t>Tring</t>
  </si>
  <si>
    <t>Herts</t>
  </si>
  <si>
    <t>HP23 5PB</t>
  </si>
  <si>
    <t>NX883570</t>
  </si>
  <si>
    <t>Kerstin Leslie</t>
  </si>
  <si>
    <t>R371</t>
  </si>
  <si>
    <t>Balinoe</t>
  </si>
  <si>
    <t xml:space="preserve">NM 864 237 </t>
  </si>
  <si>
    <t>Steve Miller</t>
  </si>
  <si>
    <t>G068</t>
  </si>
  <si>
    <t>Ballantyne Forestry</t>
  </si>
  <si>
    <t>Westerton Wood, Dess</t>
  </si>
  <si>
    <t>Aboyne</t>
  </si>
  <si>
    <t>Aberdeenshire</t>
  </si>
  <si>
    <t>AB34 5BD</t>
  </si>
  <si>
    <t>NO 848 932</t>
  </si>
  <si>
    <t>Iain Ballantyne</t>
  </si>
  <si>
    <t>R522</t>
  </si>
  <si>
    <t>Balnagowan Forest</t>
  </si>
  <si>
    <t>38C Dick Place</t>
  </si>
  <si>
    <t>EH9 2JY</t>
  </si>
  <si>
    <t>NJ499001</t>
  </si>
  <si>
    <t>David Hardie</t>
  </si>
  <si>
    <t>R358</t>
  </si>
  <si>
    <t>Barachuile</t>
  </si>
  <si>
    <t>22 Meadowside</t>
  </si>
  <si>
    <t>Dundee</t>
  </si>
  <si>
    <t>DD1 1LN</t>
  </si>
  <si>
    <t>NM 848 134</t>
  </si>
  <si>
    <t>R344</t>
  </si>
  <si>
    <t>Barloch Forest</t>
  </si>
  <si>
    <t>NX 295 755</t>
  </si>
  <si>
    <t>R500</t>
  </si>
  <si>
    <t>Batesons Wood</t>
  </si>
  <si>
    <t>Flat 11, 236 Dalston Lane</t>
  </si>
  <si>
    <t>Hackney</t>
  </si>
  <si>
    <t>E8 1LX</t>
  </si>
  <si>
    <t>Lancashire</t>
  </si>
  <si>
    <t>SD677465</t>
  </si>
  <si>
    <t>Matthew Farrell</t>
  </si>
  <si>
    <t>G136</t>
  </si>
  <si>
    <t>Bedford Estates, Woburn Woods</t>
  </si>
  <si>
    <t>Bedford Office</t>
  </si>
  <si>
    <t>Woburn</t>
  </si>
  <si>
    <t>Milton Keynes</t>
  </si>
  <si>
    <t>MK17  9PQ</t>
  </si>
  <si>
    <t>SP 964 326</t>
  </si>
  <si>
    <t>Ben Schofield</t>
  </si>
  <si>
    <t>G138</t>
  </si>
  <si>
    <t>Beecraigs Forest</t>
  </si>
  <si>
    <t>Beecraigs Country Park</t>
  </si>
  <si>
    <t>Linlighgow</t>
  </si>
  <si>
    <t>West Lothian</t>
  </si>
  <si>
    <t>EH49  6PL</t>
  </si>
  <si>
    <t>NS 998 741</t>
  </si>
  <si>
    <t>David Conway</t>
  </si>
  <si>
    <t>G146</t>
  </si>
  <si>
    <t>Ben Alder Estate Woodlands</t>
  </si>
  <si>
    <t>R188</t>
  </si>
  <si>
    <t>Bickleigh Woods</t>
  </si>
  <si>
    <t>Lower Kingstree Barn</t>
  </si>
  <si>
    <t>Kings Nympton</t>
  </si>
  <si>
    <t>Umberleigh</t>
  </si>
  <si>
    <t>EX37 9TT</t>
  </si>
  <si>
    <t>SS 949 190</t>
  </si>
  <si>
    <t>Stuart Ogilvie</t>
  </si>
  <si>
    <t>R020</t>
  </si>
  <si>
    <t>NX 262 940</t>
  </si>
  <si>
    <t>R074</t>
  </si>
  <si>
    <t>Black Esk II</t>
  </si>
  <si>
    <t>NT 225 905</t>
  </si>
  <si>
    <t>Black How</t>
  </si>
  <si>
    <t>Bell House, School Road</t>
  </si>
  <si>
    <t>Bursledon</t>
  </si>
  <si>
    <t>Southamptom</t>
  </si>
  <si>
    <t>SO31 8BX</t>
  </si>
  <si>
    <t>NY123134</t>
  </si>
  <si>
    <t>John Lees</t>
  </si>
  <si>
    <t>R385</t>
  </si>
  <si>
    <t>Blackhill &amp; Touchie</t>
  </si>
  <si>
    <t>NO 070 078</t>
  </si>
  <si>
    <t>R075</t>
  </si>
  <si>
    <t>Bladen and Mays Wood</t>
  </si>
  <si>
    <t>C/O Dales Evans &amp; Co. Ltd.</t>
  </si>
  <si>
    <t>88/90 Baker Street</t>
  </si>
  <si>
    <t>W1U 6TQ</t>
  </si>
  <si>
    <t>Bladen</t>
  </si>
  <si>
    <t>SY 804 924</t>
  </si>
  <si>
    <t>Graham Preece</t>
  </si>
  <si>
    <t>R443</t>
  </si>
  <si>
    <t>Blaen Nedd Isaf</t>
  </si>
  <si>
    <t xml:space="preserve">Ladybeck </t>
  </si>
  <si>
    <t>Tirril</t>
  </si>
  <si>
    <t>Penrith</t>
  </si>
  <si>
    <t>CA10 2JF</t>
  </si>
  <si>
    <t>SN916154</t>
  </si>
  <si>
    <t>Iwan Parry</t>
  </si>
  <si>
    <t>R516</t>
  </si>
  <si>
    <t>Blakehopehead Forest</t>
  </si>
  <si>
    <t>NT095314</t>
  </si>
  <si>
    <t>Byron Braithwaite</t>
  </si>
  <si>
    <t>R030</t>
  </si>
  <si>
    <t>Blaze Hill</t>
  </si>
  <si>
    <t>NY 135 952</t>
  </si>
  <si>
    <t>James Liley</t>
  </si>
  <si>
    <t>R017</t>
  </si>
  <si>
    <t>Bogrie</t>
  </si>
  <si>
    <t>NX 816 849</t>
  </si>
  <si>
    <t>William Burfitt</t>
  </si>
  <si>
    <t>G071</t>
  </si>
  <si>
    <t>Bolton Abbey</t>
  </si>
  <si>
    <t>Estate Office</t>
  </si>
  <si>
    <t>Skipton</t>
  </si>
  <si>
    <t>BD23 6EX</t>
  </si>
  <si>
    <t>SE 060 565</t>
  </si>
  <si>
    <t>Mark Jeffery</t>
  </si>
  <si>
    <t>R484</t>
  </si>
  <si>
    <t>Bovuy</t>
  </si>
  <si>
    <t>NN099220</t>
  </si>
  <si>
    <t>R105</t>
  </si>
  <si>
    <t>Bowerhope</t>
  </si>
  <si>
    <t>1 Rutland Court</t>
  </si>
  <si>
    <t>EH3 8EY</t>
  </si>
  <si>
    <t>NT 269 243</t>
  </si>
  <si>
    <t>R383</t>
  </si>
  <si>
    <t>Breaclaich</t>
  </si>
  <si>
    <t>NN 593 330</t>
  </si>
  <si>
    <t>R308</t>
  </si>
  <si>
    <t>Brenig Woodlands</t>
  </si>
  <si>
    <t>SH 962 595</t>
  </si>
  <si>
    <t>Alan Wilson</t>
  </si>
  <si>
    <t>R073</t>
  </si>
  <si>
    <t>Broomfield North</t>
  </si>
  <si>
    <t>NT 226 004</t>
  </si>
  <si>
    <t>R518</t>
  </si>
  <si>
    <t>Broubster Forest</t>
  </si>
  <si>
    <t>ND005595</t>
  </si>
  <si>
    <t>Tim Westmoreland</t>
  </si>
  <si>
    <t>R010</t>
  </si>
  <si>
    <t>Brownhills</t>
  </si>
  <si>
    <t>NS 514 013</t>
  </si>
  <si>
    <t>Graham Chalk</t>
  </si>
  <si>
    <t>R083</t>
  </si>
  <si>
    <t>Bryn Coch</t>
  </si>
  <si>
    <t>SN 675 532</t>
  </si>
  <si>
    <t>R239</t>
  </si>
  <si>
    <t>Bryn Eithinog</t>
  </si>
  <si>
    <t>17 Springwood Avenue</t>
  </si>
  <si>
    <t>Singapore</t>
  </si>
  <si>
    <t>SN 738 634</t>
  </si>
  <si>
    <t>R499</t>
  </si>
  <si>
    <t>Bryn Moel</t>
  </si>
  <si>
    <t>Bayments Farmhouse</t>
  </si>
  <si>
    <t>High Street, Stansfield</t>
  </si>
  <si>
    <t>Sudbury</t>
  </si>
  <si>
    <t>CO10 8LN</t>
  </si>
  <si>
    <t>Conwy</t>
  </si>
  <si>
    <t>SH744528</t>
  </si>
  <si>
    <t>G064</t>
  </si>
  <si>
    <t>Buccleuch Estates - Boughton</t>
  </si>
  <si>
    <t>Weekley</t>
  </si>
  <si>
    <t>Kettering</t>
  </si>
  <si>
    <t>Northants</t>
  </si>
  <si>
    <t>NN16   9UP</t>
  </si>
  <si>
    <t>SP 897 814</t>
  </si>
  <si>
    <t>Jonathan Plowe</t>
  </si>
  <si>
    <t>G015</t>
  </si>
  <si>
    <t>Buccleuch Estates - Bowhill &amp; Dalkeith</t>
  </si>
  <si>
    <t>Ewesbank</t>
  </si>
  <si>
    <t>Langholm</t>
  </si>
  <si>
    <t>DG13   0ND</t>
  </si>
  <si>
    <t>NT 427 268</t>
  </si>
  <si>
    <t xml:space="preserve">David Nicholson (Bowhill), Andy Wiseman (Dalkeith) </t>
  </si>
  <si>
    <t>G031</t>
  </si>
  <si>
    <t>Buccleuch Estates - Drumlanrig &amp; Queensberry</t>
  </si>
  <si>
    <t>Drumlanrig Mains, Thornhills</t>
  </si>
  <si>
    <t>Dumfriesshire</t>
  </si>
  <si>
    <t>DG3  4AG</t>
  </si>
  <si>
    <t>NS 843 003</t>
  </si>
  <si>
    <t>Mike Caughlin (Drumlanrig), Kyle Hennan (Queensberry)</t>
  </si>
  <si>
    <t>G029</t>
  </si>
  <si>
    <t>Buccleuch Estates - Eskdale and Liddesdale</t>
  </si>
  <si>
    <t>NY 395 856</t>
  </si>
  <si>
    <t>R322</t>
  </si>
  <si>
    <t>Butterstor</t>
  </si>
  <si>
    <t>SX 159 765</t>
  </si>
  <si>
    <t>R151</t>
  </si>
  <si>
    <t>Bwlch Sais</t>
  </si>
  <si>
    <t>16 Langorse Road</t>
  </si>
  <si>
    <t>Cyncoed</t>
  </si>
  <si>
    <t>Cardiff</t>
  </si>
  <si>
    <t>CF23 6PF</t>
  </si>
  <si>
    <t>SN 177 301</t>
  </si>
  <si>
    <t>R491</t>
  </si>
  <si>
    <t>Byfre</t>
  </si>
  <si>
    <t>Cliff Walls</t>
  </si>
  <si>
    <t>Marine Parade</t>
  </si>
  <si>
    <t>Penarth</t>
  </si>
  <si>
    <t>CF64 3BG</t>
  </si>
  <si>
    <t>SN865172</t>
  </si>
  <si>
    <t>R453</t>
  </si>
  <si>
    <t>Cae Gwian</t>
  </si>
  <si>
    <t>70 Scarsdale Villas</t>
  </si>
  <si>
    <t>Kensington</t>
  </si>
  <si>
    <t>W8 6PP</t>
  </si>
  <si>
    <t>SH649188</t>
  </si>
  <si>
    <t>Simon Graham</t>
  </si>
  <si>
    <t>G074</t>
  </si>
  <si>
    <t>Caerhays Estate</t>
  </si>
  <si>
    <t>Caerhays Castle</t>
  </si>
  <si>
    <t>St Austell</t>
  </si>
  <si>
    <t>PL26   6LY</t>
  </si>
  <si>
    <t>SW 969 418</t>
  </si>
  <si>
    <t>Jamie Parsons</t>
  </si>
  <si>
    <t>R168</t>
  </si>
  <si>
    <t>Calton Woodlands</t>
  </si>
  <si>
    <t>NS 607 163</t>
  </si>
  <si>
    <t>R038</t>
  </si>
  <si>
    <t>Canglour Estate</t>
  </si>
  <si>
    <t>NS 770 907</t>
  </si>
  <si>
    <t>Graham Newport</t>
  </si>
  <si>
    <t>R467</t>
  </si>
  <si>
    <t>Canglour Glen</t>
  </si>
  <si>
    <t>C/O HSA &amp; Co., Lewis House</t>
  </si>
  <si>
    <t>Great Chesterford Court, Great Chesterford</t>
  </si>
  <si>
    <t>Saffron Walden</t>
  </si>
  <si>
    <t>CB10 1PF</t>
  </si>
  <si>
    <t>NS775875</t>
  </si>
  <si>
    <t>R152</t>
  </si>
  <si>
    <t>Carcarse Woodland</t>
  </si>
  <si>
    <t>Russell House, 140 High Street</t>
  </si>
  <si>
    <t>Edgware</t>
  </si>
  <si>
    <t>HA8 7LW</t>
  </si>
  <si>
    <t>NS 686 090</t>
  </si>
  <si>
    <t>R458</t>
  </si>
  <si>
    <t>Carmacoup</t>
  </si>
  <si>
    <t>NS783278</t>
  </si>
  <si>
    <t>Ross Buchanan</t>
  </si>
  <si>
    <t>Broxden House, Lamberkine Drive</t>
  </si>
  <si>
    <t>Perth</t>
  </si>
  <si>
    <t>PH1 1RA</t>
  </si>
  <si>
    <t>R297</t>
  </si>
  <si>
    <t>Cassenvey</t>
  </si>
  <si>
    <t>4A Greengate</t>
  </si>
  <si>
    <t>Cardale Park</t>
  </si>
  <si>
    <t>Harrogate</t>
  </si>
  <si>
    <t>HG3 1GY</t>
  </si>
  <si>
    <t>NX 694 767</t>
  </si>
  <si>
    <t>David Brown</t>
  </si>
  <si>
    <t>R172</t>
  </si>
  <si>
    <t>Cassock Hill</t>
  </si>
  <si>
    <t>Hart Manor</t>
  </si>
  <si>
    <t>Eskdalemuir</t>
  </si>
  <si>
    <t>DG13 0QQ</t>
  </si>
  <si>
    <t>NT 235 034</t>
  </si>
  <si>
    <t>The Estate Office</t>
  </si>
  <si>
    <t>York</t>
  </si>
  <si>
    <t>R340</t>
  </si>
  <si>
    <t>Castlecraig</t>
  </si>
  <si>
    <t>NT 132 425</t>
  </si>
  <si>
    <t>NT 738 026</t>
  </si>
  <si>
    <t>G001</t>
  </si>
  <si>
    <t>Cawdor Estates</t>
  </si>
  <si>
    <t>Cawdor Estate Office</t>
  </si>
  <si>
    <t>Cawdor</t>
  </si>
  <si>
    <t>Nairn</t>
  </si>
  <si>
    <t>IV12   5RE</t>
  </si>
  <si>
    <t>NH 846 483</t>
  </si>
  <si>
    <t>R477</t>
  </si>
  <si>
    <t>Cefn Creuan Isaf</t>
  </si>
  <si>
    <t>4 Syon Gate Way</t>
  </si>
  <si>
    <t>Brentford</t>
  </si>
  <si>
    <t>TW8 9DD</t>
  </si>
  <si>
    <t>SH789195</t>
  </si>
  <si>
    <t>Sam Brown</t>
  </si>
  <si>
    <t>R015</t>
  </si>
  <si>
    <t>Cefn Llwyd</t>
  </si>
  <si>
    <t>8 Hills Avenue</t>
  </si>
  <si>
    <t>Cambridge</t>
  </si>
  <si>
    <t>CB1 7XA</t>
  </si>
  <si>
    <t>SJ 010 355</t>
  </si>
  <si>
    <t>G009</t>
  </si>
  <si>
    <t>Chatsworth Estate</t>
  </si>
  <si>
    <t>Chatsworth Estate Office</t>
  </si>
  <si>
    <t>Edensor</t>
  </si>
  <si>
    <t>Bakewell</t>
  </si>
  <si>
    <t>DE45  1PJ</t>
  </si>
  <si>
    <t>SK 264 706</t>
  </si>
  <si>
    <t>John Everitt</t>
  </si>
  <si>
    <t>R390</t>
  </si>
  <si>
    <t>Chattelhope</t>
  </si>
  <si>
    <t>Peacock Farm, Holywell</t>
  </si>
  <si>
    <t>Shrewley</t>
  </si>
  <si>
    <t>CV35 7BJ</t>
  </si>
  <si>
    <t>G127</t>
  </si>
  <si>
    <t>City of Bradford MDC Woodlands</t>
  </si>
  <si>
    <t>Peel Park</t>
  </si>
  <si>
    <t>950 Bolton Road</t>
  </si>
  <si>
    <t>Bradford</t>
  </si>
  <si>
    <t>BD2   4BX</t>
  </si>
  <si>
    <t>SE 168 348</t>
  </si>
  <si>
    <t>Ranald McConnachie</t>
  </si>
  <si>
    <t>R110</t>
  </si>
  <si>
    <t>Clachaig Forest</t>
  </si>
  <si>
    <t>NS 112 816</t>
  </si>
  <si>
    <t>G108</t>
  </si>
  <si>
    <t>Claybury Wood</t>
  </si>
  <si>
    <t>Ray Park</t>
  </si>
  <si>
    <t>Snakes Lane East</t>
  </si>
  <si>
    <t>Woodford Green</t>
  </si>
  <si>
    <t>IG8   7JQ</t>
  </si>
  <si>
    <t>TQ 435 912</t>
  </si>
  <si>
    <t>John Richards</t>
  </si>
  <si>
    <t>R328</t>
  </si>
  <si>
    <t xml:space="preserve">Cleish and Craigencat </t>
  </si>
  <si>
    <t>Hillcroft House, 25 High Street</t>
  </si>
  <si>
    <t>Easton On Hill</t>
  </si>
  <si>
    <t>Stamford</t>
  </si>
  <si>
    <t>PE9 3LN</t>
  </si>
  <si>
    <t>NT 093 972</t>
  </si>
  <si>
    <t>R284</t>
  </si>
  <si>
    <t>Cleobury Coppice</t>
  </si>
  <si>
    <t>Newcastle upon Tyne</t>
  </si>
  <si>
    <t>SO 707 751</t>
  </si>
  <si>
    <t>G018</t>
  </si>
  <si>
    <t>Clinton Devon Estates Woodlands</t>
  </si>
  <si>
    <t>Rolle Estate Office, Bicton Arena</t>
  </si>
  <si>
    <t>East Budleigh, Budleigh Salterton</t>
  </si>
  <si>
    <t>Devon</t>
  </si>
  <si>
    <t>EX9   7DP</t>
  </si>
  <si>
    <t>Clinton Devon Estates</t>
  </si>
  <si>
    <t>SS 516 106</t>
  </si>
  <si>
    <t>John Wilding</t>
  </si>
  <si>
    <t>R449</t>
  </si>
  <si>
    <t>Cloughton</t>
  </si>
  <si>
    <t>4A Mount Pleasant</t>
  </si>
  <si>
    <t>Scalby</t>
  </si>
  <si>
    <t>Scarborough</t>
  </si>
  <si>
    <t>YO13 0RR</t>
  </si>
  <si>
    <t>SE997962</t>
  </si>
  <si>
    <t>Ian Austermuhle</t>
  </si>
  <si>
    <t>R093</t>
  </si>
  <si>
    <t>Cockplay Forest</t>
  </si>
  <si>
    <t>NY 180 994</t>
  </si>
  <si>
    <t>R442</t>
  </si>
  <si>
    <t>Coed Caersaeson</t>
  </si>
  <si>
    <t>Kingswood House</t>
  </si>
  <si>
    <t>Kingswood</t>
  </si>
  <si>
    <t>Stanford Bridge</t>
  </si>
  <si>
    <t>WR6 6SB</t>
  </si>
  <si>
    <t>SH679381</t>
  </si>
  <si>
    <t>R422</t>
  </si>
  <si>
    <t>Coed Castellau</t>
  </si>
  <si>
    <t>Llwyndewi</t>
  </si>
  <si>
    <t>Capel Dewi</t>
  </si>
  <si>
    <t>Carmarthen</t>
  </si>
  <si>
    <t>SA32 8AE</t>
  </si>
  <si>
    <t>SO211057</t>
  </si>
  <si>
    <t>R419</t>
  </si>
  <si>
    <t>Coed Ffridd Fawr</t>
  </si>
  <si>
    <t>23 Glebe Road</t>
  </si>
  <si>
    <t>Richmond upon Thames</t>
  </si>
  <si>
    <t>SW13 0DR</t>
  </si>
  <si>
    <t>SH 875 033</t>
  </si>
  <si>
    <t>G109</t>
  </si>
  <si>
    <t>Coed Preseli</t>
  </si>
  <si>
    <t>Y Winllan</t>
  </si>
  <si>
    <t>Brechfa</t>
  </si>
  <si>
    <t>SA32   7QZ</t>
  </si>
  <si>
    <t>SN 070 296</t>
  </si>
  <si>
    <t>G105</t>
  </si>
  <si>
    <t>Coldwells and Anargate</t>
  </si>
  <si>
    <t>NJ 154 478</t>
  </si>
  <si>
    <t>G087</t>
  </si>
  <si>
    <t>Conaglen</t>
  </si>
  <si>
    <t>Aryhoulan Lodge</t>
  </si>
  <si>
    <t>Conaglen Estate</t>
  </si>
  <si>
    <t>Ardgour</t>
  </si>
  <si>
    <t>PH33  7AH</t>
  </si>
  <si>
    <t>NN 026 690</t>
  </si>
  <si>
    <t>David Mosgrove</t>
  </si>
  <si>
    <t>R428</t>
  </si>
  <si>
    <t>Conhess</t>
  </si>
  <si>
    <t>2 Doyce Street</t>
  </si>
  <si>
    <t>SE1 0EU</t>
  </si>
  <si>
    <t>NY289795</t>
  </si>
  <si>
    <t>R519</t>
  </si>
  <si>
    <t>Cor Water</t>
  </si>
  <si>
    <t>20 Foskett Road</t>
  </si>
  <si>
    <t>Hammersmith and Fulham</t>
  </si>
  <si>
    <t>SW6 3LZ</t>
  </si>
  <si>
    <t>NT064163</t>
  </si>
  <si>
    <t>John Jefford</t>
  </si>
  <si>
    <t>R048</t>
  </si>
  <si>
    <t>Corlae</t>
  </si>
  <si>
    <t>NX 659 977</t>
  </si>
  <si>
    <t>R510</t>
  </si>
  <si>
    <t>Corrie</t>
  </si>
  <si>
    <t>48A Harvest Road</t>
  </si>
  <si>
    <t>Englefield Green</t>
  </si>
  <si>
    <t>Surrey</t>
  </si>
  <si>
    <t>TW20 0QT</t>
  </si>
  <si>
    <t>NS051802</t>
  </si>
  <si>
    <t>Mostly plantation</t>
  </si>
  <si>
    <t>R502</t>
  </si>
  <si>
    <t>Cors yr Ebolion</t>
  </si>
  <si>
    <t>Powys</t>
  </si>
  <si>
    <t>SH970046</t>
  </si>
  <si>
    <t>R146</t>
  </si>
  <si>
    <t>Coulport &amp; Mambeg</t>
  </si>
  <si>
    <t>Forthview House</t>
  </si>
  <si>
    <t>30 Hilton Road, Rosyth</t>
  </si>
  <si>
    <t>Fife</t>
  </si>
  <si>
    <t>KY11 2BL</t>
  </si>
  <si>
    <t>NS 227 889</t>
  </si>
  <si>
    <t>R420</t>
  </si>
  <si>
    <t>Coultershaw</t>
  </si>
  <si>
    <t>NT 038 336</t>
  </si>
  <si>
    <t>R090</t>
  </si>
  <si>
    <t>Cowans Law</t>
  </si>
  <si>
    <t>NS 508 413</t>
  </si>
  <si>
    <t>G007</t>
  </si>
  <si>
    <t>Cowdray Estate</t>
  </si>
  <si>
    <t>Midhurst</t>
  </si>
  <si>
    <t>W Sussex</t>
  </si>
  <si>
    <t>GU29  0AQ</t>
  </si>
  <si>
    <t>SU 890 210</t>
  </si>
  <si>
    <t>Richard Everett</t>
  </si>
  <si>
    <t>R489</t>
  </si>
  <si>
    <t>Craigallian</t>
  </si>
  <si>
    <t>NS 434277762</t>
  </si>
  <si>
    <t>Rob Cleaver</t>
  </si>
  <si>
    <t>R444</t>
  </si>
  <si>
    <t>Craigengillan North</t>
  </si>
  <si>
    <t>NX634953</t>
  </si>
  <si>
    <t>R470</t>
  </si>
  <si>
    <t>Crammel Rigg</t>
  </si>
  <si>
    <t>NY649685</t>
  </si>
  <si>
    <t>G110</t>
  </si>
  <si>
    <t>Cranborne Woodlands</t>
  </si>
  <si>
    <t>High Street</t>
  </si>
  <si>
    <t>Cranborne</t>
  </si>
  <si>
    <t>Dorset</t>
  </si>
  <si>
    <t>BH21  5PS</t>
  </si>
  <si>
    <t>SU 055 133</t>
  </si>
  <si>
    <t>Julian Ohlsen</t>
  </si>
  <si>
    <t>R431</t>
  </si>
  <si>
    <t>Creag Ghlas</t>
  </si>
  <si>
    <t>NN593330</t>
  </si>
  <si>
    <t>R465</t>
  </si>
  <si>
    <t>Crofthead</t>
  </si>
  <si>
    <t>21 Greenhill Gardens</t>
  </si>
  <si>
    <t>EH10 4BL</t>
  </si>
  <si>
    <t>NT117046</t>
  </si>
  <si>
    <t>Andrew McQueen</t>
  </si>
  <si>
    <t>R109</t>
  </si>
  <si>
    <t>Cuildochart</t>
  </si>
  <si>
    <t>16 Mentone Terrace</t>
  </si>
  <si>
    <t>NN 583 322</t>
  </si>
  <si>
    <t>G021</t>
  </si>
  <si>
    <t>Cullen</t>
  </si>
  <si>
    <t>Dava Enterprises Ltd.</t>
  </si>
  <si>
    <t>Seafield Estate</t>
  </si>
  <si>
    <t>AB56 4UW</t>
  </si>
  <si>
    <t>NJ 512 668</t>
  </si>
  <si>
    <t>Will Anderson</t>
  </si>
  <si>
    <t>R433</t>
  </si>
  <si>
    <t>Cwm yr Ychen</t>
  </si>
  <si>
    <t>Talyfan</t>
  </si>
  <si>
    <t>Gannock Park</t>
  </si>
  <si>
    <t>LL31 9PZ</t>
  </si>
  <si>
    <t>SN950760</t>
  </si>
  <si>
    <t>R103</t>
  </si>
  <si>
    <t>Cwmbran Uchaf</t>
  </si>
  <si>
    <t>Prestbury Beaumont Care Home</t>
  </si>
  <si>
    <t>Collar House Drive, Chelford Road</t>
  </si>
  <si>
    <t>Prestbury</t>
  </si>
  <si>
    <t>SK10 4AP</t>
  </si>
  <si>
    <t>SN 798 315</t>
  </si>
  <si>
    <t>R301</t>
  </si>
  <si>
    <t>Dalmally Woodland</t>
  </si>
  <si>
    <t>NN 161 266</t>
  </si>
  <si>
    <t>R194</t>
  </si>
  <si>
    <t>Dalswinton Estate</t>
  </si>
  <si>
    <t>Dalswinton Estate Office, Colt House</t>
  </si>
  <si>
    <t>Dalswinton</t>
  </si>
  <si>
    <t>Auldgirth</t>
  </si>
  <si>
    <t>DG2 0XZ</t>
  </si>
  <si>
    <t>NX 951 844</t>
  </si>
  <si>
    <t>R325</t>
  </si>
  <si>
    <t>Ddolwen</t>
  </si>
  <si>
    <t xml:space="preserve">Ddolwen </t>
  </si>
  <si>
    <t>Capel Iwan</t>
  </si>
  <si>
    <t>Newcastle Emlyn</t>
  </si>
  <si>
    <t>SA38 9NL</t>
  </si>
  <si>
    <t>SN 328 337</t>
  </si>
  <si>
    <t>Northumberland</t>
  </si>
  <si>
    <t>Francis Guyver</t>
  </si>
  <si>
    <t>R044</t>
  </si>
  <si>
    <t>Deughwater</t>
  </si>
  <si>
    <t>NS 558 015</t>
  </si>
  <si>
    <t>R127</t>
  </si>
  <si>
    <t>Dixon Syke &amp; Saughs</t>
  </si>
  <si>
    <t>The Wick</t>
  </si>
  <si>
    <t>Huncote Road, Croft</t>
  </si>
  <si>
    <t>Leicester</t>
  </si>
  <si>
    <t>LE9 3GU</t>
  </si>
  <si>
    <t>Dixon Syke and Saughs</t>
  </si>
  <si>
    <t>NY 508 818</t>
  </si>
  <si>
    <t>R341</t>
  </si>
  <si>
    <t>Dobs Craig</t>
  </si>
  <si>
    <t>Gamla</t>
  </si>
  <si>
    <t>178 92 Prastgarden</t>
  </si>
  <si>
    <t>Sweden</t>
  </si>
  <si>
    <t>NT 217 070</t>
  </si>
  <si>
    <t>G022</t>
  </si>
  <si>
    <t>Dochfour Forestry Partnership</t>
  </si>
  <si>
    <t>Dochfour Estate Office</t>
  </si>
  <si>
    <t>Dochfour, Dochgarroch</t>
  </si>
  <si>
    <t>Inverness</t>
  </si>
  <si>
    <t>IV12  5RE</t>
  </si>
  <si>
    <t>NH 617 410</t>
  </si>
  <si>
    <t>R019</t>
  </si>
  <si>
    <t>Dod Knowes</t>
  </si>
  <si>
    <t>NY 177 967</t>
  </si>
  <si>
    <t>Alex MacPherson</t>
  </si>
  <si>
    <t>R439</t>
  </si>
  <si>
    <t>Dollar Law</t>
  </si>
  <si>
    <t>NT194301</t>
  </si>
  <si>
    <t>R197</t>
  </si>
  <si>
    <t>Dollar Woodlands</t>
  </si>
  <si>
    <t>99 Clifton Hill</t>
  </si>
  <si>
    <t>St. John's Wood</t>
  </si>
  <si>
    <t>NW8 0JR</t>
  </si>
  <si>
    <t>NN 969 002</t>
  </si>
  <si>
    <t>11 Kingsbere Crescent</t>
  </si>
  <si>
    <t>Dorchester</t>
  </si>
  <si>
    <t>DT1 2DY</t>
  </si>
  <si>
    <t>Highland</t>
  </si>
  <si>
    <t>Callum Nicholson</t>
  </si>
  <si>
    <t>R402</t>
  </si>
  <si>
    <t>Drannandow</t>
  </si>
  <si>
    <t>NX 420 720</t>
  </si>
  <si>
    <t>Bill Dickson</t>
  </si>
  <si>
    <t>R033</t>
  </si>
  <si>
    <t>Dryfehead</t>
  </si>
  <si>
    <t>NT 179 006</t>
  </si>
  <si>
    <t>R520</t>
  </si>
  <si>
    <t>Dunderave</t>
  </si>
  <si>
    <t>NN130100</t>
  </si>
  <si>
    <t>Iain Pettifor</t>
  </si>
  <si>
    <t>R490</t>
  </si>
  <si>
    <t>Dundonnell Hill</t>
  </si>
  <si>
    <t>Marquis House, 68 Great North Road</t>
  </si>
  <si>
    <t>Hatfield</t>
  </si>
  <si>
    <t>AL9 5ER</t>
  </si>
  <si>
    <t>NH468136</t>
  </si>
  <si>
    <t>G058</t>
  </si>
  <si>
    <t>Dunecht Woodlands</t>
  </si>
  <si>
    <t>Dunecht</t>
  </si>
  <si>
    <t>Westhill</t>
  </si>
  <si>
    <t>AB32   7AW</t>
  </si>
  <si>
    <t>NJ 749 092</t>
  </si>
  <si>
    <t>Simon Williams</t>
  </si>
  <si>
    <t>R472</t>
  </si>
  <si>
    <t>Dunter Law</t>
  </si>
  <si>
    <t>NT710630</t>
  </si>
  <si>
    <t>Richard Hartley</t>
  </si>
  <si>
    <t>G075</t>
  </si>
  <si>
    <t>Durham County Council (Countryside)</t>
  </si>
  <si>
    <t>Durham County Council, Neighbourhood Services, Culture &amp; Sport</t>
  </si>
  <si>
    <t>County Hall</t>
  </si>
  <si>
    <t>Durham</t>
  </si>
  <si>
    <t>DH1  5US</t>
  </si>
  <si>
    <t>NZ 265 439</t>
  </si>
  <si>
    <t>Darryl Cox</t>
  </si>
  <si>
    <t>R102</t>
  </si>
  <si>
    <t>Dykeraw Greenchip</t>
  </si>
  <si>
    <t>NT 589 079</t>
  </si>
  <si>
    <t>R148</t>
  </si>
  <si>
    <t>East Collary Forest</t>
  </si>
  <si>
    <t>15 Courtnell Street</t>
  </si>
  <si>
    <t>W2 5BU</t>
  </si>
  <si>
    <t>NS 504 435</t>
  </si>
  <si>
    <t>R515</t>
  </si>
  <si>
    <t>Elan Valley Estate</t>
  </si>
  <si>
    <t>Pentwyn Road</t>
  </si>
  <si>
    <t>Nelson, Treharris</t>
  </si>
  <si>
    <t>Mid Glamorgan</t>
  </si>
  <si>
    <t>CF46 6LY</t>
  </si>
  <si>
    <t>SN9153663754</t>
  </si>
  <si>
    <t>R463</t>
  </si>
  <si>
    <t>Erw Garegog</t>
  </si>
  <si>
    <t>SH892176</t>
  </si>
  <si>
    <t>R524</t>
  </si>
  <si>
    <t xml:space="preserve">Esgair Berfedd </t>
  </si>
  <si>
    <t>SN827466</t>
  </si>
  <si>
    <t>R071</t>
  </si>
  <si>
    <t>Esgair Cloddiad North &amp; Nant Byr</t>
  </si>
  <si>
    <t>Lawn Farm</t>
  </si>
  <si>
    <t>Beambridge Road</t>
  </si>
  <si>
    <t>Aston on Clun</t>
  </si>
  <si>
    <t>SY7 0HA</t>
  </si>
  <si>
    <t>SN 832 558</t>
  </si>
  <si>
    <t>Alan Wilson (David Edwards)</t>
  </si>
  <si>
    <t>R512</t>
  </si>
  <si>
    <t>Esgair Forest</t>
  </si>
  <si>
    <t>Cefn Uchaf</t>
  </si>
  <si>
    <t>Llanrhaeadr-ym-Mochnant</t>
  </si>
  <si>
    <t>Oswestry</t>
  </si>
  <si>
    <t>SY10 0DT</t>
  </si>
  <si>
    <t>SH749036</t>
  </si>
  <si>
    <t>R421</t>
  </si>
  <si>
    <t>Esgairnantau</t>
  </si>
  <si>
    <t>SO 179 613</t>
  </si>
  <si>
    <t>G134</t>
  </si>
  <si>
    <t>Eskdalemuir Forestry Ltd</t>
  </si>
  <si>
    <t>Hart Manor, Eskdalemuir</t>
  </si>
  <si>
    <t>Dumfries &amp; Galloway</t>
  </si>
  <si>
    <t>DG13   0QQ</t>
  </si>
  <si>
    <t>NT 241 009</t>
  </si>
  <si>
    <t>R478</t>
  </si>
  <si>
    <t>Ewelairs</t>
  </si>
  <si>
    <t>NT146009</t>
  </si>
  <si>
    <t>R336</t>
  </si>
  <si>
    <t>Fairhaugh &amp; Hosdenhope</t>
  </si>
  <si>
    <t>Burloes</t>
  </si>
  <si>
    <t>Royston</t>
  </si>
  <si>
    <t>SG8 9NE</t>
  </si>
  <si>
    <t>NT 892 120</t>
  </si>
  <si>
    <t>R409</t>
  </si>
  <si>
    <t>Falkland Woods</t>
  </si>
  <si>
    <t>NO 342 056</t>
  </si>
  <si>
    <t>Darrell Boult</t>
  </si>
  <si>
    <t>R395</t>
  </si>
  <si>
    <t>Fan Fraith</t>
  </si>
  <si>
    <t>Church Bank</t>
  </si>
  <si>
    <t>Llandovery</t>
  </si>
  <si>
    <t>Carmarthenshire</t>
  </si>
  <si>
    <t>SA20 0BA</t>
  </si>
  <si>
    <t>SN 894 169</t>
  </si>
  <si>
    <t>R202</t>
  </si>
  <si>
    <t>Fanna Hill</t>
  </si>
  <si>
    <t>NT 580 010</t>
  </si>
  <si>
    <t>Andrew Dunsmuir</t>
  </si>
  <si>
    <t>R521</t>
  </si>
  <si>
    <t>Fauld Spring</t>
  </si>
  <si>
    <t>18 Highgate Drive</t>
  </si>
  <si>
    <t>Walsall</t>
  </si>
  <si>
    <t>West Midlands</t>
  </si>
  <si>
    <t>WS1 3JW</t>
  </si>
  <si>
    <t>NY281412</t>
  </si>
  <si>
    <t>R495</t>
  </si>
  <si>
    <t>Feddal Forest</t>
  </si>
  <si>
    <t>34 Tongdean Avenue</t>
  </si>
  <si>
    <t xml:space="preserve">Hove </t>
  </si>
  <si>
    <t>East Sussex</t>
  </si>
  <si>
    <t>BN3 6TN</t>
  </si>
  <si>
    <t>NN805100</t>
  </si>
  <si>
    <t>R360</t>
  </si>
  <si>
    <t>Fernaig</t>
  </si>
  <si>
    <t>Low Farm House</t>
  </si>
  <si>
    <t>Uggeshall</t>
  </si>
  <si>
    <t>Beccles</t>
  </si>
  <si>
    <t>NR34 8BG</t>
  </si>
  <si>
    <t>NG 864 307</t>
  </si>
  <si>
    <t>R398</t>
  </si>
  <si>
    <t>Ffynnon Rhys</t>
  </si>
  <si>
    <t>The Brotherhood Church, New Road</t>
  </si>
  <si>
    <t>Stapleton</t>
  </si>
  <si>
    <t>Pontefract</t>
  </si>
  <si>
    <t>WF8 3DF</t>
  </si>
  <si>
    <t>SN 462 525</t>
  </si>
  <si>
    <t>R312</t>
  </si>
  <si>
    <t>Fingland Fell</t>
  </si>
  <si>
    <t>C/O Savills</t>
  </si>
  <si>
    <t>64 Warwick Road</t>
  </si>
  <si>
    <t>Carlisle</t>
  </si>
  <si>
    <t>CA1 1DR</t>
  </si>
  <si>
    <t>NY 144 938</t>
  </si>
  <si>
    <t>G039</t>
  </si>
  <si>
    <t>Forbes Estate</t>
  </si>
  <si>
    <t>Castleforbes Keig</t>
  </si>
  <si>
    <t>Alford</t>
  </si>
  <si>
    <t>AB33  8BL</t>
  </si>
  <si>
    <t>NJ 617 188</t>
  </si>
  <si>
    <t>Sandy Main</t>
  </si>
  <si>
    <t>G120</t>
  </si>
  <si>
    <t>Forest of Leeds</t>
  </si>
  <si>
    <t>Farnley Hall</t>
  </si>
  <si>
    <t>Hall Lane, Farnley</t>
  </si>
  <si>
    <t>Leeds</t>
  </si>
  <si>
    <t>LS12   5HA</t>
  </si>
  <si>
    <t>SE 247 323</t>
  </si>
  <si>
    <t>R406</t>
  </si>
  <si>
    <t>Fothringham Estate</t>
  </si>
  <si>
    <t>C/O Bidwells</t>
  </si>
  <si>
    <t>Sandy White</t>
  </si>
  <si>
    <t>G141</t>
  </si>
  <si>
    <t>Garelochhead</t>
  </si>
  <si>
    <t>Headquarters Building, Otterburn Training Centre</t>
  </si>
  <si>
    <t>Otterburn</t>
  </si>
  <si>
    <t>NE19  1NX</t>
  </si>
  <si>
    <t>NS225891</t>
  </si>
  <si>
    <t>Keith Anderson</t>
  </si>
  <si>
    <t>R509</t>
  </si>
  <si>
    <t>Gartlove Forest</t>
  </si>
  <si>
    <t>30 Woodford Square, off Addison Road</t>
  </si>
  <si>
    <t>Holland Park</t>
  </si>
  <si>
    <t>W14 8DP</t>
  </si>
  <si>
    <t>NS936932</t>
  </si>
  <si>
    <t>R445</t>
  </si>
  <si>
    <t>Gibshiel</t>
  </si>
  <si>
    <t>24A Lattimore Road</t>
  </si>
  <si>
    <t>Wheathampstead</t>
  </si>
  <si>
    <t>AL4 8QE</t>
  </si>
  <si>
    <t>NY808939</t>
  </si>
  <si>
    <t>R410</t>
  </si>
  <si>
    <t>Gilkerscleuch East</t>
  </si>
  <si>
    <t>NS 898 237</t>
  </si>
  <si>
    <t>Cumbria</t>
  </si>
  <si>
    <t>R014</t>
  </si>
  <si>
    <t>Glaisdale</t>
  </si>
  <si>
    <t>Old Trafford Consulting Ltd.</t>
  </si>
  <si>
    <t>The Copper Room, Deva Centre, Trinity Way</t>
  </si>
  <si>
    <t>Manchester</t>
  </si>
  <si>
    <t>M3 7BG</t>
  </si>
  <si>
    <t>NZ 759 014</t>
  </si>
  <si>
    <t>R305</t>
  </si>
  <si>
    <t>Glandy Cross</t>
  </si>
  <si>
    <t>SN138268</t>
  </si>
  <si>
    <t>R436</t>
  </si>
  <si>
    <t>Glas Dhoire</t>
  </si>
  <si>
    <t>NN325838</t>
  </si>
  <si>
    <t>R319</t>
  </si>
  <si>
    <t>Gleann Mor</t>
  </si>
  <si>
    <t>Wills Towers Watson</t>
  </si>
  <si>
    <t>120-130 Station Road</t>
  </si>
  <si>
    <t>Redhill</t>
  </si>
  <si>
    <t>RH1 1WS</t>
  </si>
  <si>
    <t>NH 433 882</t>
  </si>
  <si>
    <t>Angus Johnson</t>
  </si>
  <si>
    <t>R471</t>
  </si>
  <si>
    <t>Glen Shira</t>
  </si>
  <si>
    <t>NN1475613261</t>
  </si>
  <si>
    <t>R299</t>
  </si>
  <si>
    <t>Glendearg</t>
  </si>
  <si>
    <t>NT 236 091</t>
  </si>
  <si>
    <t>G067</t>
  </si>
  <si>
    <t>Glendye Estate</t>
  </si>
  <si>
    <t>Bridge of Dye, Strachan</t>
  </si>
  <si>
    <t>Banchory</t>
  </si>
  <si>
    <t>AB31 6LT</t>
  </si>
  <si>
    <t>Fasque &amp; Glendye</t>
  </si>
  <si>
    <t>NO 652 862</t>
  </si>
  <si>
    <t>G224</t>
  </si>
  <si>
    <t>Glenfarigaig Forest</t>
  </si>
  <si>
    <t>The Courier Building</t>
  </si>
  <si>
    <t>9-11 Bank Lane</t>
  </si>
  <si>
    <t>IV1 1WA </t>
  </si>
  <si>
    <t>NH546238</t>
  </si>
  <si>
    <t>Alastair Lumsden</t>
  </si>
  <si>
    <t>R028</t>
  </si>
  <si>
    <t>Glengennet</t>
  </si>
  <si>
    <t>NX 283 975</t>
  </si>
  <si>
    <t>R204</t>
  </si>
  <si>
    <t>Glenhighton Forest</t>
  </si>
  <si>
    <t>Glenhighton</t>
  </si>
  <si>
    <t>Broughton-by-Biggar</t>
  </si>
  <si>
    <t>Lanarkshire</t>
  </si>
  <si>
    <t>ML12 6JF</t>
  </si>
  <si>
    <t>NT 091 319</t>
  </si>
  <si>
    <t>R451</t>
  </si>
  <si>
    <t>Glenmassan</t>
  </si>
  <si>
    <t>NS094827</t>
  </si>
  <si>
    <t>John Hartz</t>
  </si>
  <si>
    <t>R115</t>
  </si>
  <si>
    <t>Glenure</t>
  </si>
  <si>
    <t>Duncan Sheard Glass, Castle Chambers</t>
  </si>
  <si>
    <t>43 Castle Street</t>
  </si>
  <si>
    <t>Liverpool</t>
  </si>
  <si>
    <t>L2 9TL</t>
  </si>
  <si>
    <t>NX 461 650</t>
  </si>
  <si>
    <t>R447</t>
  </si>
  <si>
    <t>Gors Goch</t>
  </si>
  <si>
    <t>SN471506</t>
  </si>
  <si>
    <t>Sian Jones</t>
  </si>
  <si>
    <t>R454</t>
  </si>
  <si>
    <t>Goval</t>
  </si>
  <si>
    <t>65 Morningfield Road</t>
  </si>
  <si>
    <t>Kings Gate</t>
  </si>
  <si>
    <t>Aberdeen</t>
  </si>
  <si>
    <t>AB15 4AP</t>
  </si>
  <si>
    <t>NJ884157</t>
  </si>
  <si>
    <t>Warwick Taylor</t>
  </si>
  <si>
    <t>R527</t>
  </si>
  <si>
    <t>Grassholme Forest</t>
  </si>
  <si>
    <t>3 Mickleton Close</t>
  </si>
  <si>
    <t>Consett</t>
  </si>
  <si>
    <t>Co. Durham</t>
  </si>
  <si>
    <t>DH8 7UG</t>
  </si>
  <si>
    <t>NY937210</t>
  </si>
  <si>
    <t>G047</t>
  </si>
  <si>
    <t>Graythwaite Estate</t>
  </si>
  <si>
    <t>Graythwaite</t>
  </si>
  <si>
    <t>Ulverston</t>
  </si>
  <si>
    <t>LA12   8BA</t>
  </si>
  <si>
    <t>SD 368 924</t>
  </si>
  <si>
    <t>Alex Todd</t>
  </si>
  <si>
    <t>R476</t>
  </si>
  <si>
    <t xml:space="preserve">Greenfield </t>
  </si>
  <si>
    <t>SD786800</t>
  </si>
  <si>
    <t>Anthony Crosbie Dawson</t>
  </si>
  <si>
    <t>R079</t>
  </si>
  <si>
    <t>Greenhill Estate</t>
  </si>
  <si>
    <t>C/O D Gittins, 2 Burston House</t>
  </si>
  <si>
    <t>Pittville Circus</t>
  </si>
  <si>
    <t>Cheltenham</t>
  </si>
  <si>
    <t>GL52 2PU</t>
  </si>
  <si>
    <t>NO 022 100</t>
  </si>
  <si>
    <t>R429</t>
  </si>
  <si>
    <t>Greystoke Forest</t>
  </si>
  <si>
    <t>NY395329</t>
  </si>
  <si>
    <t>Marcus Wright</t>
  </si>
  <si>
    <t>R407</t>
  </si>
  <si>
    <t>Griffin</t>
  </si>
  <si>
    <t>NN 885 451</t>
  </si>
  <si>
    <t>R378</t>
  </si>
  <si>
    <t>Grindleton Fell</t>
  </si>
  <si>
    <t>Coimbra, 81 Broadhalgh Avenue</t>
  </si>
  <si>
    <t>Bamford</t>
  </si>
  <si>
    <t>Rochdale</t>
  </si>
  <si>
    <t>OL11 5LW</t>
  </si>
  <si>
    <t>SD 743 479</t>
  </si>
  <si>
    <t>R493</t>
  </si>
  <si>
    <t>Grumack Forest</t>
  </si>
  <si>
    <t>NJ451387</t>
  </si>
  <si>
    <t>R160</t>
  </si>
  <si>
    <t>Gummers How</t>
  </si>
  <si>
    <t>The Woodlands</t>
  </si>
  <si>
    <t>Newby Bridge, Nr. Ulverston</t>
  </si>
  <si>
    <t>LA12 8ND</t>
  </si>
  <si>
    <t>SD 397 882</t>
  </si>
  <si>
    <t>George Hay</t>
  </si>
  <si>
    <t>R466</t>
  </si>
  <si>
    <t>Hafod Boeth</t>
  </si>
  <si>
    <t>70 Bedford Gardens</t>
  </si>
  <si>
    <t>Kensington and Chelsea</t>
  </si>
  <si>
    <t>W8 7EH</t>
  </si>
  <si>
    <t>SH646415</t>
  </si>
  <si>
    <t>R514</t>
  </si>
  <si>
    <t>Hafod Ffraith</t>
  </si>
  <si>
    <t>SN932785</t>
  </si>
  <si>
    <t>R126</t>
  </si>
  <si>
    <t>Hafod ty Bach</t>
  </si>
  <si>
    <t>SH 734 290</t>
  </si>
  <si>
    <t>R191</t>
  </si>
  <si>
    <t>Haining &amp; Salenside</t>
  </si>
  <si>
    <t>Cherrygrove House</t>
  </si>
  <si>
    <t>Gotton, Cheddon</t>
  </si>
  <si>
    <t>Taunton</t>
  </si>
  <si>
    <t>TA2 8LL</t>
  </si>
  <si>
    <t>NT 479 262</t>
  </si>
  <si>
    <t>R035</t>
  </si>
  <si>
    <t>Hambleton</t>
  </si>
  <si>
    <t>27 Coleman Avenue</t>
  </si>
  <si>
    <t>BN3 5ND</t>
  </si>
  <si>
    <t>SE 521 829</t>
  </si>
  <si>
    <t>R077</t>
  </si>
  <si>
    <t>Haregrain</t>
  </si>
  <si>
    <t>NY 310 980</t>
  </si>
  <si>
    <t>G104</t>
  </si>
  <si>
    <t>Haringey Woodlands</t>
  </si>
  <si>
    <t>Haringey Council</t>
  </si>
  <si>
    <t>Level 1 North River Park House</t>
  </si>
  <si>
    <t>N22   8HQ</t>
  </si>
  <si>
    <t>TQ288901</t>
  </si>
  <si>
    <t>Alex Fraser</t>
  </si>
  <si>
    <t>R456</t>
  </si>
  <si>
    <t>Harperleas</t>
  </si>
  <si>
    <t>Lower Bunzion</t>
  </si>
  <si>
    <t>Pitlessie</t>
  </si>
  <si>
    <t>Cuper</t>
  </si>
  <si>
    <t>KY15 7TE</t>
  </si>
  <si>
    <t>NO212049</t>
  </si>
  <si>
    <t>Sephera Creber</t>
  </si>
  <si>
    <t>R176</t>
  </si>
  <si>
    <t>Hartley Mauditt</t>
  </si>
  <si>
    <t>Chalkhill, Lees Hill</t>
  </si>
  <si>
    <t>South Warnborough, Hook</t>
  </si>
  <si>
    <t>Hampshire</t>
  </si>
  <si>
    <t>RG29 1RQ</t>
  </si>
  <si>
    <t>SU 758 358</t>
  </si>
  <si>
    <t>Stephen Taylor</t>
  </si>
  <si>
    <t>G069</t>
  </si>
  <si>
    <t>Hawnby &amp; Arden Estates</t>
  </si>
  <si>
    <t>Hawnby</t>
  </si>
  <si>
    <t>YO62   5LS</t>
  </si>
  <si>
    <t>J S Richardson (Agent)</t>
  </si>
  <si>
    <t>R062</t>
  </si>
  <si>
    <t>Hay Woods</t>
  </si>
  <si>
    <t>Wedgewood, 110 Rosemary Hill Road</t>
  </si>
  <si>
    <t>Sutton Coldfield</t>
  </si>
  <si>
    <t>B74 4HH</t>
  </si>
  <si>
    <t>SO 266 402</t>
  </si>
  <si>
    <t>R150</t>
  </si>
  <si>
    <t xml:space="preserve">Hayfield Forest </t>
  </si>
  <si>
    <t>NN 061 234</t>
  </si>
  <si>
    <t>R235</t>
  </si>
  <si>
    <t>Hayton &amp; Hazelwood</t>
  </si>
  <si>
    <t>Cleveland Steel &amp; Tubes Ltd</t>
  </si>
  <si>
    <t>Dalton Industrial Park</t>
  </si>
  <si>
    <t>Thirsk</t>
  </si>
  <si>
    <t>YO7 3NJ</t>
  </si>
  <si>
    <t>SE 438 389</t>
  </si>
  <si>
    <t>G023</t>
  </si>
  <si>
    <t>Helmsley Estate</t>
  </si>
  <si>
    <t>Duncombe Park Estate Office</t>
  </si>
  <si>
    <t>Helmsley</t>
  </si>
  <si>
    <t>North Yorks</t>
  </si>
  <si>
    <t>YO62  5EB</t>
  </si>
  <si>
    <t>SE 604 829</t>
  </si>
  <si>
    <t>T G Tollis</t>
  </si>
  <si>
    <t>R452</t>
  </si>
  <si>
    <t>Hendrewallog</t>
  </si>
  <si>
    <t>SH697065</t>
  </si>
  <si>
    <t>R352</t>
  </si>
  <si>
    <t>Hewisbridge</t>
  </si>
  <si>
    <t>NY 538 930</t>
  </si>
  <si>
    <t>John Hunter</t>
  </si>
  <si>
    <t>R018</t>
  </si>
  <si>
    <t xml:space="preserve">High Cairn </t>
  </si>
  <si>
    <t>NS675113</t>
  </si>
  <si>
    <t>R430</t>
  </si>
  <si>
    <t>High Park</t>
  </si>
  <si>
    <t>MPL Household, C/O R Ewbank</t>
  </si>
  <si>
    <t>1 Soho Square</t>
  </si>
  <si>
    <t>W1D 3PX</t>
  </si>
  <si>
    <t>NR708245</t>
  </si>
  <si>
    <t>G121</t>
  </si>
  <si>
    <t>Holkham Estate</t>
  </si>
  <si>
    <t>Holkham Estate Office, Holkham</t>
  </si>
  <si>
    <t>Wells next the Sea</t>
  </si>
  <si>
    <t>Norfolk</t>
  </si>
  <si>
    <t>NR23 1AB</t>
  </si>
  <si>
    <t>TF 885 425</t>
  </si>
  <si>
    <t>Glenn Gorner</t>
  </si>
  <si>
    <t>R209</t>
  </si>
  <si>
    <t>Holm of Dalquhairn</t>
  </si>
  <si>
    <t>NX 662 993</t>
  </si>
  <si>
    <t>R486</t>
  </si>
  <si>
    <t>Holmhead North</t>
  </si>
  <si>
    <t>Fieldfare, 60 Langham Road</t>
  </si>
  <si>
    <t>Holt</t>
  </si>
  <si>
    <t>NR25 7PJ</t>
  </si>
  <si>
    <t>NX703853</t>
  </si>
  <si>
    <t>R487</t>
  </si>
  <si>
    <t xml:space="preserve">Holmhead South </t>
  </si>
  <si>
    <t>Serendipity, Gladstone Road</t>
  </si>
  <si>
    <t>Fakenham</t>
  </si>
  <si>
    <t>NR21 9BZ</t>
  </si>
  <si>
    <t>NX690839</t>
  </si>
  <si>
    <t>R296</t>
  </si>
  <si>
    <t>Hovingham Estate</t>
  </si>
  <si>
    <t>The Estate Office, Hovingham Estate</t>
  </si>
  <si>
    <t>Hovingham</t>
  </si>
  <si>
    <t>North Yorkshire</t>
  </si>
  <si>
    <t>YO62 4LX</t>
  </si>
  <si>
    <t>SE 666 756</t>
  </si>
  <si>
    <t>John Ferguson</t>
  </si>
  <si>
    <t>R088</t>
  </si>
  <si>
    <t>Howgate</t>
  </si>
  <si>
    <t>NY 922 358</t>
  </si>
  <si>
    <t>R196</t>
  </si>
  <si>
    <t>Huntbourn Woodland</t>
  </si>
  <si>
    <t>13 Ranelagh Avenue</t>
  </si>
  <si>
    <t>Hurlingham</t>
  </si>
  <si>
    <t>SW6 3PJ</t>
  </si>
  <si>
    <t>SU 618 125</t>
  </si>
  <si>
    <t>R494</t>
  </si>
  <si>
    <t>Hutcheson Hill</t>
  </si>
  <si>
    <t>NN7818704943</t>
  </si>
  <si>
    <t>G057</t>
  </si>
  <si>
    <t>Ilchester Estates Woods (Wales - Bryn Arau Duon)</t>
  </si>
  <si>
    <t>Dyfed</t>
  </si>
  <si>
    <t>SN 720 465</t>
  </si>
  <si>
    <t>Huw Denman &amp; Phillipe Morgan</t>
  </si>
  <si>
    <t>G223</t>
  </si>
  <si>
    <t>Invercauld Estate</t>
  </si>
  <si>
    <t>4 The keiloch</t>
  </si>
  <si>
    <t>Braemar</t>
  </si>
  <si>
    <t>AB35 5TW</t>
  </si>
  <si>
    <t>NO187950</t>
  </si>
  <si>
    <t>Ian Hill</t>
  </si>
  <si>
    <t>R474</t>
  </si>
  <si>
    <t>Inwood</t>
  </si>
  <si>
    <t xml:space="preserve">Dales Evans &amp; Co Ltd, </t>
  </si>
  <si>
    <t>ST802636</t>
  </si>
  <si>
    <t>Kasten Harris</t>
  </si>
  <si>
    <t>R377</t>
  </si>
  <si>
    <t>Kames</t>
  </si>
  <si>
    <t>NM 824 105</t>
  </si>
  <si>
    <t>R007</t>
  </si>
  <si>
    <t>Keppochan East &amp; Tullich</t>
  </si>
  <si>
    <t>NN 100 199</t>
  </si>
  <si>
    <t>R050</t>
  </si>
  <si>
    <t>Kidland Lee</t>
  </si>
  <si>
    <t>3 Fitzhardinge Street</t>
  </si>
  <si>
    <t>Westminster</t>
  </si>
  <si>
    <t>W1H 6EF</t>
  </si>
  <si>
    <t>NT 920 091</t>
  </si>
  <si>
    <t>R441</t>
  </si>
  <si>
    <t>Kinachreachan</t>
  </si>
  <si>
    <t>NN134271</t>
  </si>
  <si>
    <t>R166</t>
  </si>
  <si>
    <t>Kippendavie</t>
  </si>
  <si>
    <t>Kippenrait</t>
  </si>
  <si>
    <t>Sheriffmuir Road</t>
  </si>
  <si>
    <t>Dunblane</t>
  </si>
  <si>
    <t>FK15 0LP</t>
  </si>
  <si>
    <t>NN 800 010</t>
  </si>
  <si>
    <t>R086</t>
  </si>
  <si>
    <t>Kirtleton North Forest</t>
  </si>
  <si>
    <t>NY 284 814</t>
  </si>
  <si>
    <t>R480</t>
  </si>
  <si>
    <t>Knockbain</t>
  </si>
  <si>
    <t>NX170895</t>
  </si>
  <si>
    <t>R221</t>
  </si>
  <si>
    <t>Knowehead</t>
  </si>
  <si>
    <t>NO 024 103</t>
  </si>
  <si>
    <t>R189</t>
  </si>
  <si>
    <t>Ladymuir</t>
  </si>
  <si>
    <t>Acton Hall</t>
  </si>
  <si>
    <t>Felton</t>
  </si>
  <si>
    <t>NE65 5NU</t>
  </si>
  <si>
    <t>NS 346 643</t>
  </si>
  <si>
    <t>R193</t>
  </si>
  <si>
    <t>Lairhope Estate</t>
  </si>
  <si>
    <t>NT 388 060</t>
  </si>
  <si>
    <t>R008</t>
  </si>
  <si>
    <t>Lambdoughty Forest</t>
  </si>
  <si>
    <t>NX 260 900</t>
  </si>
  <si>
    <t>R052</t>
  </si>
  <si>
    <t>Lamloch &amp; Drumjohn</t>
  </si>
  <si>
    <t>NX 526 976</t>
  </si>
  <si>
    <t>G113</t>
  </si>
  <si>
    <t>Langamull and West Ardhu</t>
  </si>
  <si>
    <t>Penmore Mill, Dervaig</t>
  </si>
  <si>
    <t>Isle of Mull</t>
  </si>
  <si>
    <t>PA75   6QS</t>
  </si>
  <si>
    <t>NM 428 499</t>
  </si>
  <si>
    <t>G143</t>
  </si>
  <si>
    <t>Larachan Wood</t>
  </si>
  <si>
    <t>Dingwall</t>
  </si>
  <si>
    <t>IV16   9XL</t>
  </si>
  <si>
    <t>NH675898</t>
  </si>
  <si>
    <t>G149</t>
  </si>
  <si>
    <t>Learney Estate</t>
  </si>
  <si>
    <t>C/O Burnett &amp; Reid LLP</t>
  </si>
  <si>
    <t>15 Golden Square</t>
  </si>
  <si>
    <t>AB10 1WF</t>
  </si>
  <si>
    <t>NJ651056</t>
  </si>
  <si>
    <t>R481</t>
  </si>
  <si>
    <t>Ledard</t>
  </si>
  <si>
    <t>Blairuskin Lodge</t>
  </si>
  <si>
    <t>Kinlochard nr. Abewrfoyle</t>
  </si>
  <si>
    <t>Stirlingshire</t>
  </si>
  <si>
    <t>FK8 3TP</t>
  </si>
  <si>
    <t>NN450025</t>
  </si>
  <si>
    <t>G012</t>
  </si>
  <si>
    <t>Lethen Estates</t>
  </si>
  <si>
    <t>Lethen</t>
  </si>
  <si>
    <t>IV12   5PR</t>
  </si>
  <si>
    <t>NH 938 519</t>
  </si>
  <si>
    <t>R M Hoskin</t>
  </si>
  <si>
    <t>R423</t>
  </si>
  <si>
    <t>Llanbrynmair</t>
  </si>
  <si>
    <t>Earn House, Broxden Business Park</t>
  </si>
  <si>
    <t>Lamberkine Drive, Perth</t>
  </si>
  <si>
    <t>SH926136</t>
  </si>
  <si>
    <t>R001</t>
  </si>
  <si>
    <t>Llandegla (Coed)</t>
  </si>
  <si>
    <t>SJ 222 510</t>
  </si>
  <si>
    <t>R405</t>
  </si>
  <si>
    <t>Llanharan Woodlands</t>
  </si>
  <si>
    <t>Whitewells Farm</t>
  </si>
  <si>
    <t>Peterston-super-Ely</t>
  </si>
  <si>
    <t>CF5 6NE</t>
  </si>
  <si>
    <t>ST 016 812</t>
  </si>
  <si>
    <t>R460</t>
  </si>
  <si>
    <t>Lluest Bryn Serth</t>
  </si>
  <si>
    <t>The Coach House, 35a Macclesfield Road</t>
  </si>
  <si>
    <t>Wilmslow</t>
  </si>
  <si>
    <t>Cheshire</t>
  </si>
  <si>
    <t>SK9 2AF</t>
  </si>
  <si>
    <t>SN688485</t>
  </si>
  <si>
    <t>R238</t>
  </si>
  <si>
    <t>Llwyndrissi</t>
  </si>
  <si>
    <t>SN 564 418</t>
  </si>
  <si>
    <t>R511</t>
  </si>
  <si>
    <t>SH958555</t>
  </si>
  <si>
    <t>R498</t>
  </si>
  <si>
    <t>Loch Ashie</t>
  </si>
  <si>
    <t>NH643354</t>
  </si>
  <si>
    <t>R375</t>
  </si>
  <si>
    <t>Loch Mabrennie</t>
  </si>
  <si>
    <t>NX 274 789</t>
  </si>
  <si>
    <t>R468</t>
  </si>
  <si>
    <t>Lochdon</t>
  </si>
  <si>
    <t>Eaglescairnie House</t>
  </si>
  <si>
    <t>Haddington</t>
  </si>
  <si>
    <t>East Lothian</t>
  </si>
  <si>
    <t>EH41 4HN</t>
  </si>
  <si>
    <t>NM716326</t>
  </si>
  <si>
    <t>Steven Miller</t>
  </si>
  <si>
    <t>G145</t>
  </si>
  <si>
    <t>Locherlour</t>
  </si>
  <si>
    <t>NN821244</t>
  </si>
  <si>
    <t>Will Anderson (TFL Bruce Spalding)</t>
  </si>
  <si>
    <t>R205</t>
  </si>
  <si>
    <t>Loganhead Forest</t>
  </si>
  <si>
    <t>Torwoodlee House</t>
  </si>
  <si>
    <t>Galashiels</t>
  </si>
  <si>
    <t>Scottish Borders</t>
  </si>
  <si>
    <t>TD1 1TZ</t>
  </si>
  <si>
    <t>NY 310 850</t>
  </si>
  <si>
    <t>Lindsay Greer</t>
  </si>
  <si>
    <t>R177</t>
  </si>
  <si>
    <t>Longridge Fell</t>
  </si>
  <si>
    <t>3 Hackers Close</t>
  </si>
  <si>
    <t>East Bridgford</t>
  </si>
  <si>
    <t>Nottingham</t>
  </si>
  <si>
    <t>NG13 8PU</t>
  </si>
  <si>
    <t>SD 670 410</t>
  </si>
  <si>
    <t>R233</t>
  </si>
  <si>
    <t>Lotherton</t>
  </si>
  <si>
    <t>The Old Rectory</t>
  </si>
  <si>
    <t>Somerby, Barnetby</t>
  </si>
  <si>
    <t>Lincolnshire</t>
  </si>
  <si>
    <t>DN38 6EX</t>
  </si>
  <si>
    <t>SE 458 344</t>
  </si>
  <si>
    <t>R060</t>
  </si>
  <si>
    <t>Lymiecleugh</t>
  </si>
  <si>
    <t>Philphaugh Estate Office</t>
  </si>
  <si>
    <t>Philiphaugh</t>
  </si>
  <si>
    <t>Selkirk</t>
  </si>
  <si>
    <t>TD7 5LX</t>
  </si>
  <si>
    <t>NT 363 012</t>
  </si>
  <si>
    <t>R438</t>
  </si>
  <si>
    <t>Maesycilyn</t>
  </si>
  <si>
    <t>SN731967</t>
  </si>
  <si>
    <t>R063</t>
  </si>
  <si>
    <t>Marnhoul Greenchip</t>
  </si>
  <si>
    <t>NX 716 779</t>
  </si>
  <si>
    <t>R401</t>
  </si>
  <si>
    <t>Maymore Forest</t>
  </si>
  <si>
    <t>NR 997 865</t>
  </si>
  <si>
    <t>R248</t>
  </si>
  <si>
    <t>Mersham Hatch Estate</t>
  </si>
  <si>
    <t>2 St. Margarets Street</t>
  </si>
  <si>
    <t>Canterbury</t>
  </si>
  <si>
    <t>Kent</t>
  </si>
  <si>
    <t>CT1 2SL</t>
  </si>
  <si>
    <t>TR050408</t>
  </si>
  <si>
    <t>Tom Ottaway</t>
  </si>
  <si>
    <t>R370</t>
  </si>
  <si>
    <t>Merton Hall</t>
  </si>
  <si>
    <t>Flat 58 Queens Wharf</t>
  </si>
  <si>
    <t>2 Crisp Road</t>
  </si>
  <si>
    <t>W6 9NE</t>
  </si>
  <si>
    <t>NX 370 622</t>
  </si>
  <si>
    <t>R099</t>
  </si>
  <si>
    <t>Mid Rig</t>
  </si>
  <si>
    <t>NT 199 029</t>
  </si>
  <si>
    <t>R106</t>
  </si>
  <si>
    <t>Midgehope Greenchip</t>
  </si>
  <si>
    <t>NT 279 110</t>
  </si>
  <si>
    <t>R134</t>
  </si>
  <si>
    <t>Midknock</t>
  </si>
  <si>
    <t>NY 305 899</t>
  </si>
  <si>
    <t>R040</t>
  </si>
  <si>
    <t>Milldown</t>
  </si>
  <si>
    <t>NX 830 787</t>
  </si>
  <si>
    <t>R021</t>
  </si>
  <si>
    <t>Minnygryle</t>
  </si>
  <si>
    <t>NX 730 869</t>
  </si>
  <si>
    <t>R353</t>
  </si>
  <si>
    <t>Minto Forest</t>
  </si>
  <si>
    <t>Curlieu Farm House</t>
  </si>
  <si>
    <t>Norton Curlieu Lane</t>
  </si>
  <si>
    <t>NT 567 222</t>
  </si>
  <si>
    <t>R136</t>
  </si>
  <si>
    <t>Monynut</t>
  </si>
  <si>
    <t>NT 693 676</t>
  </si>
  <si>
    <t>R167</t>
  </si>
  <si>
    <t>Morangie</t>
  </si>
  <si>
    <t>The Cube</t>
  </si>
  <si>
    <t>45 Leith Street</t>
  </si>
  <si>
    <t>EH1 3AT</t>
  </si>
  <si>
    <t>NH 750 842</t>
  </si>
  <si>
    <t>G026</t>
  </si>
  <si>
    <t>Moray Estates</t>
  </si>
  <si>
    <t>Moray Estate Development Co</t>
  </si>
  <si>
    <t>Estate Office, Berryley</t>
  </si>
  <si>
    <t>Darnaway by Forres, Moray</t>
  </si>
  <si>
    <t>IV36   2ST</t>
  </si>
  <si>
    <t>NH 996 532</t>
  </si>
  <si>
    <t>Ben Clinch</t>
  </si>
  <si>
    <t>R440</t>
  </si>
  <si>
    <t>Mynydd Rhyd Ddu</t>
  </si>
  <si>
    <t>25 West Hill Park</t>
  </si>
  <si>
    <t>Highgate</t>
  </si>
  <si>
    <t>N6 6ND</t>
  </si>
  <si>
    <t>SH954034</t>
  </si>
  <si>
    <t>R023</t>
  </si>
  <si>
    <t>Myredykes</t>
  </si>
  <si>
    <t>NY 595 981</t>
  </si>
  <si>
    <t>R260</t>
  </si>
  <si>
    <t>Nairnside</t>
  </si>
  <si>
    <t>PO Box 59</t>
  </si>
  <si>
    <t>Tsabong</t>
  </si>
  <si>
    <t>Botswana</t>
  </si>
  <si>
    <t>Africa</t>
  </si>
  <si>
    <t>NH 699 374</t>
  </si>
  <si>
    <t>R437</t>
  </si>
  <si>
    <t>Nant Efial</t>
  </si>
  <si>
    <t>Quadra</t>
  </si>
  <si>
    <t>Severn Lane, Welshpool</t>
  </si>
  <si>
    <t>SY21 7BB</t>
  </si>
  <si>
    <t>SH774395</t>
  </si>
  <si>
    <t>R450</t>
  </si>
  <si>
    <t>Nant Prysor</t>
  </si>
  <si>
    <t>C/O Forestry Investment Consultancy, Higher Ansty House</t>
  </si>
  <si>
    <t>DT2 7PT</t>
  </si>
  <si>
    <t>SH784387</t>
  </si>
  <si>
    <t>G144</t>
  </si>
  <si>
    <t>Nant yr Eira</t>
  </si>
  <si>
    <t>5 Parsons Wood, Parsonage Lane</t>
  </si>
  <si>
    <t>Farnham Common</t>
  </si>
  <si>
    <t>Bucks</t>
  </si>
  <si>
    <t>SL2 3NZ</t>
  </si>
  <si>
    <t>Philippe Morgan</t>
  </si>
  <si>
    <t>R067</t>
  </si>
  <si>
    <t>Nether Phawhope</t>
  </si>
  <si>
    <t>NT 211 105</t>
  </si>
  <si>
    <t>R526</t>
  </si>
  <si>
    <t>Nether Stewarton Forest</t>
  </si>
  <si>
    <t>23 Minford Gardens</t>
  </si>
  <si>
    <t>W14 0AP</t>
  </si>
  <si>
    <t>NT216438</t>
  </si>
  <si>
    <t>Gavin Mann</t>
  </si>
  <si>
    <t>R496</t>
  </si>
  <si>
    <t>Newton Forest</t>
  </si>
  <si>
    <t>NS957174</t>
  </si>
  <si>
    <t>R504</t>
  </si>
  <si>
    <t>NML Woodlands</t>
  </si>
  <si>
    <t>T/A NML Woodlands</t>
  </si>
  <si>
    <t>Dumfries</t>
  </si>
  <si>
    <t>NX951844</t>
  </si>
  <si>
    <t>R348</t>
  </si>
  <si>
    <t>North Craighead</t>
  </si>
  <si>
    <t>499 Walshaw Road</t>
  </si>
  <si>
    <t>Bury</t>
  </si>
  <si>
    <t>BL8 3AE</t>
  </si>
  <si>
    <t>NJ 983 401</t>
  </si>
  <si>
    <t>George Birrell</t>
  </si>
  <si>
    <t>R259</t>
  </si>
  <si>
    <t>Norwood Estate</t>
  </si>
  <si>
    <t>4 Castle Villas</t>
  </si>
  <si>
    <t>Killincarrig, Greystones</t>
  </si>
  <si>
    <t>Co. Wicklow</t>
  </si>
  <si>
    <t>Ireland</t>
  </si>
  <si>
    <t>NT 537 034</t>
  </si>
  <si>
    <t>G040</t>
  </si>
  <si>
    <t>Novar Estate</t>
  </si>
  <si>
    <t>NH 614 667</t>
  </si>
  <si>
    <t>R508</t>
  </si>
  <si>
    <t>Ochtertyre Moss Wood</t>
  </si>
  <si>
    <t>NS738968</t>
  </si>
  <si>
    <t>R346</t>
  </si>
  <si>
    <t>Pant Mawr</t>
  </si>
  <si>
    <t>Bryn Hovah</t>
  </si>
  <si>
    <t>Bangor-on-Dee</t>
  </si>
  <si>
    <t>Wrexham</t>
  </si>
  <si>
    <t>LL13 0DA</t>
  </si>
  <si>
    <t>Walex</t>
  </si>
  <si>
    <t>SN 868 129</t>
  </si>
  <si>
    <t>R479</t>
  </si>
  <si>
    <t>Parc Caletwr</t>
  </si>
  <si>
    <t>SH 965 356</t>
  </si>
  <si>
    <t>R332</t>
  </si>
  <si>
    <t>Park Wood</t>
  </si>
  <si>
    <t>Dunstanburgh Castle Hotel</t>
  </si>
  <si>
    <t>Embleton</t>
  </si>
  <si>
    <t>Alnwick</t>
  </si>
  <si>
    <t>NE66 3UN</t>
  </si>
  <si>
    <t>NY 239 328</t>
  </si>
  <si>
    <t>R404</t>
  </si>
  <si>
    <t>Pen Carmel</t>
  </si>
  <si>
    <t>Park Lane</t>
  </si>
  <si>
    <t>Paulerspury, Towcester</t>
  </si>
  <si>
    <t>NN12 7NF</t>
  </si>
  <si>
    <t>SN587641</t>
  </si>
  <si>
    <t>R331</t>
  </si>
  <si>
    <t>Pennyghael Estate</t>
  </si>
  <si>
    <t>Keepers Cottage</t>
  </si>
  <si>
    <t>Pennyghael</t>
  </si>
  <si>
    <t>PA70 6HD</t>
  </si>
  <si>
    <t>NM 521 265</t>
  </si>
  <si>
    <t>R418</t>
  </si>
  <si>
    <t>Phaup</t>
  </si>
  <si>
    <t>NT 429 021</t>
  </si>
  <si>
    <t>Andrew Fisher</t>
  </si>
  <si>
    <t>R414</t>
  </si>
  <si>
    <t>Polmoodie</t>
  </si>
  <si>
    <t>NT 166 122</t>
  </si>
  <si>
    <t>R349</t>
  </si>
  <si>
    <t>Potburn</t>
  </si>
  <si>
    <t>NT 184 081</t>
  </si>
  <si>
    <t>R501</t>
  </si>
  <si>
    <t>Priestgill Head</t>
  </si>
  <si>
    <t>NT144017</t>
  </si>
  <si>
    <t>R408</t>
  </si>
  <si>
    <t>Raeburn Complex</t>
  </si>
  <si>
    <t>NT 261 017</t>
  </si>
  <si>
    <t>R070</t>
  </si>
  <si>
    <t>Raecleugh</t>
  </si>
  <si>
    <t>NT 048 130</t>
  </si>
  <si>
    <t>R361</t>
  </si>
  <si>
    <t>Raera</t>
  </si>
  <si>
    <t>NM 854 179</t>
  </si>
  <si>
    <t>Peter Greening</t>
  </si>
  <si>
    <t>R059</t>
  </si>
  <si>
    <t>Ramsaygrain West</t>
  </si>
  <si>
    <t>NT 346 021</t>
  </si>
  <si>
    <t>R032</t>
  </si>
  <si>
    <t>Ramshawrig</t>
  </si>
  <si>
    <t>East Densham Farm</t>
  </si>
  <si>
    <t>Black Dog</t>
  </si>
  <si>
    <t>Crediton</t>
  </si>
  <si>
    <t>EX17 4RN</t>
  </si>
  <si>
    <t>NY 171 967</t>
  </si>
  <si>
    <t>R250</t>
  </si>
  <si>
    <t>Ranley Gill Forest</t>
  </si>
  <si>
    <t>9 The Circus</t>
  </si>
  <si>
    <t>Bath</t>
  </si>
  <si>
    <t>Somerset</t>
  </si>
  <si>
    <t>BA1 2EW</t>
  </si>
  <si>
    <t>SD 813 872</t>
  </si>
  <si>
    <t>R369</t>
  </si>
  <si>
    <t>Rascarrel Moss</t>
  </si>
  <si>
    <t>NX 800 500</t>
  </si>
  <si>
    <t>R096</t>
  </si>
  <si>
    <t>Raydale</t>
  </si>
  <si>
    <t>2B Ayleswade Road</t>
  </si>
  <si>
    <t>Salisbury</t>
  </si>
  <si>
    <t>Wiltshire</t>
  </si>
  <si>
    <t>SP2 8DR</t>
  </si>
  <si>
    <t>SD 900 840</t>
  </si>
  <si>
    <t>G124</t>
  </si>
  <si>
    <t>Reay Forest Estate</t>
  </si>
  <si>
    <t>CKD Galbraith LLP</t>
  </si>
  <si>
    <t>Reay House</t>
  </si>
  <si>
    <t>17 Old Edinburgh Road</t>
  </si>
  <si>
    <t>NC 294 393</t>
  </si>
  <si>
    <t>R097</t>
  </si>
  <si>
    <t>Rhyd Wen</t>
  </si>
  <si>
    <t>SH 910 317</t>
  </si>
  <si>
    <t>R294</t>
  </si>
  <si>
    <t>Rhyd y Felin</t>
  </si>
  <si>
    <t>SJ 040 253</t>
  </si>
  <si>
    <t>R350</t>
  </si>
  <si>
    <t>Riccarton Forest</t>
  </si>
  <si>
    <t>NY 532 938</t>
  </si>
  <si>
    <t>R261</t>
  </si>
  <si>
    <t>Rivock Edge Forest Partnership</t>
  </si>
  <si>
    <t>98 Moor End Road</t>
  </si>
  <si>
    <t>Mellor</t>
  </si>
  <si>
    <t>Stockport</t>
  </si>
  <si>
    <t>SK6 5NQ</t>
  </si>
  <si>
    <t>SE 081 453</t>
  </si>
  <si>
    <t>R024</t>
  </si>
  <si>
    <t>Rosneath Woodlands</t>
  </si>
  <si>
    <t>Keens Shay Keens Ltd, Christchurch House</t>
  </si>
  <si>
    <t>40 Upper George Street</t>
  </si>
  <si>
    <t>Luton</t>
  </si>
  <si>
    <t>LU1 2RS</t>
  </si>
  <si>
    <t>NS 233 899</t>
  </si>
  <si>
    <t>R329</t>
  </si>
  <si>
    <t>Rossie Hill</t>
  </si>
  <si>
    <t>NN 994 123</t>
  </si>
  <si>
    <t>G070</t>
  </si>
  <si>
    <t>Rothes and Rosehaugh</t>
  </si>
  <si>
    <t>IV12 5RE</t>
  </si>
  <si>
    <t>NJ 240 490</t>
  </si>
  <si>
    <t>G065</t>
  </si>
  <si>
    <t>Rothiemurchus Estate</t>
  </si>
  <si>
    <t>Aviemore</t>
  </si>
  <si>
    <t>PH22   1QH</t>
  </si>
  <si>
    <t>NH 901 109</t>
  </si>
  <si>
    <t>Piers Voysey</t>
  </si>
  <si>
    <t>R047</t>
  </si>
  <si>
    <t>Ruegill</t>
  </si>
  <si>
    <t>NY 156 991</t>
  </si>
  <si>
    <t>G055</t>
  </si>
  <si>
    <t>Rushmore Estate</t>
  </si>
  <si>
    <t>Rushmore Estate Office</t>
  </si>
  <si>
    <t>Tollard Royal</t>
  </si>
  <si>
    <t>SP5   5PT</t>
  </si>
  <si>
    <t>ST 944 178</t>
  </si>
  <si>
    <t>R413</t>
  </si>
  <si>
    <t>Sandbank Forest</t>
  </si>
  <si>
    <t>NS 134 814</t>
  </si>
  <si>
    <t>Adam McLean</t>
  </si>
  <si>
    <t>R483</t>
  </si>
  <si>
    <t>Sauchen Woodlands</t>
  </si>
  <si>
    <t>NJ681126</t>
  </si>
  <si>
    <t>R384</t>
  </si>
  <si>
    <t>Sauchie EVSS</t>
  </si>
  <si>
    <t>3 Glenfinlas Street</t>
  </si>
  <si>
    <t>EH3 6AQ</t>
  </si>
  <si>
    <t>NS 765 894</t>
  </si>
  <si>
    <t>R523</t>
  </si>
  <si>
    <t>Scratchmill Scar</t>
  </si>
  <si>
    <t>Landscape House</t>
  </si>
  <si>
    <t>Lowfields Business Park</t>
  </si>
  <si>
    <t>Elland</t>
  </si>
  <si>
    <t>HX5 9HT</t>
  </si>
  <si>
    <t>NY516383</t>
  </si>
  <si>
    <t>R376</t>
  </si>
  <si>
    <t>Sidmouth Woodlands</t>
  </si>
  <si>
    <t>Vestry House</t>
  </si>
  <si>
    <t>Laurence Poutney Hill</t>
  </si>
  <si>
    <t>EC4R 0EH</t>
  </si>
  <si>
    <t>SY109 872</t>
  </si>
  <si>
    <t>G117</t>
  </si>
  <si>
    <t>SIMEC Lochaber Hydro Power 2 Ltd</t>
  </si>
  <si>
    <t>Carn Dearg House, North Road</t>
  </si>
  <si>
    <t>PH33 6PP</t>
  </si>
  <si>
    <t>Rio Tinto Alcan Highland Estates</t>
  </si>
  <si>
    <t>NN 545 935</t>
  </si>
  <si>
    <t>Kate Sheppard</t>
  </si>
  <si>
    <t>R351</t>
  </si>
  <si>
    <t>Singdean Forest</t>
  </si>
  <si>
    <t>NT 590 029</t>
  </si>
  <si>
    <t>R461</t>
  </si>
  <si>
    <t>Slogarie Forest</t>
  </si>
  <si>
    <t>NX638686</t>
  </si>
  <si>
    <t>R042</t>
  </si>
  <si>
    <t>Smiths Moor</t>
  </si>
  <si>
    <t>SX 204 767</t>
  </si>
  <si>
    <t>R082</t>
  </si>
  <si>
    <t>Smittons Greenchip</t>
  </si>
  <si>
    <t>NX 625 912</t>
  </si>
  <si>
    <t>Alan Wilson (Sam Brown)</t>
  </si>
  <si>
    <t>R457</t>
  </si>
  <si>
    <t>South Bunessan Wood</t>
  </si>
  <si>
    <t>Glencruitten Road</t>
  </si>
  <si>
    <t>Oban</t>
  </si>
  <si>
    <t>PA34 4DW</t>
  </si>
  <si>
    <t>NM382211</t>
  </si>
  <si>
    <t>R034</t>
  </si>
  <si>
    <t>Sproxton Woodlands</t>
  </si>
  <si>
    <t>43 Nab Lane</t>
  </si>
  <si>
    <t>Nab Wood, Shipley</t>
  </si>
  <si>
    <t>BD18 4HA</t>
  </si>
  <si>
    <t>SE 610 798</t>
  </si>
  <si>
    <t>R354</t>
  </si>
  <si>
    <t>Stonedge</t>
  </si>
  <si>
    <t>NT 545 095</t>
  </si>
  <si>
    <t>G076</t>
  </si>
  <si>
    <t>Stourhead (Western) Estate</t>
  </si>
  <si>
    <t>Gasper Mill</t>
  </si>
  <si>
    <t>Stourton, Warminster</t>
  </si>
  <si>
    <t>BA12   6PU</t>
  </si>
  <si>
    <t>ST 750 340</t>
  </si>
  <si>
    <t>David Pengelly</t>
  </si>
  <si>
    <t>R492</t>
  </si>
  <si>
    <t>Strachur</t>
  </si>
  <si>
    <t>NN110013</t>
  </si>
  <si>
    <t>G019</t>
  </si>
  <si>
    <t>Strathspey</t>
  </si>
  <si>
    <t>NJ 039 264</t>
  </si>
  <si>
    <t>R043</t>
  </si>
  <si>
    <t>Strathwiggan</t>
  </si>
  <si>
    <t>NS 557 041</t>
  </si>
  <si>
    <t>R190</t>
  </si>
  <si>
    <t>Strone East</t>
  </si>
  <si>
    <t>NR 967 832</t>
  </si>
  <si>
    <t>R116</t>
  </si>
  <si>
    <t>Strushel</t>
  </si>
  <si>
    <t>NT 193 024</t>
  </si>
  <si>
    <t>G150</t>
  </si>
  <si>
    <t>Sutherland Estates Partnership</t>
  </si>
  <si>
    <t>1 Duke Street</t>
  </si>
  <si>
    <t>Golspie</t>
  </si>
  <si>
    <t>Sutherland</t>
  </si>
  <si>
    <t>KW10 6RP</t>
  </si>
  <si>
    <t>NH81609980</t>
  </si>
  <si>
    <t>Simon Jeffreys</t>
  </si>
  <si>
    <t>R207</t>
  </si>
  <si>
    <t>Swinside Hall</t>
  </si>
  <si>
    <t>NT 738 165</t>
  </si>
  <si>
    <t>R117</t>
  </si>
  <si>
    <t>Tanlawhill East</t>
  </si>
  <si>
    <t>3 Angel Court</t>
  </si>
  <si>
    <t>St. James'</t>
  </si>
  <si>
    <t>SW1Y 6QF</t>
  </si>
  <si>
    <t>NY 205 860</t>
  </si>
  <si>
    <t>R338</t>
  </si>
  <si>
    <t>The Cote</t>
  </si>
  <si>
    <t>NY 255 944</t>
  </si>
  <si>
    <t>R318</t>
  </si>
  <si>
    <t>The Globe</t>
  </si>
  <si>
    <t>11 Battlefield Road</t>
  </si>
  <si>
    <t>St. Albans</t>
  </si>
  <si>
    <t>AL1 4DA</t>
  </si>
  <si>
    <t>SO 328 675</t>
  </si>
  <si>
    <t>R313</t>
  </si>
  <si>
    <t>The Lynes</t>
  </si>
  <si>
    <t>NY 543 728</t>
  </si>
  <si>
    <t>Philip Oldham</t>
  </si>
  <si>
    <t>R417</t>
  </si>
  <si>
    <t>The Neuadd</t>
  </si>
  <si>
    <t>3 Whiteleaf Way</t>
  </si>
  <si>
    <t>Whiteleaf, Princes Risborough</t>
  </si>
  <si>
    <t>HP27 0LN</t>
  </si>
  <si>
    <t>SJ 077 125</t>
  </si>
  <si>
    <t>R464</t>
  </si>
  <si>
    <t>The Stang</t>
  </si>
  <si>
    <t>NZ024089</t>
  </si>
  <si>
    <t>R316</t>
  </si>
  <si>
    <t>Three Bridges</t>
  </si>
  <si>
    <t>NN 088 124</t>
  </si>
  <si>
    <t>David Edwards</t>
  </si>
  <si>
    <t>R426</t>
  </si>
  <si>
    <t>Tiroran</t>
  </si>
  <si>
    <t>The Columba Centre</t>
  </si>
  <si>
    <t>Fionnphort</t>
  </si>
  <si>
    <t>PA66 6BH</t>
  </si>
  <si>
    <t>NM480300</t>
  </si>
  <si>
    <t>R246</t>
  </si>
  <si>
    <t>Tomfat</t>
  </si>
  <si>
    <t>8 East Castle Road</t>
  </si>
  <si>
    <t>EH10 5AR</t>
  </si>
  <si>
    <t>NH 677 379</t>
  </si>
  <si>
    <t>R272</t>
  </si>
  <si>
    <t>Troed y Rhiw</t>
  </si>
  <si>
    <t>C/O Cripps Pemberton Greenish, 22 Mount Ephraim</t>
  </si>
  <si>
    <t>Tunbridge Wells</t>
  </si>
  <si>
    <t>TN4 8AS</t>
  </si>
  <si>
    <t>SN 523 346</t>
  </si>
  <si>
    <t>Huw Denman</t>
  </si>
  <si>
    <t>G148</t>
  </si>
  <si>
    <t>Trustach &amp; Cairnton Woods</t>
  </si>
  <si>
    <t>C/O DSG</t>
  </si>
  <si>
    <t>Castle Chambers</t>
  </si>
  <si>
    <t>NO 63486 97006</t>
  </si>
  <si>
    <t>R356</t>
  </si>
  <si>
    <t>Tulloch Wood</t>
  </si>
  <si>
    <t>43 Clachnaharry Road</t>
  </si>
  <si>
    <t>Inverness-shire</t>
  </si>
  <si>
    <t>IV3 8RA</t>
  </si>
  <si>
    <t>NN 336 809</t>
  </si>
  <si>
    <t>R324</t>
  </si>
  <si>
    <t>Tweedhopefoot Rig</t>
  </si>
  <si>
    <t>NT 048 170</t>
  </si>
  <si>
    <t>R223</t>
  </si>
  <si>
    <t>Twyn Ddu</t>
  </si>
  <si>
    <t>Copt Hill Farm</t>
  </si>
  <si>
    <t>Launde Road, Loddington</t>
  </si>
  <si>
    <t>LE7 9XB</t>
  </si>
  <si>
    <t>SO 228 251</t>
  </si>
  <si>
    <t>R026</t>
  </si>
  <si>
    <t>Ty Glas</t>
  </si>
  <si>
    <t>SH 739 090</t>
  </si>
  <si>
    <t>R525</t>
  </si>
  <si>
    <t>Tyn Llechwedd</t>
  </si>
  <si>
    <t>SH740094</t>
  </si>
  <si>
    <t>R393</t>
  </si>
  <si>
    <t>Ty'n y Corn</t>
  </si>
  <si>
    <t>SN 667 492</t>
  </si>
  <si>
    <t>G147</t>
  </si>
  <si>
    <t>Upper Derwent Valley</t>
  </si>
  <si>
    <t>Severn Trent Water</t>
  </si>
  <si>
    <t>Ashopton Sawmill, Ladybower Reservoir</t>
  </si>
  <si>
    <t>S33 0AX</t>
  </si>
  <si>
    <t>SK890170</t>
  </si>
  <si>
    <t>Hazel Earnshaw</t>
  </si>
  <si>
    <t>R368</t>
  </si>
  <si>
    <t>Upper Dullarg</t>
  </si>
  <si>
    <t>NX 690 750</t>
  </si>
  <si>
    <t>R213</t>
  </si>
  <si>
    <t>Upper Howcleuch South</t>
  </si>
  <si>
    <t>NT 001 144</t>
  </si>
  <si>
    <t>R396</t>
  </si>
  <si>
    <t>Upper Sonachan</t>
  </si>
  <si>
    <t>NN 066 192</t>
  </si>
  <si>
    <t>G107</t>
  </si>
  <si>
    <t>Wakefield Metropolitan District Council Natural Environment</t>
  </si>
  <si>
    <t>Wakefield District Council</t>
  </si>
  <si>
    <t>35-37 Monckton Road Industrial Estate</t>
  </si>
  <si>
    <t>Denby Dale Road, Wakefield</t>
  </si>
  <si>
    <t>WF2 7AL</t>
  </si>
  <si>
    <t>SE 378 159</t>
  </si>
  <si>
    <t>R357</t>
  </si>
  <si>
    <t>Warroch Hill</t>
  </si>
  <si>
    <t>NO 055 049</t>
  </si>
  <si>
    <t>Duncan Scott</t>
  </si>
  <si>
    <t>R055</t>
  </si>
  <si>
    <t>Waterhead Greenchip (includes Craigenputtock)</t>
  </si>
  <si>
    <t>Waterhead Greenchip</t>
  </si>
  <si>
    <t>NX 748 833</t>
  </si>
  <si>
    <t>David Nicholson</t>
  </si>
  <si>
    <t>R036</t>
  </si>
  <si>
    <t>Watermeetings</t>
  </si>
  <si>
    <t>NS 949 123</t>
  </si>
  <si>
    <t>R506</t>
  </si>
  <si>
    <t>Waternish</t>
  </si>
  <si>
    <t>NG266578</t>
  </si>
  <si>
    <t>R392</t>
  </si>
  <si>
    <t>Waybarton Woodland</t>
  </si>
  <si>
    <t>SX 489 904</t>
  </si>
  <si>
    <t>Wealside</t>
  </si>
  <si>
    <t>NY735701</t>
  </si>
  <si>
    <t>R053</t>
  </si>
  <si>
    <t>West Buccleuch &amp; Meerlees Greenchip</t>
  </si>
  <si>
    <t>W Buccleuch &amp; Meerlees Greenchip</t>
  </si>
  <si>
    <t>NT 279 099</t>
  </si>
  <si>
    <t>R389</t>
  </si>
  <si>
    <t>West Touxhill</t>
  </si>
  <si>
    <t>Beauly, Hazelwood Road</t>
  </si>
  <si>
    <t>Bridge of Weir</t>
  </si>
  <si>
    <t>Renfrewshire</t>
  </si>
  <si>
    <t>PA11 3DW</t>
  </si>
  <si>
    <t>NJ 900 410</t>
  </si>
  <si>
    <t>R069</t>
  </si>
  <si>
    <t>Wetwood</t>
  </si>
  <si>
    <t>NT 225 017</t>
  </si>
  <si>
    <t>R219</t>
  </si>
  <si>
    <t>Whey Knowe</t>
  </si>
  <si>
    <t>NT 253 056</t>
  </si>
  <si>
    <t>R217</t>
  </si>
  <si>
    <t>Whitbeck Forest</t>
  </si>
  <si>
    <t xml:space="preserve">Doonholm </t>
  </si>
  <si>
    <t>Ayr</t>
  </si>
  <si>
    <t>KA6 6BL</t>
  </si>
  <si>
    <t>SD 703 907</t>
  </si>
  <si>
    <t>R320</t>
  </si>
  <si>
    <t>White Lyne</t>
  </si>
  <si>
    <t>NY 561 785</t>
  </si>
  <si>
    <t>R051</t>
  </si>
  <si>
    <t>Whiteburn Wood</t>
  </si>
  <si>
    <t>R505</t>
  </si>
  <si>
    <t>Windleway Wood</t>
  </si>
  <si>
    <t>Chobham Farm</t>
  </si>
  <si>
    <t>Sandpit Road, Chobham</t>
  </si>
  <si>
    <t>GU24 8HA</t>
  </si>
  <si>
    <t>SN248118</t>
  </si>
  <si>
    <t>R302</t>
  </si>
  <si>
    <t>Woodland Trust Wessex Small Woods</t>
  </si>
  <si>
    <t>Kempton Way</t>
  </si>
  <si>
    <t>Grantham</t>
  </si>
  <si>
    <t>NG31 6LL</t>
  </si>
  <si>
    <t>SS 658 054</t>
  </si>
  <si>
    <t>R513</t>
  </si>
  <si>
    <t>Ynys Creua</t>
  </si>
  <si>
    <t>SH448430</t>
  </si>
  <si>
    <t>Simon Miller/David Crozier</t>
  </si>
  <si>
    <t>G078</t>
  </si>
  <si>
    <t>Yorkshire Water Services Woodlands</t>
  </si>
  <si>
    <t>Yorkshire Water</t>
  </si>
  <si>
    <t>Western House, Halifax Road</t>
  </si>
  <si>
    <t>BD6   2LZ</t>
  </si>
  <si>
    <t>SE 140 291</t>
  </si>
  <si>
    <t>Geoff Lomas</t>
  </si>
  <si>
    <t>R529</t>
  </si>
  <si>
    <t>Pentland Hill Forest</t>
  </si>
  <si>
    <t>NT253071</t>
  </si>
  <si>
    <t>R530</t>
  </si>
  <si>
    <t>Cockley Moor</t>
  </si>
  <si>
    <t>Dockray</t>
  </si>
  <si>
    <t>NY380224</t>
  </si>
  <si>
    <t>R531</t>
  </si>
  <si>
    <t>Ffynnon Badarn</t>
  </si>
  <si>
    <t>Aberllefenni</t>
  </si>
  <si>
    <t>Gwynedd</t>
  </si>
  <si>
    <t>SH774109</t>
  </si>
  <si>
    <t>R532</t>
  </si>
  <si>
    <t>Reidside</t>
  </si>
  <si>
    <t>Cornhill</t>
  </si>
  <si>
    <t>NJ608575</t>
  </si>
  <si>
    <t>Rob Baker</t>
  </si>
  <si>
    <t>R533</t>
  </si>
  <si>
    <t>Lunga Daill</t>
  </si>
  <si>
    <t>Craobh Haven</t>
  </si>
  <si>
    <t>Argyll &amp; Bute</t>
  </si>
  <si>
    <t>NM807081</t>
  </si>
  <si>
    <t xml:space="preserve">Total at last audit </t>
  </si>
  <si>
    <t>Tilhill Forestry Limited</t>
  </si>
  <si>
    <t>Forests within the Tilhill Group Certification Scheme</t>
  </si>
  <si>
    <t>United Kingdom</t>
  </si>
  <si>
    <r>
      <t>UKWAS 4.0 2018</t>
    </r>
    <r>
      <rPr>
        <sz val="14"/>
        <color indexed="10"/>
        <rFont val="Cambria"/>
        <family val="1"/>
      </rPr>
      <t xml:space="preserve"> </t>
    </r>
  </si>
  <si>
    <t>SA-PEFC-FM/COC-004552</t>
  </si>
  <si>
    <t>PEFC/16-37-1891</t>
  </si>
  <si>
    <t>7-18 Oct 2019</t>
  </si>
  <si>
    <t>13/12/2019
17/12/2019
26/06/2020
31/07/2020</t>
  </si>
  <si>
    <t>Rebecca Haskell, Hrvoje Boras</t>
  </si>
  <si>
    <t>Andy Grundy</t>
  </si>
  <si>
    <t xml:space="preserve">7/10 - 10/12 2020 </t>
  </si>
  <si>
    <t>11/02/2021
12/03/2021</t>
  </si>
  <si>
    <t>Rebecca Haskell</t>
  </si>
  <si>
    <t>Emily Blackwell</t>
  </si>
  <si>
    <t>FSC and PEFC FM</t>
  </si>
  <si>
    <t>UK</t>
  </si>
  <si>
    <t xml:space="preserve"> (0)1653 696 083</t>
  </si>
  <si>
    <t>Addressed in audit plan</t>
  </si>
  <si>
    <t>Wood Procurement Organisation</t>
  </si>
  <si>
    <t>All Regions in the UK</t>
  </si>
  <si>
    <t>refer to A7</t>
  </si>
  <si>
    <t xml:space="preserve">North </t>
  </si>
  <si>
    <t>Group/ resource manager</t>
  </si>
  <si>
    <t>Various</t>
  </si>
  <si>
    <t>Broad-leaved/ Coniferous/ Broad-leaved dominant/ Coniferous dominant</t>
  </si>
  <si>
    <t>HCV 1 and 2 present -  Further information is available in the report and checklist</t>
  </si>
  <si>
    <t>Mixed Indigenous and exotic</t>
  </si>
  <si>
    <t>See Annex 3</t>
  </si>
  <si>
    <t>Roundwood, firewood, wood charcoal, wood chip. Separate COC  for solid wood boards, beams, planks. Fences, fence stakes, poles, plant support, trellis</t>
  </si>
  <si>
    <t>Standing/roadside/delivered - in</t>
  </si>
  <si>
    <t>No</t>
  </si>
  <si>
    <t>7 - 17 October 2019</t>
  </si>
  <si>
    <t>7/10/19 Audit: Review of documentation [&amp; Group systems], staff interviews</t>
  </si>
  <si>
    <t>8/10/19 Site visits Newton Forest, Watermeetings - both Resource managed by Tilhill</t>
  </si>
  <si>
    <t>9/10/19 - Site visits Craigallian, Allt Daraich - both Resource managed by Tilhill</t>
  </si>
  <si>
    <t>10/10/19 - Site visits Three Bridges, Upper Sonachan - both Resource - managed by Tilhill</t>
  </si>
  <si>
    <t>11/10/19 - Site visits Knowehead, Warroch Hill - both Resource - managed by Tilhill</t>
  </si>
  <si>
    <t>13/10/19 - Site visits Altyre Estate - group member</t>
  </si>
  <si>
    <t>14/10/19 - Site visit Novar Esate - group member</t>
  </si>
  <si>
    <t>15/10/19 - Site visit Sutherland Estate - group member  Sutherland Estates Partnership</t>
  </si>
  <si>
    <t>16/10/19 - site visit Morangie - group member The Glen Morangie Company</t>
  </si>
  <si>
    <t>17/10/19 Closing meeting</t>
  </si>
  <si>
    <t>Auditor Hrvoje Boras</t>
  </si>
  <si>
    <t>7/10/19 Site visit Cullen: group member Seafield Estate</t>
  </si>
  <si>
    <t>8/10/19 Site visits West Touxhill, Goval - both Resource managed by Tilhill</t>
  </si>
  <si>
    <t>9/10/19 - Site visits:  Forbes Estate - group member, Grumack Forest - Resource managed by Tilhill</t>
  </si>
  <si>
    <t>10/10/19 - Site visit Moray Estates - group member</t>
  </si>
  <si>
    <t>11/10/19 -Site visit Lethen Estates - group member</t>
  </si>
  <si>
    <t xml:space="preserve">20 person days including time spent on preparatory work, actual audit days, consultation and report writing (excluding travel to the region). </t>
  </si>
  <si>
    <t>Justification for increasing and decreasing factors</t>
  </si>
  <si>
    <t xml:space="preserve">Factors decreasing auditing time: Plantations, Limited forestry activities, Group and multiple MU certificates. </t>
  </si>
  <si>
    <t>Assessment team</t>
  </si>
  <si>
    <r>
      <t>1) Rebecca Haskell</t>
    </r>
    <r>
      <rPr>
        <sz val="11"/>
        <rFont val="Cambria"/>
        <family val="1"/>
      </rPr>
      <t xml:space="preserve"> (Audit Team Leader) BSc Agricultural and Food Marketing, MSc Forestry, CMIOSH.  30 years experience working in UK Forestry / Woodland Management in both public and charitable sectors, inlcuding several years as H&amp;S Manager for a woodland conservation charity.</t>
    </r>
  </si>
  <si>
    <r>
      <t>2)</t>
    </r>
    <r>
      <rPr>
        <sz val="11"/>
        <color indexed="8"/>
        <rFont val="Cambria"/>
        <family val="1"/>
      </rPr>
      <t xml:space="preserve"> Hrvoje Boras, (BSc Forestry); Experience in forestry and forest management, both in private sector and state service. Auditing for organic farming , FSC and PEFC certification (COC and FM) in Croatia, B&amp;H, Slovenia, Romania  and Hungary.</t>
    </r>
  </si>
  <si>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</si>
  <si>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8/10/19 - document review at District office - management planning documentation and records reviewed in office with managers; also chemical store. Site visits - Watermeetings and Newton Forest.  At Watermeetings -  viewed from various locations on council road to see the forest within the local landscape, including long term retentions and natural reserves (Cpts. 1 and 2) and Cpts 21 - 23 forest edge.  Restock sites visited in cpts 10 and 12, LTR Cpt 7.  Road network driven, including areas where edges had been flailed recently and road maintenance discussed - a number of borrow pits viewed.  Cpt. 14 potential future retention visited; also Cpt. 33 broadleaf retentions and Cpt 34 within reservoir catchment. No active operations. At Newton, live harvesting site visited in cpts 7 &amp; 8 - harvester operator interviewed, timber stacks checked and site walked.  Long term retentions and natural reserve areas checked and Cpt.1 restock checked; also adjacent restock area - weed control and deer management discussed.  New planting area visited - ground preparation and weed control discussed.</t>
  </si>
  <si>
    <t>09/10/2019 -  am Craigallian: document review at site followed by site visits, including tree safety zones / mature beech cpts. 10 - 13; also broadleaf planting cpt. 10, recently - harvested area - discussed ground preparation and restock species.  SSSI area, natural reserves and long term retentions seen.  Cpt. 2 initiall restocked in 2015 but beaten up 2019 - discussed deer management.  Road network driven and patching of road post - harvesting discussed. pm - Allt Daraich - proposed felling operations and difficulties around extraction / movement of timber discussed. Cpt. 10  PAWS area visited and proposals for treatment discussed.  Long term retentions and natural reserve areas seen eg cpt. 4 area of birch / rowan / hazel.</t>
  </si>
  <si>
    <t>10/10/19 - am Three Bridges - document review; management planning documentation and records reviewed with managers prior to site visit.  Site visit included; roading -  bridge inspections discussed, Long term retentions and natural reserves seen, including areas of PAWS in Cpt. 2.  Various restock areas seen including cpt. 15 - P15 - recently beaten - up - bracken control discussed.  Cpts 6 &amp; 8 felled 2018 and planted 2019 - buffer zones around watercourses seen. No active operations. pm - Upper Sonachan - documents review; management planning documentation and records reviewed with managers prior to site visit.  Site visit included road network - borrow pits seen where stone had been gained for road upgrade and timber traffic management plan discussed.  Water tanks / water supply to neighbouring properties seen.  Fencing operations visited - 2 contractors interviewed.   Cpts 1-4 previously harvested and awaiting ground prep - watercourse marking seen.  Cpt. 18 P17 restock and deer high seat.</t>
  </si>
  <si>
    <t>11/10/19 - Knowehead / Warroch Hill - management planning documentation and records reviewed in office with managers; also chemical store. No active operations on either site visited. Site visits: Knowehead - Cpt. 2 buffer zone around archaeological feature seen, Cpt. 7 P16 spruce restock, small pockets of windblow seen around road network and deadwood management discussed. Cpt. 11  harvested site where brash recovery had been undertaken seen.  High seat checked.  Cpt. 6  - P18 restock seen and deer management discussed.  Cpt. 6  - feed sacks / silage bales and various other agricultural waste on site - discussed.  Warroch Hill - new planting seen and ground preparation discussed.  Buffer zone around archaeological feature seen. Deer fencing seen and discussed; also boundary fencing against sheep and issues around shared responsibilities checked.  Various areas of restock ( P14 and earlier) seen eg Cpts 14 &amp; 18.</t>
  </si>
  <si>
    <t>14/10/2019 Altyre Estate - management planning documentation and records reviewed in office with manager.  No active operations on site - site visit included chemical store, checks of estate tractor / forwarder unit, long term retention 'American Gardens', general drive round the estate to view within the landscape setting, SSSI cpt. 1118 / old lime quarry, pheasant pen Cpt. 322g - discussed liaision with gamekeeper, Cpts 426 - 427, recently - completed harvesting with roadside timber awaiting uplift, area of ASNW - management and monitoring discussed.</t>
  </si>
  <si>
    <t>15/10/2109 - Novar Estate - management planning documenation and records reviewed in office with manager. Site visits included general drive round this large but compact estate, thinnings operation at Badger Hill managed under LISS system- harvester operator interviewed, various archaeological features, PAWS restoration - natural regeneration success discussed, SPA and SSSI areas, new planting scheme - deer management discussed, capercaillie management plan areas, various productive conifer plantation areas, long term retentions, natural reserves.  Pheasant pen viewed; also timber haulage routes, recently - completed clearfell at Acharn and various areas managed under shelterwood systems, including area of Western Hemlock of various ages.</t>
  </si>
  <si>
    <t>16/10/2019 - Sutherland Estate - management planning documentation and records reviewed in office with manager. No active operations on site - site visits included general drive round to view the area in the landscape context, Ben Bhraggie - overhead powerlines, timber stacks quarry, mountain bike trail areas, Long term retentions.  Dunrobin Glen - productive conifer plantations and native plantings - seen from viewpoint.  Balblair - Loch Fleet Wood SSSI - management discussed, PAWS restoration seen.  Small areas of rhododendron seen and management discussed.</t>
  </si>
  <si>
    <t>17/10/19 - Morangie - management planning documentation and records reviewed with manager.  Site visits included roadside tree safety, system of springs serving the Distillery, Cpt 1 / 2 - areas managed under continuous cover system and areas to be felled under clearfell / restock system.  Roading seen and gorse management discussed.</t>
  </si>
  <si>
    <r>
      <rPr>
        <b/>
        <sz val="11"/>
        <color indexed="8"/>
        <rFont val="Cambria"/>
        <family val="1"/>
      </rPr>
      <t>07/10/19 - Site visit Cullen</t>
    </r>
    <r>
      <rPr>
        <sz val="11"/>
        <color indexed="8"/>
        <rFont val="Cambria"/>
        <family val="1"/>
      </rPr>
      <t>: management planning documentation and records, maps reviewed.</t>
    </r>
  </si>
  <si>
    <t>Comp.52a - 65,72 ha  - biodiversity, Veteran trees (beech)</t>
  </si>
  <si>
    <t>Comp.  85 - 11,85 ha - Scots pine culture</t>
  </si>
  <si>
    <t>Comp. 82 - 11,46 ha  -Scots pine culture</t>
  </si>
  <si>
    <t>Comp 76  - 12,11 ha - Scots pine culture</t>
  </si>
  <si>
    <t>Comp. CF 10 - 6,17 ha - on going clear fell sitka harvesting, started last week, harvested 600 t.  Interview with contractor</t>
  </si>
  <si>
    <t>Comp. 165 - 6,99 ha, harvesting on 4,7 ha - 1,7 t of Sitka harvested, retention of standing dead trees observed.</t>
  </si>
  <si>
    <t>Comp P0011 - 12,7 ha - Beech stand, 150y old,</t>
  </si>
  <si>
    <t>Comp. 079  - total 7,12 ha, on 1 ha, poplar planted 3 years ago.</t>
  </si>
  <si>
    <t>Comp. 222 - 8,41 ha Sitka culture</t>
  </si>
  <si>
    <r>
      <rPr>
        <b/>
        <sz val="11"/>
        <color indexed="8"/>
        <rFont val="Cambria"/>
        <family val="1"/>
        <charset val="238"/>
      </rPr>
      <t xml:space="preserve">8/10/19 Site visit: West Touxhill - </t>
    </r>
    <r>
      <rPr>
        <sz val="11"/>
        <color indexed="8"/>
        <rFont val="Cambria"/>
        <family val="1"/>
      </rPr>
      <t>Resource managed by Tilhill</t>
    </r>
  </si>
  <si>
    <t>management plan documentation, maps and records reviewed on site with manager.  Total area  121 ha.  No active operations reported or seen. Drive round and short walks to view the area.</t>
  </si>
  <si>
    <t>Comp. 5k - 0,99 ha ash stand,  disease Chalara ash dieback</t>
  </si>
  <si>
    <t xml:space="preserve">5a  - 3,44 ha Sitka, plantation from 1991. </t>
  </si>
  <si>
    <t xml:space="preserve">5b - 1,21 ha Sitka, plantation from 1991. </t>
  </si>
  <si>
    <t>5 e - 1,51 ha ash, scots pine</t>
  </si>
  <si>
    <t>5 k1 - 0,47 mixed oak and ash trees .</t>
  </si>
  <si>
    <t xml:space="preserve">7 k - 0,14 ha mixed brodaleaves </t>
  </si>
  <si>
    <t xml:space="preserve">7 d - 13,11 ha Sitka </t>
  </si>
  <si>
    <t>7 k3- 0,26 ha Oak stand</t>
  </si>
  <si>
    <t>6k - 0,94 ha -  Oak stand</t>
  </si>
  <si>
    <t>6a - 7,75 ha - Sitka</t>
  </si>
  <si>
    <t>1f - veteran trees</t>
  </si>
  <si>
    <t>8/10/19 Site visit:  Goval -  Resource managed by Tilhill</t>
  </si>
  <si>
    <t xml:space="preserve">management plan documentation, maps and records reviewed on site with manager.  Total area  18,32 ha.   No active operations reported or seen. </t>
  </si>
  <si>
    <t xml:space="preserve">Comp. 1 with all subcompartments seen.  Along the boundary,  retention trees of  Scots pine felled in 2019 due to windblow and broadleaved trees planted with tubes. Clear fell done in 2017 and 2018. Restocking (mounding and drainage) done in 2018-2019.  </t>
  </si>
  <si>
    <t>9/10/19 - Site visit:  Forbes Estate - group member</t>
  </si>
  <si>
    <t>Management plan documentation, maps and records reviewed in office with managers. 
Drive round and short walks to view the area.</t>
  </si>
  <si>
    <t>Field visit: storage of chemicals</t>
  </si>
  <si>
    <t xml:space="preserve">11a  -12ha - thinning, illegal waste desposal,  no sanation of timber extracking road. </t>
  </si>
  <si>
    <t>86 b  - 1,2 ha ancient semi-woodland</t>
  </si>
  <si>
    <t>7a -  - 2,85 ha - plantation  sycamore, southern beech, oak</t>
  </si>
  <si>
    <t>14a-  larch, PAWS restoration area</t>
  </si>
  <si>
    <t xml:space="preserve">14c  - 2,32 ha plantation 1986 : sycamore, maaple, beech </t>
  </si>
  <si>
    <t>14b - 3,10 plantation 1971 beech</t>
  </si>
  <si>
    <t>37c - 4,8 ha -plantation sycamore, ash, beech.</t>
  </si>
  <si>
    <t>9/10/19 - Site visit: Grumack Forest - Resource managed by Tilhill</t>
  </si>
  <si>
    <t>Management plan documentation, maps and records reviewed on site with manager.  Drive round and short walks to view the area.</t>
  </si>
  <si>
    <t>Comp 9  - 16,8 ha, NWSS</t>
  </si>
  <si>
    <t>Comp 5  - 16,6 ha, NWSS</t>
  </si>
  <si>
    <t>Comp. 7 - 22,0 ha - Sitka, Scots pine - Long term retention</t>
  </si>
  <si>
    <t>Comp. 11 - 25,6 ha - ongoing harvesting on 9ha, clearfell, Sitka.</t>
  </si>
  <si>
    <t>Comp. 10 - 11,4 ha - ongoing harvesting on 9ha, clearfell, Sitka.</t>
  </si>
  <si>
    <t xml:space="preserve">Comp. 7 - 22,0 ha - plantation Sitka </t>
  </si>
  <si>
    <t xml:space="preserve">Comp. 1 - 8,7 ha - plantation Sitka </t>
  </si>
  <si>
    <t xml:space="preserve">Comp. 14 - 24,9 ha - plantation Sitka </t>
  </si>
  <si>
    <t>Comp. 13 - 13,7 ha - plantation Sitka</t>
  </si>
  <si>
    <t>management plan documentation, maps and records reviewed in office with managers.  Drive round and short walks to view the area</t>
  </si>
  <si>
    <t>Darnaway  woodlans</t>
  </si>
  <si>
    <t>324c - 9,22 ha, Scots Pine, planted 2008.</t>
  </si>
  <si>
    <t>329a - 7,10 ha, Douglas fir planted 1988, thinning done in 2010.,</t>
  </si>
  <si>
    <t>329b - 1,09 ha mixed broadleaves, special area for conservation</t>
  </si>
  <si>
    <t>329d - 7,10 ha, Douglas fir planted 1988, thinning.</t>
  </si>
  <si>
    <t>330c - 2,50 ha, Douglas fir planted 1988, ongoing thinning with harvester.</t>
  </si>
  <si>
    <t xml:space="preserve">35 a - 8,26 ha, beech stand </t>
  </si>
  <si>
    <t>48b - 3,11 ha, beech seed stand, ongoing seeds collecting</t>
  </si>
  <si>
    <t>54c - 3,2 ha Sitka, thinning canceled due to weather and mud.</t>
  </si>
  <si>
    <t xml:space="preserve">22b - 1,17 ha Douglas fir, </t>
  </si>
  <si>
    <t>20a - mixed broadleavs, planted 1969.</t>
  </si>
  <si>
    <t>11/10/19 - Site visit Lethen Estates - group member</t>
  </si>
  <si>
    <t>402a - 4,71 ha restocking done in 2019. mixed conifers: Sitka, Larch and Scots pine, fenced</t>
  </si>
  <si>
    <t>403a - 3,77 ha restocking done in 2019. mixed conifers: Sitka, Larch and Scots pine, fenced</t>
  </si>
  <si>
    <t>552a - 6,81 ha - Scots pine, E. Larch, planted 1951, ongoing harvesting, interviews with contractors.</t>
  </si>
  <si>
    <t>555a - 9,58 ha - Scots pine, Sitka, planted 1951, ongoing harvesting</t>
  </si>
  <si>
    <t>555b - 3,72 ha - Scots pine, planted 1951</t>
  </si>
  <si>
    <t xml:space="preserve">580 - 99,06 ha - Capercaillie conservation </t>
  </si>
  <si>
    <t xml:space="preserve">6a- 8,19 ha, mixed broadleaves, Veteran trees, </t>
  </si>
  <si>
    <t>169a - 16,32 ha Scots pine, planted 1950
115c - 1,46 ha Douglas fir, planted 1987</t>
  </si>
  <si>
    <t>Standards used (inc version and date approved)</t>
  </si>
  <si>
    <t>The forest management was evaluated against the PEFC-endorsed national standard for UK entitled UKWASv4.0 (2018) A copy of the standard is available at www.pefc.org</t>
  </si>
  <si>
    <r>
      <t xml:space="preserve">The group system was evaluated against the  </t>
    </r>
    <r>
      <rPr>
        <sz val="11"/>
        <color indexed="10"/>
        <rFont val="Cambria"/>
        <family val="1"/>
      </rPr>
      <t>Group Certification Standard and Checklist</t>
    </r>
  </si>
  <si>
    <t>PEFC Logo Usage Standard 2001:2008</t>
  </si>
  <si>
    <t>None</t>
  </si>
  <si>
    <t>75 consultees were contacted</t>
  </si>
  <si>
    <t>3 responses were received</t>
  </si>
  <si>
    <t>Consultation was carried out on 19 August 2019</t>
  </si>
  <si>
    <t>8 interviews were held in person during audit..</t>
  </si>
  <si>
    <t>N/A - UK</t>
  </si>
  <si>
    <r>
      <t xml:space="preserve">FIRST SURVEILLANCE - </t>
    </r>
    <r>
      <rPr>
        <b/>
        <i/>
        <sz val="11"/>
        <color indexed="12"/>
        <rFont val="Cambria"/>
        <family val="1"/>
      </rPr>
      <t>edit text in blue as appropriate and change to black text before submitting report for review</t>
    </r>
    <r>
      <rPr>
        <b/>
        <sz val="11"/>
        <rFont val="Cambria"/>
        <family val="1"/>
        <scheme val="major"/>
      </rPr>
      <t xml:space="preserve"> </t>
    </r>
    <r>
      <rPr>
        <b/>
        <sz val="11"/>
        <color rgb="FFFF0000"/>
        <rFont val="Cambria"/>
        <family val="1"/>
        <scheme val="major"/>
      </rPr>
      <t>Remote audit due to Covid - 19 restrictions</t>
    </r>
  </si>
  <si>
    <r>
      <rPr>
        <b/>
        <sz val="11"/>
        <rFont val="Cambria"/>
        <family val="1"/>
        <scheme val="major"/>
      </rPr>
      <t xml:space="preserve">Remote audit </t>
    </r>
    <r>
      <rPr>
        <sz val="11"/>
        <rFont val="Cambria"/>
        <family val="1"/>
        <scheme val="major"/>
      </rPr>
      <t>7/10/20 - 10/12/2020   (various)</t>
    </r>
  </si>
  <si>
    <t>7/10/20  Opening meeting - attendees Rebecca Haskell (Lead auditor) and Ewan McIntosh (Tilhill Certification Manager)</t>
  </si>
  <si>
    <t>9/10/20 Review of documentation - Chatsworth</t>
  </si>
  <si>
    <t>12/10/20 Review of documentation - Waternish, Grassholme</t>
  </si>
  <si>
    <t>13/10/20 Review of documentation - Glenure, Holkham</t>
  </si>
  <si>
    <t>14/10/20 Review of documentation - Batesons, Achaglass, Achnandarach</t>
  </si>
  <si>
    <t>15/10/20 Review of documentation - Seven Sisters, Claybury</t>
  </si>
  <si>
    <t>16/10/20 Review of documentation - SIMEC LHP2, Woburn</t>
  </si>
  <si>
    <t>19/10/20 Site Manager interview Grassholme</t>
  </si>
  <si>
    <t>20/10/20 Site Manager and staff interviews Waternish, Achnandarach</t>
  </si>
  <si>
    <t>22/10/20 Review of documentation - Dunderave</t>
  </si>
  <si>
    <t>23/10/20 Site Manager  and estate staff interviews - Chatsworth</t>
  </si>
  <si>
    <r>
      <t>26/10/20 Site Manager</t>
    </r>
    <r>
      <rPr>
        <sz val="11"/>
        <color rgb="FFFF0000"/>
        <rFont val="Cambria"/>
        <family val="1"/>
        <scheme val="major"/>
      </rPr>
      <t xml:space="preserve"> </t>
    </r>
    <r>
      <rPr>
        <sz val="11"/>
        <rFont val="Cambria"/>
        <family val="1"/>
        <scheme val="major"/>
      </rPr>
      <t>interviews - Batesons, Seven Sisters</t>
    </r>
  </si>
  <si>
    <t>28/10/20 - Stalker interview Seven Sisters, review of documentation Reay</t>
  </si>
  <si>
    <t>2/11/20 - Site Manager interviews - Glenure, Holkham; also estate staff interview Holkham</t>
  </si>
  <si>
    <t>6/11/20 - Site Manager interviews - Achaglass, Dunderave,  site - related document discussion Woburn</t>
  </si>
  <si>
    <t>13/11/20 - Site Manager / Assistant Site Manager interviews - Reay</t>
  </si>
  <si>
    <t>16/11/20 - Site Manager interview - SIMEC LHP2</t>
  </si>
  <si>
    <t>17/11/20 - Site Manager interview - Claybury</t>
  </si>
  <si>
    <t>10/12/20 Closing meeting attendees Rebecca Haskell (Lead auditor) and Ewan McIntosh (Tilhill Certification Manager)</t>
  </si>
  <si>
    <r>
      <t xml:space="preserve">Any deviation from the audit plan and their reasons? </t>
    </r>
    <r>
      <rPr>
        <b/>
        <sz val="11"/>
        <rFont val="Cambria"/>
        <family val="1"/>
      </rPr>
      <t>N</t>
    </r>
    <r>
      <rPr>
        <sz val="11"/>
        <rFont val="Cambria"/>
        <family val="1"/>
      </rPr>
      <t xml:space="preserve"> - planned as remote audit</t>
    </r>
  </si>
  <si>
    <r>
      <t xml:space="preserve">Any significant issues impacting on the audit programme </t>
    </r>
    <r>
      <rPr>
        <b/>
        <sz val="11"/>
        <rFont val="Cambria"/>
        <family val="1"/>
      </rPr>
      <t>N</t>
    </r>
    <r>
      <rPr>
        <sz val="11"/>
        <rFont val="Cambria"/>
        <family val="1"/>
      </rPr>
      <t xml:space="preserve">  other than having to undertake as remote audit due to covid - 19 restrictions, however risk assessment undertaken and UKWAS Sections 1 &amp; 2 chosen for Surveillance audit as best suited to remote auditing.</t>
    </r>
  </si>
  <si>
    <t>Summary of person days including time spent on preparatory work, actual audit days, consultation and report writing (excluding travel to the region) 15.5 days</t>
  </si>
  <si>
    <t>Team member's c.v. is held on file.</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</si>
  <si>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</si>
  <si>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forest management was evaluated against the PEFC Forest Management Standard for Great Britain (UKWAS v4.0; 2018), available at http://ukwas.org.uk/The following criteria were assessed: UKWAS Section 1 – Legal Compliance &amp; UKWAS Conformance, Section 2 – Management Planning, FMUs containing HCV attributes, unless the whole area meets the requirements for classification as a “small forest” (under SLIMF definitions): UKWAS indicators 2.3.1(c), 2.3.2(b), 2.3.2(c), 2.9.1, 2.15.1(d), 2.15.2, 4.1.2, 4.6.1, 4.6.2, 4.6.3, 4.6.4, 4.9.1. The group system was evaluated against the SA Cert Group Certification Standard and Checklist. PEFC Trademark Standard</t>
  </si>
  <si>
    <t>This audit was conducted remotely due to COVID-19 restrictions and undertaken following FSC Derogation FSC-DER-2020-01 and PEFC Guidance on COVID-19. UK government advice in place to avoid non-essential travel and overnight stays and to work from home where possible. A decision was made in discussion with the auditor, auditee and Soil Association that in order to avoid extended travel and overnights stays for both the safety of the  auditor and the client a remote audit process would be considered. An assessment was made to ensure all the required evidence could be audited remotely with no risks to the credibility and appropriate sections of UKWAS selected to do so. The remote audit involved review of relevant group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The audit was undertaken remotely, with interviews with managers held via online using Microsoft Teams and interviews with contractors / other stakeholders via phone calls.</t>
  </si>
  <si>
    <t>80 consultees were contacted</t>
  </si>
  <si>
    <t>4 responses were received</t>
  </si>
  <si>
    <t>Consultation was carried out on 27 July 2020 with a closing date of 24 August 2020.</t>
  </si>
  <si>
    <t xml:space="preserve">  10 contractor / estate staff / stalker interviews were held by phone during audit in addition to interviews with the main site manager ( remote audit). No issues raised during contractor / estate staff / stalker interviews - all confirmed good practice.</t>
  </si>
  <si>
    <t>All sites - remote audit so no site visits.  For all sites, management planning documentation, including maps and monitoring results was reviewed; also documentation relating to recent operations.</t>
  </si>
  <si>
    <t>The assessment team reviewed the current scope of the certificate in terms of FSC certified forest area and products being produced. There was no change since the previous evaluation other than changes in group membership as listed in Tab A7 site list</t>
  </si>
  <si>
    <t>The assessment team reviewed the management situation. No material changes to the management situation were noted. A programme of internal auditing is in place - internal audits seen for all sites visited and 2020 audit programme seen - 81% of programme completed at time of audit.</t>
  </si>
  <si>
    <t xml:space="preserve"> </t>
  </si>
  <si>
    <t>UKWAS 5.4.1c</t>
  </si>
  <si>
    <r>
      <t xml:space="preserve">There is a slight anomaly between information collected from employee / contract stalkers vs individuals operating under a stalking agreement.  Although in both situations evidence of DSC qualifications are obtained, evidence of first aid training is not requested by managers for lessees, though this is obtained for direct employees / contractors. Tilhill interpretation of requirements is that obtaining evidence of first aid training is relevant under 5.4.1 a 'compliance with health and safety legislation', not 5.4.1 c 'there shall be appropriate competency' whereas evidence of DSC qualifications falls within 5.4.1c requirements.  Stalking lessees are considered to be 'recreational' stalkers so would not fall within H&amp;S legislative requirements. The wording of the standard is not clear, particularly relating to the 'example verifier' of 'system to ensure that anyone working in the woodland has had relevant instruction in safe working practice and that the appropriate number has had training in basic first aid...' It is unclear whether stalking lessees, who are often involved in setting and meeting cull targets for crop protection, are 'working'.  One stalking tenant interviewed was a 'professional' stalker ( though did have first aid training) but the stalking agreement does not distinguish between 'types' of stalker as all are treated as 'recreational'. </t>
    </r>
    <r>
      <rPr>
        <b/>
        <sz val="11"/>
        <rFont val="Cambria"/>
        <family val="1"/>
        <scheme val="major"/>
      </rPr>
      <t xml:space="preserve">Observation 2020.5. </t>
    </r>
    <r>
      <rPr>
        <sz val="11"/>
        <rFont val="Cambria"/>
        <family val="1"/>
        <scheme val="major"/>
      </rPr>
      <t xml:space="preserve">Soil Association will follow up at the next UKWAS Steering Group meeting to determine whether an interpretation will be needed. </t>
    </r>
  </si>
  <si>
    <t>ANNEX 1 CHECKLIST for : United Kingdom</t>
  </si>
  <si>
    <t>UKWAS 4.0</t>
  </si>
  <si>
    <t>In United Kingdom, the PEFC endorsed national standard UKWAS is used.</t>
  </si>
  <si>
    <t>Indicative Audit Programme for Certfication Cycle
NOTE - This Programme will be subject to change. Some Indicators will be audited more than once, due to CARs, presence of High Conservation Factors, etc</t>
  </si>
  <si>
    <t>RA</t>
  </si>
  <si>
    <t xml:space="preserve">Ukwas v4.0 ref </t>
  </si>
  <si>
    <t>Legal compliance and UKWAS conformance</t>
  </si>
  <si>
    <t>Management planning</t>
  </si>
  <si>
    <t>Woodland operations</t>
  </si>
  <si>
    <t>Natural, historical and cultural environment</t>
  </si>
  <si>
    <t>People, communities and workers</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</si>
  <si>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</si>
  <si>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</si>
  <si>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r>
      <t xml:space="preserve"> All sites -  </t>
    </r>
    <r>
      <rPr>
        <sz val="10"/>
        <rFont val="Cambria"/>
        <family val="1"/>
        <scheme val="major"/>
      </rPr>
      <t>no evidence of non-compliance.  Contracts  refer to legal compliance as do guidance documents on Tihill's intranet.  Both Tilhill staff and Group members are made aware of any relevant new legislative requirements via the Certification Manager and implementation checked by internal audit team. Various contracts seen for both Resource managed and group sites; also felling licences / approved forest plans.</t>
    </r>
    <r>
      <rPr>
        <b/>
        <sz val="10"/>
        <rFont val="Cambria"/>
        <family val="1"/>
        <scheme val="major"/>
      </rPr>
      <t xml:space="preserve">
</t>
    </r>
  </si>
  <si>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</si>
  <si>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</si>
  <si>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1"/>
        <rFont val="Cambria"/>
        <family val="1"/>
      </rPr>
      <t>All sites -</t>
    </r>
    <r>
      <rPr>
        <sz val="11"/>
        <rFont val="Cambria"/>
        <family val="1"/>
      </rPr>
      <t xml:space="preserve"> no evidence of non-conformance seen during audit.  Managers interviewed showed strong awareness of good practice/ codes of practice eg water guidelines and copies of guidelines were seen at all offices visited. A number of managers interviewed had recently attended FISA training regarding best practice relating to harvesting operations and diffuse pollution training has been provided to Tihill staff and contractors.</t>
    </r>
  </si>
  <si>
    <r>
      <rPr>
        <b/>
        <sz val="11"/>
        <rFont val="Cambria"/>
        <family val="1"/>
      </rPr>
      <t>All sites -</t>
    </r>
    <r>
      <rPr>
        <sz val="11"/>
        <rFont val="Cambria"/>
        <family val="1"/>
      </rPr>
      <t xml:space="preserve"> no evidence of non-conformance seen during audit.  Managers interviewed showed strong awareness of good practice/ codes of practice and management planning documentation made reference to UKFS guidance. Tilhill managers interviewed have attended FISA training regarding best practice relating to harvesting operations and diffuse pollution training has been provided to Tihill staff and contractors - </t>
    </r>
    <r>
      <rPr>
        <b/>
        <sz val="11"/>
        <rFont val="Cambria"/>
        <family val="1"/>
      </rPr>
      <t>Waternish</t>
    </r>
    <r>
      <rPr>
        <sz val="11"/>
        <rFont val="Cambria"/>
        <family val="1"/>
      </rPr>
      <t xml:space="preserve"> and </t>
    </r>
    <r>
      <rPr>
        <b/>
        <sz val="11"/>
        <rFont val="Cambria"/>
        <family val="1"/>
      </rPr>
      <t>Achnandarach</t>
    </r>
    <r>
      <rPr>
        <sz val="11"/>
        <rFont val="Cambria"/>
        <family val="1"/>
      </rPr>
      <t xml:space="preserve"> manager had recently attended diffuse pollution refresher training. Protected habitat training attended recently by some managers eg manager for </t>
    </r>
    <r>
      <rPr>
        <b/>
        <sz val="11"/>
        <rFont val="Cambria"/>
        <family val="1"/>
      </rPr>
      <t>Waternish</t>
    </r>
    <r>
      <rPr>
        <sz val="11"/>
        <rFont val="Cambria"/>
        <family val="1"/>
      </rPr>
      <t xml:space="preserve"> and </t>
    </r>
    <r>
      <rPr>
        <b/>
        <sz val="11"/>
        <rFont val="Cambria"/>
        <family val="1"/>
      </rPr>
      <t>Achnandarach</t>
    </r>
    <r>
      <rPr>
        <sz val="11"/>
        <rFont val="Cambria"/>
        <family val="1"/>
      </rPr>
      <t xml:space="preserve"> had attended this training the week before audit and the manager for </t>
    </r>
    <r>
      <rPr>
        <b/>
        <sz val="11"/>
        <rFont val="Cambria"/>
        <family val="1"/>
      </rPr>
      <t>Grassholme</t>
    </r>
    <r>
      <rPr>
        <sz val="11"/>
        <rFont val="Cambria"/>
        <family val="1"/>
      </rPr>
      <t xml:space="preserve"> had attended in recent months. Regular updates from Quality &amp; Environment Manager re new legislation / documentation. </t>
    </r>
    <r>
      <rPr>
        <b/>
        <sz val="11"/>
        <rFont val="Cambria"/>
        <family val="1"/>
      </rPr>
      <t>Chatsworth -</t>
    </r>
    <r>
      <rPr>
        <sz val="11"/>
        <rFont val="Cambria"/>
        <family val="1"/>
      </rPr>
      <t xml:space="preserve"> manager interviewed described a range of methods for ensuring they keep up with current good practice / codes of practice including various newsletters eg RFS, ICF, monthly updates from Tilhill and networking with other estates eg an 'information day' and site visit to Crown Estate. </t>
    </r>
    <r>
      <rPr>
        <b/>
        <sz val="11"/>
        <rFont val="Cambria"/>
        <family val="1"/>
      </rPr>
      <t>Claybury -</t>
    </r>
    <r>
      <rPr>
        <sz val="11"/>
        <rFont val="Cambria"/>
        <family val="1"/>
      </rPr>
      <t xml:space="preserve"> manager is a member of the London Biodiversity Forum and London Parks Forum, both of which provide information / advice relevant to the urban nature of the site.  All group members referenced information provided by Tilhill to be very useful.</t>
    </r>
  </si>
  <si>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</si>
  <si>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rPr>
        <b/>
        <sz val="10"/>
        <rFont val="Cambria"/>
        <family val="1"/>
        <scheme val="major"/>
      </rPr>
      <t xml:space="preserve">All sites </t>
    </r>
    <r>
      <rPr>
        <sz val="10"/>
        <rFont val="Cambria"/>
        <family val="1"/>
        <scheme val="major"/>
      </rPr>
      <t>- title deeds seen for all resource - managed sites which had not been in certification / under Tilhill management for at least 5 years.  For other sites, evidence of long-term unchallenged use seen eg previous management plans / forest plans / records of payments.</t>
    </r>
  </si>
  <si>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</si>
  <si>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 xml:space="preserve">All sites </t>
    </r>
    <r>
      <rPr>
        <sz val="10"/>
        <rFont val="Cambria"/>
        <family val="1"/>
        <scheme val="major"/>
      </rPr>
      <t>- title deeds seen for all resource - managed sites which had not been in certification / under Tilhill management for at least 5 years.  For other sites, evidence of long-term unchallenged use seen eg previous management plans / forest plans / records of payments. All of the group member sites have been group members for at least 8 years, some considerably longer eg Chatsworth has been a member for 20 years.  Maps also seen for each site defining legal boundary.</t>
    </r>
  </si>
  <si>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</si>
  <si>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 xml:space="preserve">All sites </t>
    </r>
    <r>
      <rPr>
        <sz val="10"/>
        <rFont val="Cambria"/>
        <family val="1"/>
        <scheme val="major"/>
      </rPr>
      <t>- title deeds seen for all resource - managed sites which had not been in certification / under Tilhill management for at least 5 years.  For other sites, evidence of long-term unchallenged use seen eg previous approved forest plans / records of payments.</t>
    </r>
  </si>
  <si>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</si>
  <si>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 xml:space="preserve">All sites </t>
    </r>
    <r>
      <rPr>
        <sz val="10"/>
        <rFont val="Cambria"/>
        <family val="1"/>
        <scheme val="major"/>
      </rPr>
      <t>- title deeds seen for all resource - managed sites which had not been in certification / under Tilhill management for at least 5 years.  For other sites, evidence of long-term unchallenged use seen eg previous approved forest plans / records of payments</t>
    </r>
  </si>
  <si>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</si>
  <si>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 xml:space="preserve">All sites </t>
    </r>
    <r>
      <rPr>
        <sz val="10"/>
        <rFont val="Cambria"/>
        <family val="1"/>
        <scheme val="major"/>
      </rPr>
      <t xml:space="preserve">- title deeds seen for all resource - managed sites which had not been in certification / under Tilhill management for at least 5 years.  For other sites, evidence of long-term unchallenged use seen eg previous management plans / forest plans / records of payments. All of the group member sites have been group members for at least 8 years, some considerably longer eg Chatsworth has been a member for 20 years.  </t>
    </r>
  </si>
  <si>
    <t>1.1.4 a) Mechanisms shall be employed to identify, prevent and resolve disputes over tenure claims and use rights through appropriate consultation with interested parties. 
Verifiers: 
Use of dispute resolution mechanism.</t>
  </si>
  <si>
    <r>
      <rPr>
        <b/>
        <sz val="10"/>
        <rFont val="Cambria"/>
        <family val="1"/>
        <scheme val="major"/>
      </rPr>
      <t xml:space="preserve">Claybury - </t>
    </r>
    <r>
      <rPr>
        <sz val="10"/>
        <rFont val="Cambria"/>
        <family val="1"/>
        <scheme val="major"/>
      </rPr>
      <t xml:space="preserve">a recent issue had arisen when a neighbour had extended their fenceline outwards to take in part of the site.  This was identified and dealt with quickly. </t>
    </r>
    <r>
      <rPr>
        <b/>
        <sz val="10"/>
        <rFont val="Cambria"/>
        <family val="1"/>
        <scheme val="major"/>
      </rPr>
      <t>All other sites</t>
    </r>
    <r>
      <rPr>
        <sz val="10"/>
        <rFont val="Cambria"/>
        <family val="1"/>
        <scheme val="major"/>
      </rPr>
      <t xml:space="preserve"> - no such disputes but managers described process for dealing with disputes, should they occur.</t>
    </r>
  </si>
  <si>
    <t>1.1.4 b) Where possible, the owner/manager shall seek to resolve disputes out of court and in a timely manner. 
Verifiers: 
Use of dispute resolution mechanism.</t>
  </si>
  <si>
    <r>
      <t xml:space="preserve">All staff interviewed stated that no such disputes exist, with the exception of at </t>
    </r>
    <r>
      <rPr>
        <b/>
        <sz val="10"/>
        <rFont val="Cambria"/>
        <family val="1"/>
        <scheme val="major"/>
      </rPr>
      <t>Knowehead</t>
    </r>
    <r>
      <rPr>
        <sz val="10"/>
        <rFont val="Cambria"/>
        <family val="1"/>
        <scheme val="major"/>
      </rPr>
      <t xml:space="preserve"> where a local farmer is claiming tenure and at </t>
    </r>
    <r>
      <rPr>
        <b/>
        <sz val="10"/>
        <rFont val="Cambria"/>
        <family val="1"/>
        <scheme val="major"/>
      </rPr>
      <t>Upper Sonachan</t>
    </r>
    <r>
      <rPr>
        <sz val="10"/>
        <rFont val="Cambria"/>
        <family val="1"/>
        <scheme val="major"/>
      </rPr>
      <t xml:space="preserve"> where the owner is in dispute with a neighbour regarding water rights. Regarding both these issues, correct procedure is being followed in a timely manner. No evidence of other disputes was seen during the audit.</t>
    </r>
  </si>
  <si>
    <r>
      <rPr>
        <b/>
        <sz val="10"/>
        <rFont val="Cambria"/>
        <family val="1"/>
        <scheme val="major"/>
      </rPr>
      <t xml:space="preserve">Claybury - </t>
    </r>
    <r>
      <rPr>
        <sz val="10"/>
        <rFont val="Cambria"/>
        <family val="1"/>
        <scheme val="major"/>
      </rPr>
      <t xml:space="preserve">extension of fence by neighbour was dealt with by site visits / photographic evidence to clarify the situation, followed by a letter being sent to the neighbour by the Property Services team. The neighbour then realigned the fence without further action being required. </t>
    </r>
    <r>
      <rPr>
        <b/>
        <sz val="10"/>
        <rFont val="Cambria"/>
        <family val="1"/>
        <scheme val="major"/>
      </rPr>
      <t>All other sites -</t>
    </r>
    <r>
      <rPr>
        <sz val="10"/>
        <rFont val="Cambria"/>
        <family val="1"/>
        <scheme val="major"/>
      </rPr>
      <t xml:space="preserve"> no such disputes but managers described process for dealing with disputes, should they occur, as being to speak to the complainant swiftly, try to resolve the matter and only pass on to the solicitor if a solution could not be reached.</t>
    </r>
  </si>
  <si>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</si>
  <si>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r>
      <rPr>
        <b/>
        <sz val="10"/>
        <rFont val="Cambria"/>
        <family val="1"/>
        <scheme val="major"/>
      </rPr>
      <t xml:space="preserve">All sites </t>
    </r>
    <r>
      <rPr>
        <sz val="10"/>
        <rFont val="Cambria"/>
        <family val="1"/>
        <scheme val="major"/>
      </rPr>
      <t>- signed 'Declaration of Commitment' document seen</t>
    </r>
  </si>
  <si>
    <r>
      <rPr>
        <b/>
        <sz val="10"/>
        <rFont val="Cambria"/>
        <family val="1"/>
        <scheme val="major"/>
      </rPr>
      <t xml:space="preserve">All sites </t>
    </r>
    <r>
      <rPr>
        <sz val="10"/>
        <rFont val="Cambria"/>
        <family val="1"/>
        <scheme val="major"/>
      </rPr>
      <t>- signed 'Declaration of Commitment' document seen.  Some sporting tenants contacted via email eg</t>
    </r>
    <r>
      <rPr>
        <b/>
        <sz val="10"/>
        <rFont val="Cambria"/>
        <family val="1"/>
        <scheme val="major"/>
      </rPr>
      <t xml:space="preserve"> Grassholme</t>
    </r>
    <r>
      <rPr>
        <sz val="10"/>
        <rFont val="Cambria"/>
        <family val="1"/>
        <scheme val="major"/>
      </rPr>
      <t xml:space="preserve"> ( new into certification) - sporting rights holder emailed, explaining that the forest is certified and what this means for them - email exchange seen.  </t>
    </r>
    <r>
      <rPr>
        <sz val="10"/>
        <color rgb="FFFF0000"/>
        <rFont val="Cambria"/>
        <family val="1"/>
        <scheme val="major"/>
      </rPr>
      <t>Communication with sporting lessees tends to be verbal, with no evidence of written communication available eg manager confirmed verbal communication with stalking lessees at</t>
    </r>
    <r>
      <rPr>
        <b/>
        <sz val="10"/>
        <color rgb="FFFF0000"/>
        <rFont val="Cambria"/>
        <family val="1"/>
        <scheme val="major"/>
      </rPr>
      <t xml:space="preserve"> Waternish</t>
    </r>
    <r>
      <rPr>
        <sz val="10"/>
        <color rgb="FFFF0000"/>
        <rFont val="Cambria"/>
        <family val="1"/>
        <scheme val="major"/>
      </rPr>
      <t xml:space="preserve"> and </t>
    </r>
    <r>
      <rPr>
        <b/>
        <sz val="10"/>
        <color rgb="FFFF0000"/>
        <rFont val="Cambria"/>
        <family val="1"/>
        <scheme val="major"/>
      </rPr>
      <t>Achnandarach</t>
    </r>
    <r>
      <rPr>
        <sz val="10"/>
        <color rgb="FFFF0000"/>
        <rFont val="Cambria"/>
        <family val="1"/>
        <scheme val="major"/>
      </rPr>
      <t xml:space="preserve"> and stalking lessee at </t>
    </r>
    <r>
      <rPr>
        <b/>
        <sz val="10"/>
        <color rgb="FFFF0000"/>
        <rFont val="Cambria"/>
        <family val="1"/>
        <scheme val="major"/>
      </rPr>
      <t>Seven Sisters</t>
    </r>
    <r>
      <rPr>
        <sz val="10"/>
        <color rgb="FFFF0000"/>
        <rFont val="Cambria"/>
        <family val="1"/>
        <scheme val="major"/>
      </rPr>
      <t xml:space="preserve"> when interviewed did show good knowledge of certification but confirmed this was communicated verbally.</t>
    </r>
    <r>
      <rPr>
        <b/>
        <sz val="10"/>
        <color rgb="FFFF0000"/>
        <rFont val="Cambria"/>
        <family val="1"/>
        <scheme val="major"/>
      </rPr>
      <t xml:space="preserve"> Observation raised.</t>
    </r>
    <r>
      <rPr>
        <sz val="10"/>
        <rFont val="Cambria"/>
        <family val="1"/>
        <scheme val="major"/>
      </rPr>
      <t xml:space="preserve"> </t>
    </r>
    <r>
      <rPr>
        <b/>
        <sz val="10"/>
        <rFont val="Cambria"/>
        <family val="1"/>
        <scheme val="major"/>
      </rPr>
      <t>Resource - managed sites</t>
    </r>
    <r>
      <rPr>
        <sz val="10"/>
        <rFont val="Cambria"/>
        <family val="1"/>
        <scheme val="major"/>
      </rPr>
      <t xml:space="preserve"> - Tilhill standard work instructions includes information re certification - issued to all contractors, including 'contract' (as opposed to recreational) stalkers. </t>
    </r>
    <r>
      <rPr>
        <b/>
        <sz val="10"/>
        <rFont val="Cambria"/>
        <family val="1"/>
        <scheme val="major"/>
      </rPr>
      <t xml:space="preserve">Group members - </t>
    </r>
    <r>
      <rPr>
        <sz val="10"/>
        <rFont val="Cambria"/>
        <family val="1"/>
        <scheme val="major"/>
      </rPr>
      <t xml:space="preserve">managers interviewed explained arrangements for communicating with workers eg </t>
    </r>
    <r>
      <rPr>
        <b/>
        <sz val="10"/>
        <rFont val="Cambria"/>
        <family val="1"/>
        <scheme val="major"/>
      </rPr>
      <t>Chatsworth</t>
    </r>
    <r>
      <rPr>
        <sz val="10"/>
        <rFont val="Cambria"/>
        <family val="1"/>
        <scheme val="major"/>
      </rPr>
      <t xml:space="preserve"> - referenced in pre-commencement documentation (seen during audit) and communicated verbally to estate employees.  Estate worker ( sandwich student placement) interviewed at Chatsworth showed good knowledge. </t>
    </r>
  </si>
  <si>
    <t>Obs 2020.2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</si>
  <si>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</si>
  <si>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r>
      <rPr>
        <b/>
        <sz val="10"/>
        <rFont val="Cambria"/>
        <family val="1"/>
        <scheme val="major"/>
      </rPr>
      <t xml:space="preserve">All sites </t>
    </r>
    <r>
      <rPr>
        <sz val="10"/>
        <rFont val="Cambria"/>
        <family val="1"/>
        <scheme val="major"/>
      </rPr>
      <t>- signed 'Declaration of Commitment' document seen - for most sites this is kept with the management planning documentation and for all sites owners sign a new declaration every five years.  A public declaration of commitment 'Forest Certification Policy' is also available on the Tilhill website - 2019 version seen on the website.</t>
    </r>
  </si>
  <si>
    <r>
      <rPr>
        <b/>
        <sz val="10"/>
        <rFont val="Cambria"/>
        <family val="1"/>
        <scheme val="major"/>
      </rPr>
      <t xml:space="preserve">All sites </t>
    </r>
    <r>
      <rPr>
        <sz val="10"/>
        <rFont val="Cambria"/>
        <family val="1"/>
        <scheme val="major"/>
      </rPr>
      <t>- signed 'Declaration of Commitment' document seen - for most sites this is kept with the management planning documentation and for all sites owners sign a new declaration every five years.  A public declaration of commitment 'Forest Certification Policy' is also available on the Tilhill website - October 2019 version, signed by the Managing Director, seen on the website.</t>
    </r>
  </si>
  <si>
    <t>1.1.6 a) There shall be conformance to guidance on anti-corruption legislation. 
Verifiers: 
• Discussion with the owner/manager
• Written procedures
• Public statement of policy.</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</si>
  <si>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</si>
  <si>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 Contained within Tilhill's Code of Conduct (POL/HR/02).  Group members - not large scale enterprises so no written policy but managers showed good awareness of requirements.</t>
  </si>
  <si>
    <r>
      <rPr>
        <b/>
        <sz val="10"/>
        <rFont val="Cambria"/>
        <family val="1"/>
        <scheme val="major"/>
      </rPr>
      <t xml:space="preserve">Resource - managed sites - </t>
    </r>
    <r>
      <rPr>
        <sz val="10"/>
        <rFont val="Cambria"/>
        <family val="1"/>
        <scheme val="major"/>
      </rPr>
      <t xml:space="preserve">contained within Tilhill's Code of Conduct (POL/HR/02) - November 2019 version seen. Reference to anti-corruption policy is also made within the 'Modern Slavery and Human Trafficking Statement' - 2020 version seen on Tilhill website.  </t>
    </r>
    <r>
      <rPr>
        <b/>
        <sz val="10"/>
        <rFont val="Cambria"/>
        <family val="1"/>
        <scheme val="major"/>
      </rPr>
      <t xml:space="preserve">Group members </t>
    </r>
    <r>
      <rPr>
        <sz val="10"/>
        <rFont val="Cambria"/>
        <family val="1"/>
        <scheme val="major"/>
      </rPr>
      <t xml:space="preserve">- not large scale enterprises so no written policy but managers showed good awareness of requirements. </t>
    </r>
    <r>
      <rPr>
        <b/>
        <sz val="10"/>
        <rFont val="Cambria"/>
        <family val="1"/>
        <scheme val="major"/>
      </rPr>
      <t>Chatsworth</t>
    </r>
    <r>
      <rPr>
        <sz val="10"/>
        <rFont val="Cambria"/>
        <family val="1"/>
        <scheme val="major"/>
      </rPr>
      <t xml:space="preserve"> ( approx. 1500 employees though forestry team small) - management plans include anti-corruption statements. Management planning documentation is publicly available on request. </t>
    </r>
    <r>
      <rPr>
        <b/>
        <sz val="10"/>
        <rFont val="Cambria"/>
        <family val="1"/>
        <scheme val="major"/>
      </rPr>
      <t>Holkham</t>
    </r>
    <r>
      <rPr>
        <sz val="10"/>
        <rFont val="Cambria"/>
        <family val="1"/>
        <scheme val="major"/>
      </rPr>
      <t xml:space="preserve"> - in staff handbook and on website.</t>
    </r>
  </si>
  <si>
    <t>1.1.7 There shall be compliance with legislation relating to the transportation and trade of forest products, including, where relevant, the EU Timber Regulation (EUTR) and phytosanitary requirements.
Verifiers: 
• Relevant procedures and records.</t>
  </si>
  <si>
    <r>
      <t xml:space="preserve">All sites - </t>
    </r>
    <r>
      <rPr>
        <sz val="10"/>
        <rFont val="Cambria"/>
        <family val="1"/>
        <scheme val="major"/>
      </rPr>
      <t>no non-compliance and examples of documentation seen eg Craigallian EUTR Due Diligence for UK Grown Timber document seen</t>
    </r>
  </si>
  <si>
    <r>
      <t xml:space="preserve">All sites - </t>
    </r>
    <r>
      <rPr>
        <sz val="10"/>
        <rFont val="Cambria"/>
        <family val="1"/>
        <scheme val="major"/>
      </rPr>
      <t xml:space="preserve">no non-compliance and examples of documentation seen eg </t>
    </r>
    <r>
      <rPr>
        <b/>
        <sz val="10"/>
        <rFont val="Cambria"/>
        <family val="1"/>
        <scheme val="major"/>
      </rPr>
      <t>Glenure</t>
    </r>
    <r>
      <rPr>
        <sz val="10"/>
        <rFont val="Cambria"/>
        <family val="1"/>
        <scheme val="major"/>
      </rPr>
      <t xml:space="preserve"> EUTR Due Diligence for UK Grown Timber document seen, </t>
    </r>
    <r>
      <rPr>
        <b/>
        <sz val="10"/>
        <rFont val="Cambria"/>
        <family val="1"/>
        <scheme val="major"/>
      </rPr>
      <t xml:space="preserve">Dunderave </t>
    </r>
    <r>
      <rPr>
        <sz val="10"/>
        <rFont val="Cambria"/>
        <family val="1"/>
        <scheme val="major"/>
      </rPr>
      <t>Statutory Plant Health Notice (SPHN) ref STH19_0507 Dunderave Point seen re phytophthora in larch</t>
    </r>
    <r>
      <rPr>
        <b/>
        <sz val="10"/>
        <rFont val="Cambria"/>
        <family val="1"/>
        <scheme val="major"/>
      </rPr>
      <t xml:space="preserve">. Batesons </t>
    </r>
    <r>
      <rPr>
        <sz val="10"/>
        <rFont val="Cambria"/>
        <family val="1"/>
        <scheme val="major"/>
      </rPr>
      <t>SPHN seen.</t>
    </r>
    <r>
      <rPr>
        <b/>
        <sz val="10"/>
        <rFont val="Cambria"/>
        <family val="1"/>
        <scheme val="major"/>
      </rPr>
      <t xml:space="preserve">  Achnandarach </t>
    </r>
    <r>
      <rPr>
        <sz val="10"/>
        <rFont val="Cambria"/>
        <family val="1"/>
        <scheme val="major"/>
      </rPr>
      <t>manager explained that in 2016 they had received three SPHN's relating to phytophthora in rhododendron, requiring extensive clearance works, but no recent issues.</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</si>
  <si>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</si>
  <si>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</si>
  <si>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r>
      <t xml:space="preserve">All sites - </t>
    </r>
    <r>
      <rPr>
        <sz val="10"/>
        <rFont val="Cambria"/>
        <family val="1"/>
        <scheme val="major"/>
      </rPr>
      <t>no such illegal / unauthorised uses noted - sites visited were in very rural areas with few such issues</t>
    </r>
  </si>
  <si>
    <t>Genetically modified organisms</t>
  </si>
  <si>
    <t xml:space="preserve">1.3.1 Genetically modified organisms (GMOs) shall not be used.
Verifiers: 
• Plant supply records
• Discussion with the owner/manager.
</t>
  </si>
  <si>
    <r>
      <t xml:space="preserve">All sites </t>
    </r>
    <r>
      <rPr>
        <sz val="10"/>
        <rFont val="Cambria"/>
        <family val="1"/>
        <scheme val="major"/>
      </rPr>
      <t>- no use of GMO's</t>
    </r>
  </si>
  <si>
    <t xml:space="preserve">Long term policy and objectives
</t>
  </si>
  <si>
    <t>2.1.1 a) The owner/manager shall have a long term policy and management objectives which are environmentally sound, socially beneficial and economically viable. 
Verifiers: 
• Discussion with the owner/manager and workers
• Management planning documentation
• Toolbox talks</t>
  </si>
  <si>
    <r>
      <rPr>
        <b/>
        <sz val="10"/>
        <rFont val="Cambria"/>
        <family val="1"/>
        <scheme val="major"/>
      </rPr>
      <t xml:space="preserve">All sites </t>
    </r>
    <r>
      <rPr>
        <sz val="10"/>
        <rFont val="Cambria"/>
        <family val="1"/>
        <scheme val="major"/>
      </rPr>
      <t>- stated in all management plans</t>
    </r>
  </si>
  <si>
    <t>2.1.1 b) The policy and objectives, or summaries thereof, shall be proactively communicated to workers consistent with their roles and responsibilities. 
Verifiers: 
• Discussion with the owner/manager and workers
• Management planning documentation
• Toolbox talks</t>
  </si>
  <si>
    <r>
      <rPr>
        <b/>
        <sz val="10"/>
        <rFont val="Cambria"/>
        <family val="1"/>
        <scheme val="major"/>
      </rPr>
      <t xml:space="preserve">All sites </t>
    </r>
    <r>
      <rPr>
        <sz val="10"/>
        <rFont val="Cambria"/>
        <family val="1"/>
        <scheme val="major"/>
      </rPr>
      <t>- stated in all management plans and as relevant in pre-commencement meetings.  Tilhill also have a comprehensive range of toolbox talks - site monitoring / pre-commencement meeting notes seen evidencing their use in Resource - managed sites.</t>
    </r>
  </si>
  <si>
    <r>
      <rPr>
        <b/>
        <sz val="10"/>
        <rFont val="Cambria"/>
        <family val="1"/>
        <scheme val="major"/>
      </rPr>
      <t xml:space="preserve">All sites </t>
    </r>
    <r>
      <rPr>
        <sz val="10"/>
        <rFont val="Cambria"/>
        <family val="1"/>
        <scheme val="major"/>
      </rPr>
      <t xml:space="preserve">- stated in all management plans and as relevant in pre-commencement meetings. Examples of pre-commencement meetings seen for at least one operation on every site except for </t>
    </r>
    <r>
      <rPr>
        <b/>
        <sz val="10"/>
        <rFont val="Cambria"/>
        <family val="1"/>
        <scheme val="major"/>
      </rPr>
      <t>Claybury</t>
    </r>
    <r>
      <rPr>
        <sz val="10"/>
        <rFont val="Cambria"/>
        <family val="1"/>
        <scheme val="major"/>
      </rPr>
      <t xml:space="preserve"> where there has been no major activities.  Tilhill also have a comprehensive range of toolbox talks - site monitoring / pre-commencement meeting notes seen evidencing their use in Resource - managed sites. Estate staff interviewed at </t>
    </r>
    <r>
      <rPr>
        <b/>
        <sz val="10"/>
        <rFont val="Cambria"/>
        <family val="1"/>
        <scheme val="major"/>
      </rPr>
      <t>Chatsworth</t>
    </r>
    <r>
      <rPr>
        <sz val="10"/>
        <rFont val="Cambria"/>
        <family val="1"/>
        <scheme val="major"/>
      </rPr>
      <t xml:space="preserve"> and </t>
    </r>
    <r>
      <rPr>
        <b/>
        <sz val="10"/>
        <rFont val="Cambria"/>
        <family val="1"/>
        <scheme val="major"/>
      </rPr>
      <t>Holkham</t>
    </r>
    <r>
      <rPr>
        <sz val="10"/>
        <rFont val="Cambria"/>
        <family val="1"/>
        <scheme val="major"/>
      </rPr>
      <t xml:space="preserve"> showed good knowledge as relevant to their roles and explained how information was provided to other staff - usually at start of each job.</t>
    </r>
  </si>
  <si>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</si>
  <si>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 xml:space="preserve">All sites - </t>
    </r>
    <r>
      <rPr>
        <sz val="10"/>
        <rFont val="Cambria"/>
        <family val="1"/>
        <scheme val="major"/>
      </rPr>
      <t>stated within management plans</t>
    </r>
  </si>
  <si>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</si>
  <si>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t xml:space="preserve">All sites </t>
    </r>
    <r>
      <rPr>
        <sz val="10"/>
        <rFont val="Cambria"/>
        <family val="1"/>
        <scheme val="major"/>
      </rPr>
      <t>- stated within management plans.  Five year work programmes and associated budgets also seen</t>
    </r>
  </si>
  <si>
    <r>
      <t xml:space="preserve">All sites </t>
    </r>
    <r>
      <rPr>
        <sz val="10"/>
        <rFont val="Cambria"/>
        <family val="1"/>
        <scheme val="major"/>
      </rPr>
      <t xml:space="preserve">- stated within management plans.  Five year work programmes and associated budgets also seen; some sites longer term work programmes seen eg </t>
    </r>
    <r>
      <rPr>
        <b/>
        <sz val="10"/>
        <rFont val="Cambria"/>
        <family val="1"/>
        <scheme val="major"/>
      </rPr>
      <t>Holkham</t>
    </r>
    <r>
      <rPr>
        <sz val="10"/>
        <rFont val="Cambria"/>
        <family val="1"/>
        <scheme val="major"/>
      </rPr>
      <t xml:space="preserve"> 10 year programme</t>
    </r>
  </si>
  <si>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</si>
  <si>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r>
      <t xml:space="preserve">All sites </t>
    </r>
    <r>
      <rPr>
        <sz val="10"/>
        <rFont val="Cambria"/>
        <family val="1"/>
        <scheme val="major"/>
      </rPr>
      <t>- addressed within management plans / discussions with managers.  Five year work programmes and associated budgets also seen.  Financial forecasts in place for all plans</t>
    </r>
  </si>
  <si>
    <r>
      <t xml:space="preserve">All sites </t>
    </r>
    <r>
      <rPr>
        <sz val="10"/>
        <rFont val="Cambria"/>
        <family val="1"/>
        <scheme val="major"/>
      </rPr>
      <t>- addressed within management plans / discussions with managers.  Work programmes covering at least 5 years and associated budgets also seen.  Financial forecasts in place for all plans</t>
    </r>
  </si>
  <si>
    <t xml:space="preserve">Documentation
</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</si>
  <si>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</si>
  <si>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t xml:space="preserve">All sites -  </t>
    </r>
    <r>
      <rPr>
        <sz val="10"/>
        <rFont val="Cambria"/>
        <family val="1"/>
        <scheme val="major"/>
      </rPr>
      <t>fully compliant management plans and associated maps seen</t>
    </r>
  </si>
  <si>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</si>
  <si>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SIMEC LHP2 - </t>
    </r>
    <r>
      <rPr>
        <sz val="10"/>
        <rFont val="Cambria"/>
        <family val="1"/>
        <scheme val="major"/>
      </rPr>
      <t xml:space="preserve">management planning documentation is comprised of three separate documents covering different areas of the estate ie Glen Nevis Forest UKWAS Plan 2017 - 2042, Glenshero Estate Forest Plan 2014 - 2034 and Kinlochleven Rhododendron Management Plan 2017.  Although the Kinlochleven rhododendron management plan is more comprehensive than its name would suggest eg including general management objectives for the woodland and identification of special features such as the SSSI, it is not fully clear whether the plan contains a full assessment of the woodland resource and, because S1 audit was a remote audit, this could not be verified on site.  Managers explained that a new management plan is being drafted but is not yet completed. </t>
    </r>
    <r>
      <rPr>
        <b/>
        <sz val="10"/>
        <rFont val="Cambria"/>
        <family val="1"/>
        <scheme val="major"/>
      </rPr>
      <t>Observation raised.</t>
    </r>
    <r>
      <rPr>
        <sz val="10"/>
        <rFont val="Cambria"/>
        <family val="1"/>
        <scheme val="major"/>
      </rPr>
      <t xml:space="preserve">  </t>
    </r>
    <r>
      <rPr>
        <b/>
        <sz val="10"/>
        <rFont val="Cambria"/>
        <family val="1"/>
        <scheme val="major"/>
      </rPr>
      <t xml:space="preserve">All other sites -  </t>
    </r>
    <r>
      <rPr>
        <sz val="10"/>
        <rFont val="Cambria"/>
        <family val="1"/>
        <scheme val="major"/>
      </rPr>
      <t>fully compliant management plans and associated maps seen</t>
    </r>
  </si>
  <si>
    <t>Obs 2020.3</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</si>
  <si>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</si>
  <si>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r>
      <t xml:space="preserve">All sites - </t>
    </r>
    <r>
      <rPr>
        <sz val="10"/>
        <rFont val="Cambria"/>
        <family val="1"/>
        <scheme val="major"/>
      </rPr>
      <t>fully recorded and addressed in management plans, associated maps and, where relevant, other documents eg SSSI management plans /species  surveys, covering areas both outside and within the WMU</t>
    </r>
  </si>
  <si>
    <r>
      <t xml:space="preserve">All sites - </t>
    </r>
    <r>
      <rPr>
        <sz val="10"/>
        <rFont val="Cambria"/>
        <family val="1"/>
        <scheme val="major"/>
      </rPr>
      <t>fully recorded and addressed in management plans, associated maps and, where relevant, other documents eg SSSI management plans /species  surveys, covering areas both outside and within the WMU</t>
    </r>
    <r>
      <rPr>
        <b/>
        <sz val="10"/>
        <rFont val="Cambria"/>
        <family val="1"/>
        <scheme val="major"/>
      </rPr>
      <t xml:space="preserve"> </t>
    </r>
    <r>
      <rPr>
        <sz val="10"/>
        <rFont val="Cambria"/>
        <family val="1"/>
        <scheme val="major"/>
      </rPr>
      <t xml:space="preserve">eg </t>
    </r>
    <r>
      <rPr>
        <b/>
        <sz val="10"/>
        <rFont val="Cambria"/>
        <family val="1"/>
        <scheme val="major"/>
      </rPr>
      <t xml:space="preserve">Achnandarach - </t>
    </r>
    <r>
      <rPr>
        <sz val="10"/>
        <rFont val="Cambria"/>
        <family val="1"/>
        <scheme val="major"/>
      </rPr>
      <t xml:space="preserve">management plan takes into account neighbouring SSSI SAC, </t>
    </r>
    <r>
      <rPr>
        <b/>
        <sz val="10"/>
        <rFont val="Cambria"/>
        <family val="1"/>
        <scheme val="major"/>
      </rPr>
      <t xml:space="preserve">Holkham </t>
    </r>
    <r>
      <rPr>
        <sz val="10"/>
        <rFont val="Cambria"/>
        <family val="1"/>
        <scheme val="major"/>
      </rPr>
      <t xml:space="preserve">neighbouring SSSI grassland habitat, </t>
    </r>
    <r>
      <rPr>
        <b/>
        <sz val="10"/>
        <rFont val="Cambria"/>
        <family val="1"/>
        <scheme val="major"/>
      </rPr>
      <t>Dunderave</t>
    </r>
    <r>
      <rPr>
        <sz val="10"/>
        <rFont val="Cambria"/>
        <family val="1"/>
        <scheme val="major"/>
      </rPr>
      <t xml:space="preserve"> lists all waterbodies outwith the site but which might be affected by operations, including SEPA aquatic classifications and measures to be taken to protect water quality during operations.</t>
    </r>
  </si>
  <si>
    <t>2.2.1  d) Identification of special characteristics and sensitivities of the woodland and appropriate treatments. 
Verifiers: 
• Management planning documentation 
• Appropriate maps and records.</t>
  </si>
  <si>
    <r>
      <t xml:space="preserve">All sites - </t>
    </r>
    <r>
      <rPr>
        <sz val="10"/>
        <rFont val="Cambria"/>
        <family val="1"/>
        <scheme val="major"/>
      </rPr>
      <t xml:space="preserve">fully recorded and addressed in management plans, associated maps and, where relevant, other documents eg SSSI management plans /species  surveys, covering areas both outside and within the WMU eg </t>
    </r>
    <r>
      <rPr>
        <b/>
        <sz val="10"/>
        <rFont val="Cambria"/>
        <family val="1"/>
        <scheme val="major"/>
      </rPr>
      <t xml:space="preserve">Holkham </t>
    </r>
    <r>
      <rPr>
        <sz val="10"/>
        <rFont val="Cambria"/>
        <family val="1"/>
        <scheme val="major"/>
      </rPr>
      <t xml:space="preserve">management plan identifies various working circles and associated treatment such as Parkland Trees, </t>
    </r>
    <r>
      <rPr>
        <b/>
        <sz val="10"/>
        <rFont val="Cambria"/>
        <family val="1"/>
        <scheme val="major"/>
      </rPr>
      <t xml:space="preserve">Glenure </t>
    </r>
    <r>
      <rPr>
        <sz val="10"/>
        <rFont val="Cambria"/>
        <family val="1"/>
        <scheme val="major"/>
      </rPr>
      <t>identified remnant heather moorland.</t>
    </r>
  </si>
  <si>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</si>
  <si>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r>
      <t xml:space="preserve">All sites - </t>
    </r>
    <r>
      <rPr>
        <sz val="10"/>
        <rFont val="Cambria"/>
        <family val="1"/>
        <scheme val="major"/>
      </rPr>
      <t>fully recorded and addressed in management plans, associated maps and, where relevant, other documents eg SSSI management plans /species  surveys / PAWS surveys and associated plans, covering areas both outside and within the WMU</t>
    </r>
  </si>
  <si>
    <r>
      <t xml:space="preserve">All sites - </t>
    </r>
    <r>
      <rPr>
        <sz val="10"/>
        <rFont val="Cambria"/>
        <family val="1"/>
        <scheme val="major"/>
      </rPr>
      <t>fully recorded and addressed in management plans, associated maps and, where relevant, other documents eg SSSI management plans /species  surveys / PAWS surveys and associated plans, covering areas both outside and within the WMU</t>
    </r>
    <r>
      <rPr>
        <b/>
        <sz val="10"/>
        <rFont val="Cambria"/>
        <family val="1"/>
        <scheme val="major"/>
      </rPr>
      <t xml:space="preserve">.  </t>
    </r>
    <r>
      <rPr>
        <sz val="10"/>
        <rFont val="Cambria"/>
        <family val="1"/>
        <scheme val="major"/>
      </rPr>
      <t xml:space="preserve">Management plans for a number of sites include scoping documentation eg </t>
    </r>
    <r>
      <rPr>
        <b/>
        <sz val="10"/>
        <rFont val="Cambria"/>
        <family val="1"/>
        <scheme val="major"/>
      </rPr>
      <t xml:space="preserve">Achnandarach, Achaglass; </t>
    </r>
    <r>
      <rPr>
        <sz val="10"/>
        <rFont val="Cambria"/>
        <family val="1"/>
        <scheme val="major"/>
      </rPr>
      <t xml:space="preserve">'analysis and concept' mapping at </t>
    </r>
    <r>
      <rPr>
        <b/>
        <sz val="10"/>
        <rFont val="Cambria"/>
        <family val="1"/>
        <scheme val="major"/>
      </rPr>
      <t>Chatsworth</t>
    </r>
  </si>
  <si>
    <t>2.2.1  f) Identification of community and social needs and sensitivities. 
Verifiers: 
• Management planning documentation 
• Appropriate maps and records.</t>
  </si>
  <si>
    <t>2.2.1  g) Prioritised objectives, with verifiable targets to measure progress. 
Verifiers: 
• Management planning documentation 
• Appropriate maps and records.</t>
  </si>
  <si>
    <r>
      <t xml:space="preserve">All sites -  </t>
    </r>
    <r>
      <rPr>
        <sz val="10"/>
        <rFont val="Cambria"/>
        <family val="1"/>
        <scheme val="major"/>
      </rPr>
      <t>fully compliant management plans seen with clearly stated objectives and targets, though see CAR / Obs under 2.15.2 regarding monitoring</t>
    </r>
  </si>
  <si>
    <r>
      <t xml:space="preserve">All sites -  </t>
    </r>
    <r>
      <rPr>
        <sz val="10"/>
        <rFont val="Cambria"/>
        <family val="1"/>
        <scheme val="major"/>
      </rPr>
      <t>fully compliant management plans seen with clearly stated objectives and targets, including associated monitoring plans.</t>
    </r>
  </si>
  <si>
    <t>2.2.1  h) Rationale for management prescriptions
Verifiers: 
• Management planning documentation 
• Appropriate maps and records.</t>
  </si>
  <si>
    <r>
      <t xml:space="preserve">All sites - </t>
    </r>
    <r>
      <rPr>
        <sz val="10"/>
        <rFont val="Cambria"/>
        <family val="1"/>
        <scheme val="major"/>
      </rPr>
      <t>rationale clearly stated in management plans</t>
    </r>
  </si>
  <si>
    <t>2.2.1  i) Outline planned felling and regeneration over the next 20 years. 
Verifiers: 
• Management planning documentation 
• Appropriate maps and records.</t>
  </si>
  <si>
    <r>
      <t xml:space="preserve">All sites - </t>
    </r>
    <r>
      <rPr>
        <sz val="10"/>
        <rFont val="Cambria"/>
        <family val="1"/>
        <scheme val="major"/>
      </rPr>
      <t>20 year felling and regeneration maps seen</t>
    </r>
  </si>
  <si>
    <r>
      <t xml:space="preserve">Claybury - </t>
    </r>
    <r>
      <rPr>
        <sz val="10"/>
        <rFont val="Cambria"/>
        <family val="1"/>
        <scheme val="major"/>
      </rPr>
      <t xml:space="preserve">long term work programme only covers 15 years; however long term objectives for the site confirm that no felling / regeneration is planned as management is by coppicing / minimum intervention with no clearfell / restock. </t>
    </r>
    <r>
      <rPr>
        <b/>
        <sz val="10"/>
        <rFont val="Cambria"/>
        <family val="1"/>
        <scheme val="major"/>
      </rPr>
      <t xml:space="preserve">All other sites - </t>
    </r>
    <r>
      <rPr>
        <sz val="10"/>
        <rFont val="Cambria"/>
        <family val="1"/>
        <scheme val="major"/>
      </rPr>
      <t>20 year felling and regeneration maps and/or written plans for future fell / restock for at least the next 20 years  seen</t>
    </r>
  </si>
  <si>
    <t>2.2.1  j) Where applicable annual allowable harvest of non-timber woodland products (NTWPs). 
Verifiers: 
• Management planning documentation 
• Appropriate maps and records.</t>
  </si>
  <si>
    <r>
      <t xml:space="preserve">All sites - </t>
    </r>
    <r>
      <rPr>
        <sz val="10"/>
        <rFont val="Cambria"/>
        <family val="1"/>
        <scheme val="major"/>
      </rPr>
      <t>no NTWP's harvested.  Where deer control is undertaken, cull figures seen</t>
    </r>
  </si>
  <si>
    <r>
      <t xml:space="preserve">All sites - </t>
    </r>
    <r>
      <rPr>
        <sz val="10"/>
        <rFont val="Cambria"/>
        <family val="1"/>
        <scheme val="major"/>
      </rPr>
      <t>no NTWP's harvested.  Where deer control is undertaken, cull figures seen</t>
    </r>
    <r>
      <rPr>
        <b/>
        <sz val="10"/>
        <rFont val="Cambria"/>
        <family val="1"/>
        <scheme val="major"/>
      </rPr>
      <t xml:space="preserve"> - </t>
    </r>
    <r>
      <rPr>
        <sz val="10"/>
        <rFont val="Cambria"/>
        <family val="1"/>
        <scheme val="major"/>
      </rPr>
      <t>within main management plans or separate deer management plans</t>
    </r>
  </si>
  <si>
    <t>2.2.1  k) Rationale for the operational techniques to be used. 
Verifiers: 
• Management planning documentation 
• Appropriate maps and records.</t>
  </si>
  <si>
    <r>
      <t xml:space="preserve">All sites - </t>
    </r>
    <r>
      <rPr>
        <sz val="10"/>
        <rFont val="Cambria"/>
        <family val="1"/>
        <scheme val="major"/>
      </rPr>
      <t>appropriately addressed in management plans</t>
    </r>
  </si>
  <si>
    <t>2.2.1  l) Plans for implementation, first five years in detail.  
Verifiers: 
• Management planning documentation 
• Appropriate maps and records.</t>
  </si>
  <si>
    <r>
      <t xml:space="preserve">All sites - </t>
    </r>
    <r>
      <rPr>
        <sz val="10"/>
        <rFont val="Cambria"/>
        <family val="1"/>
        <scheme val="major"/>
      </rPr>
      <t>five year operational plans seen within management planning documentation</t>
    </r>
  </si>
  <si>
    <r>
      <t xml:space="preserve">All sites - </t>
    </r>
    <r>
      <rPr>
        <sz val="10"/>
        <rFont val="Cambria"/>
        <family val="1"/>
        <scheme val="major"/>
      </rPr>
      <t xml:space="preserve">five year operational plans seen within management planning documentation. Some plans eg </t>
    </r>
    <r>
      <rPr>
        <b/>
        <sz val="10"/>
        <rFont val="Cambria"/>
        <family val="1"/>
        <scheme val="major"/>
      </rPr>
      <t xml:space="preserve">Holkham </t>
    </r>
    <r>
      <rPr>
        <sz val="10"/>
        <rFont val="Cambria"/>
        <family val="1"/>
        <scheme val="major"/>
      </rPr>
      <t>include 10 year detailed plans</t>
    </r>
  </si>
  <si>
    <r>
      <t xml:space="preserve">All sites </t>
    </r>
    <r>
      <rPr>
        <sz val="10"/>
        <rFont val="Cambria"/>
        <family val="1"/>
        <scheme val="major"/>
      </rPr>
      <t>- a range of maps seen, including location, compartments, hazards and sensitivities, harvesting plan (20 year), restocking plan (20 year), Biodiversity ( SSSI/SPA/NNR/ASNW/PAWS as appropriate to site; also Long Term Retentions, Natural Reserves and Veteran Trees), Neighbours</t>
    </r>
  </si>
  <si>
    <r>
      <t xml:space="preserve">All sites </t>
    </r>
    <r>
      <rPr>
        <sz val="10"/>
        <rFont val="Cambria"/>
        <family val="1"/>
        <scheme val="major"/>
      </rPr>
      <t>- a range of maps seen, including landscape appraisal,  location, compartments, hazards and sensitivities, analysis and concepts, species,  harvesting plan (20 year), restocking plan (20 year), Biodiversity (SSSI/SPA/NNR/ASNW/PAWS as appropriate to site); also Long Term Retentions, Natural Reserves and Veteran Trees</t>
    </r>
  </si>
  <si>
    <t>2.2.1  n) Plans to monitor at least those elements identified under section 2.15.1 against the objectives. 
Verifiers: 
• Management planning documentation 
• Appropriate maps and records.</t>
  </si>
  <si>
    <r>
      <t xml:space="preserve">Altyre - </t>
    </r>
    <r>
      <rPr>
        <sz val="10"/>
        <rFont val="Cambria"/>
        <family val="1"/>
        <scheme val="major"/>
      </rPr>
      <t>although the manager could describe planned monitoring and could evidence monitoring undertaken and completion of annual monitoring summary documentation is a requirement ie to provide monitoring information for a list of elements as identified under 2.15.1, Altyre management planning documentation did not explicitly state monitoring plans, which could lead to a future non-compliance</t>
    </r>
    <r>
      <rPr>
        <b/>
        <sz val="10"/>
        <rFont val="Cambria"/>
        <family val="1"/>
        <scheme val="major"/>
      </rPr>
      <t xml:space="preserve"> Obs raised All other sites - </t>
    </r>
    <r>
      <rPr>
        <sz val="10"/>
        <rFont val="Cambria"/>
        <family val="1"/>
        <scheme val="major"/>
      </rPr>
      <t>fully compliant monitoring plans seen</t>
    </r>
  </si>
  <si>
    <t>Obs 2019.1</t>
  </si>
  <si>
    <r>
      <rPr>
        <b/>
        <sz val="10"/>
        <rFont val="Cambria"/>
        <family val="1"/>
        <scheme val="major"/>
      </rPr>
      <t xml:space="preserve">All sites </t>
    </r>
    <r>
      <rPr>
        <sz val="10"/>
        <rFont val="Cambria"/>
        <family val="1"/>
        <scheme val="major"/>
      </rPr>
      <t xml:space="preserve">- fully compliant monitoring plans seen, though ref Obs 2020.3 under 2.15.1d regarding monitoring of remnant heather moorland at </t>
    </r>
    <r>
      <rPr>
        <b/>
        <sz val="10"/>
        <rFont val="Cambria"/>
        <family val="1"/>
        <scheme val="major"/>
      </rPr>
      <t>Glenure</t>
    </r>
  </si>
  <si>
    <t>ref Obs 2020.4 under 2.15.1.d</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</si>
  <si>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</si>
  <si>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t xml:space="preserve">All sites </t>
    </r>
    <r>
      <rPr>
        <sz val="10"/>
        <rFont val="Cambria"/>
        <family val="1"/>
        <scheme val="major"/>
      </rPr>
      <t>- confirmed by managers that this would be provided on request, though at only one site had a request been made (</t>
    </r>
    <r>
      <rPr>
        <b/>
        <sz val="10"/>
        <rFont val="Cambria"/>
        <family val="1"/>
        <scheme val="major"/>
      </rPr>
      <t xml:space="preserve"> Three Bridges</t>
    </r>
    <r>
      <rPr>
        <sz val="10"/>
        <rFont val="Cambria"/>
        <family val="1"/>
        <scheme val="major"/>
      </rPr>
      <t>) and manager confirmed management planning information was provided to local residents on request.</t>
    </r>
  </si>
  <si>
    <r>
      <t xml:space="preserve">All sites </t>
    </r>
    <r>
      <rPr>
        <sz val="10"/>
        <rFont val="Cambria"/>
        <family val="1"/>
        <scheme val="major"/>
      </rPr>
      <t>- confirmed by managers that this would be provided on request, but no requests received</t>
    </r>
  </si>
  <si>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</si>
  <si>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t xml:space="preserve">All sites - </t>
    </r>
    <r>
      <rPr>
        <sz val="10"/>
        <rFont val="Cambria"/>
        <family val="1"/>
        <scheme val="major"/>
      </rPr>
      <t xml:space="preserve">management plans are reviewed every 5 years.  Evidence of recent reviews seen  for </t>
    </r>
    <r>
      <rPr>
        <b/>
        <sz val="10"/>
        <rFont val="Cambria"/>
        <family val="1"/>
        <scheme val="major"/>
      </rPr>
      <t>Watermeeting, Warroch Hill</t>
    </r>
    <r>
      <rPr>
        <sz val="10"/>
        <rFont val="Cambria"/>
        <family val="1"/>
        <scheme val="major"/>
      </rPr>
      <t xml:space="preserve"> and </t>
    </r>
    <r>
      <rPr>
        <b/>
        <sz val="10"/>
        <rFont val="Cambria"/>
        <family val="1"/>
        <charset val="238"/>
        <scheme val="major"/>
      </rPr>
      <t>Moray</t>
    </r>
    <r>
      <rPr>
        <sz val="10"/>
        <rFont val="Cambria"/>
        <family val="1"/>
        <scheme val="major"/>
      </rPr>
      <t xml:space="preserve"> and all managers confirmed awareness of this requirement</t>
    </r>
  </si>
  <si>
    <r>
      <rPr>
        <b/>
        <sz val="10"/>
        <rFont val="Cambria"/>
        <family val="1"/>
        <scheme val="major"/>
      </rPr>
      <t xml:space="preserve">All sites - </t>
    </r>
    <r>
      <rPr>
        <sz val="10"/>
        <rFont val="Cambria"/>
        <family val="1"/>
        <scheme val="major"/>
      </rPr>
      <t xml:space="preserve">management plans are reviewed every 5 years. All plans seen had been created / reviewed within the past 5 years but none had been due for renewal in the past year. All management plans that have used the standard 'UKWAS Management Plan' template include a 'review section' eg </t>
    </r>
    <r>
      <rPr>
        <b/>
        <sz val="10"/>
        <rFont val="Cambria"/>
        <family val="1"/>
        <scheme val="major"/>
      </rPr>
      <t>Grassholme</t>
    </r>
    <r>
      <rPr>
        <sz val="10"/>
        <rFont val="Cambria"/>
        <family val="1"/>
        <scheme val="major"/>
      </rPr>
      <t xml:space="preserve"> 2020 plan ( new member July 2020) review section states 'UKWAS annual management summaries are to be held in the property file, ready for re-certification audits in 5 years’ time to maintain UKWAS certification.  At which time this plan will be reviewed.'</t>
    </r>
  </si>
  <si>
    <t>Consultation and co-operation</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</si>
  <si>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</si>
  <si>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t>
    </r>
    <r>
      <rPr>
        <sz val="10"/>
        <rFont val="Cambria"/>
        <family val="1"/>
        <scheme val="major"/>
      </rPr>
      <t xml:space="preserve">- stakeholder lists seen for individual sites and for organisation as a whole - pre-audit consultation exercise undertaken and results in Tab A2 Consultation.  All sites under forestry authority approved plans, which include consultation exercise.  No current management plan revisions, but examples of communication with neighbours / affected parties prior to harvesting operations seen/ discussed eg residents on shared access tracks at </t>
    </r>
    <r>
      <rPr>
        <b/>
        <sz val="10"/>
        <rFont val="Cambria"/>
        <family val="1"/>
        <scheme val="major"/>
      </rPr>
      <t>Craigallian</t>
    </r>
    <r>
      <rPr>
        <sz val="10"/>
        <rFont val="Cambria"/>
        <family val="1"/>
        <scheme val="major"/>
      </rPr>
      <t xml:space="preserve">, liaison with shoot at </t>
    </r>
    <r>
      <rPr>
        <b/>
        <sz val="10"/>
        <rFont val="Cambria"/>
        <family val="1"/>
        <scheme val="major"/>
      </rPr>
      <t>Altyr</t>
    </r>
    <r>
      <rPr>
        <sz val="10"/>
        <rFont val="Cambria"/>
        <family val="1"/>
        <scheme val="major"/>
      </rPr>
      <t xml:space="preserve">e and </t>
    </r>
    <r>
      <rPr>
        <b/>
        <sz val="10"/>
        <rFont val="Cambria"/>
        <family val="1"/>
        <scheme val="major"/>
      </rPr>
      <t>Novar</t>
    </r>
    <r>
      <rPr>
        <sz val="10"/>
        <rFont val="Cambria"/>
        <family val="1"/>
        <scheme val="major"/>
      </rPr>
      <t xml:space="preserve">, discussions with neighbours with water supply from forest at </t>
    </r>
    <r>
      <rPr>
        <b/>
        <sz val="10"/>
        <rFont val="Cambria"/>
        <family val="1"/>
        <scheme val="major"/>
      </rPr>
      <t>Upper Sonachan</t>
    </r>
    <r>
      <rPr>
        <sz val="10"/>
        <rFont val="Cambria"/>
        <family val="1"/>
        <scheme val="major"/>
      </rPr>
      <t xml:space="preserve"> and </t>
    </r>
    <r>
      <rPr>
        <b/>
        <sz val="10"/>
        <rFont val="Cambria"/>
        <family val="1"/>
        <scheme val="major"/>
      </rPr>
      <t xml:space="preserve">Three Bridges, </t>
    </r>
    <r>
      <rPr>
        <sz val="10"/>
        <rFont val="Cambria"/>
        <family val="1"/>
        <scheme val="major"/>
      </rPr>
      <t xml:space="preserve">copy of public information notices displayed during harvesting operations at </t>
    </r>
    <r>
      <rPr>
        <b/>
        <sz val="10"/>
        <rFont val="Cambria"/>
        <family val="1"/>
        <scheme val="major"/>
      </rPr>
      <t>Craigallian</t>
    </r>
    <r>
      <rPr>
        <sz val="10"/>
        <rFont val="Cambria"/>
        <family val="1"/>
        <scheme val="major"/>
      </rPr>
      <t xml:space="preserve"> seen. </t>
    </r>
    <r>
      <rPr>
        <b/>
        <sz val="10"/>
        <rFont val="Cambria"/>
        <family val="1"/>
        <charset val="238"/>
        <scheme val="major"/>
      </rPr>
      <t>Goval</t>
    </r>
    <r>
      <rPr>
        <sz val="10"/>
        <rFont val="Cambria"/>
        <family val="1"/>
        <scheme val="major"/>
      </rPr>
      <t xml:space="preserve"> record of meetings with neighbours seen, </t>
    </r>
    <r>
      <rPr>
        <b/>
        <sz val="10"/>
        <rFont val="Cambria"/>
        <family val="1"/>
        <charset val="238"/>
        <scheme val="major"/>
      </rPr>
      <t>Lethen Estate</t>
    </r>
    <r>
      <rPr>
        <sz val="10"/>
        <rFont val="Cambria"/>
        <family val="1"/>
        <scheme val="major"/>
      </rPr>
      <t xml:space="preserve"> record of meetings prior to harvesting seen.</t>
    </r>
  </si>
  <si>
    <r>
      <rPr>
        <b/>
        <sz val="10"/>
        <rFont val="Cambria"/>
        <family val="1"/>
        <scheme val="major"/>
      </rPr>
      <t>All sites</t>
    </r>
    <r>
      <rPr>
        <sz val="10"/>
        <rFont val="Cambria"/>
        <family val="1"/>
        <scheme val="major"/>
      </rPr>
      <t xml:space="preserve"> - stakeholder lists seen for individual sites and for organisation as a whole - pre-audit consultation exercise undertaken and results in Tab A2 Consultation.  All sites under forestry authority approved plans, which include consultation exercise.  No current management plan revisions, but examples of public liaison outwith management plan revisions seen / discussed eg </t>
    </r>
    <r>
      <rPr>
        <b/>
        <sz val="10"/>
        <rFont val="Cambria"/>
        <family val="1"/>
        <scheme val="major"/>
      </rPr>
      <t>Achnandarach</t>
    </r>
    <r>
      <rPr>
        <sz val="10"/>
        <rFont val="Cambria"/>
        <family val="1"/>
        <scheme val="major"/>
      </rPr>
      <t xml:space="preserve"> - contact with neighbours re tree safety management works, </t>
    </r>
    <r>
      <rPr>
        <b/>
        <sz val="10"/>
        <rFont val="Cambria"/>
        <family val="1"/>
        <scheme val="major"/>
      </rPr>
      <t xml:space="preserve">SIMEC LHP2 </t>
    </r>
    <r>
      <rPr>
        <sz val="10"/>
        <rFont val="Cambria"/>
        <family val="1"/>
        <scheme val="major"/>
      </rPr>
      <t>- large estate so a Communication Liaison Officer is employed and the estate is represented in various local community groups eg Kinlochleven Community Trust. Poster re rhododendron control works seen.</t>
    </r>
  </si>
  <si>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</si>
  <si>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 </t>
    </r>
    <r>
      <rPr>
        <sz val="10"/>
        <rFont val="Cambria"/>
        <family val="1"/>
        <scheme val="major"/>
      </rPr>
      <t>management planning documentation included evidence of  forestry authority consultation process</t>
    </r>
  </si>
  <si>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</si>
  <si>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t>
    </r>
    <r>
      <rPr>
        <sz val="10"/>
        <rFont val="Cambria"/>
        <family val="1"/>
        <scheme val="major"/>
      </rPr>
      <t xml:space="preserve">- stakeholder lists seen for individual sites and for organisation as a whole - pre-audit consultation exercise undertaken and results in Tab A2 Consultation.  All sites under forestry authority approved plans, which include consultation exercise.  No current management plan revisions, but examples of communication with neighbours / affected parties prior to harvesting operations seen/ discussed eg residents on shared access tracks at </t>
    </r>
    <r>
      <rPr>
        <b/>
        <sz val="10"/>
        <rFont val="Cambria"/>
        <family val="1"/>
        <scheme val="major"/>
      </rPr>
      <t>Craigallian</t>
    </r>
    <r>
      <rPr>
        <sz val="10"/>
        <rFont val="Cambria"/>
        <family val="1"/>
        <scheme val="major"/>
      </rPr>
      <t xml:space="preserve">, liaison with shoot at </t>
    </r>
    <r>
      <rPr>
        <b/>
        <sz val="10"/>
        <rFont val="Cambria"/>
        <family val="1"/>
        <scheme val="major"/>
      </rPr>
      <t>Altyr</t>
    </r>
    <r>
      <rPr>
        <b/>
        <sz val="10"/>
        <rFont val="Cambria"/>
        <family val="1"/>
        <charset val="238"/>
        <scheme val="major"/>
      </rPr>
      <t>e,</t>
    </r>
    <r>
      <rPr>
        <sz val="10"/>
        <rFont val="Cambria"/>
        <family val="1"/>
        <scheme val="major"/>
      </rPr>
      <t xml:space="preserve"> </t>
    </r>
    <r>
      <rPr>
        <b/>
        <sz val="10"/>
        <rFont val="Cambria"/>
        <family val="1"/>
        <scheme val="major"/>
      </rPr>
      <t>Novar, Moray and Lethen Estate</t>
    </r>
    <r>
      <rPr>
        <sz val="10"/>
        <rFont val="Cambria"/>
        <family val="1"/>
        <scheme val="major"/>
      </rPr>
      <t xml:space="preserve">, discussions with neighbours with water supply from forest at </t>
    </r>
    <r>
      <rPr>
        <b/>
        <sz val="10"/>
        <rFont val="Cambria"/>
        <family val="1"/>
        <scheme val="major"/>
      </rPr>
      <t>Upper Sonachan.</t>
    </r>
  </si>
  <si>
    <r>
      <rPr>
        <b/>
        <sz val="10"/>
        <rFont val="Cambria"/>
        <family val="1"/>
        <scheme val="major"/>
      </rPr>
      <t xml:space="preserve">All sites </t>
    </r>
    <r>
      <rPr>
        <sz val="10"/>
        <rFont val="Cambria"/>
        <family val="1"/>
        <scheme val="major"/>
      </rPr>
      <t xml:space="preserve">- stakeholder lists seen for individual sites and for organisation as a whole - pre-audit consultation exercise undertaken and results in Tab A2 Consultation.  All sites under forestry authority approved plans, which include consultation exercise.  No current management plan revisions, but various examples of engagement with local organisations / interested parties seen eg </t>
    </r>
    <r>
      <rPr>
        <b/>
        <sz val="10"/>
        <rFont val="Cambria"/>
        <family val="1"/>
        <scheme val="major"/>
      </rPr>
      <t>Achnandarach</t>
    </r>
    <r>
      <rPr>
        <sz val="10"/>
        <rFont val="Cambria"/>
        <family val="1"/>
        <scheme val="major"/>
      </rPr>
      <t xml:space="preserve"> - contacted by local red squirrel conservation organisation regarding releasing red squirrels in the local area - worked with the organisation to identify suitable sites in the forest which were then mapped and red squirrels released. At </t>
    </r>
    <r>
      <rPr>
        <b/>
        <sz val="10"/>
        <rFont val="Cambria"/>
        <family val="1"/>
        <scheme val="major"/>
      </rPr>
      <t>Holkham</t>
    </r>
    <r>
      <rPr>
        <sz val="10"/>
        <rFont val="Cambria"/>
        <family val="1"/>
        <scheme val="major"/>
      </rPr>
      <t xml:space="preserve">  a publication 'Holkham Gazette'is produced by the estate, with managers providing updates / information of interest to locals.  A printed copy of the publication is provided to local villagers, estate tenants and a neigbouring farm shop and is also published on the website ( seen during audit).</t>
    </r>
  </si>
  <si>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</si>
  <si>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1"/>
        <scheme val="major"/>
      </rPr>
      <t>All sites</t>
    </r>
    <r>
      <rPr>
        <sz val="10"/>
        <rFont val="Cambria"/>
        <family val="1"/>
        <scheme val="major"/>
      </rPr>
      <t xml:space="preserve"> - a variety of methods used as appropriate eg consultation process as part of forest plan process, emails / phone calls / meetings with neighbours.</t>
    </r>
  </si>
  <si>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</si>
  <si>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t xml:space="preserve">All sites - </t>
    </r>
    <r>
      <rPr>
        <sz val="10"/>
        <rFont val="Cambria"/>
        <family val="1"/>
        <scheme val="major"/>
      </rPr>
      <t xml:space="preserve">forest plan consultation process shown in management plans, including scoping exercise / response to stakeholder comments.  Timber Transport Management plans in place where high impact on local communities eg plan seen for </t>
    </r>
    <r>
      <rPr>
        <b/>
        <sz val="10"/>
        <rFont val="Cambria"/>
        <family val="1"/>
        <scheme val="major"/>
      </rPr>
      <t>Upper Sonacha</t>
    </r>
    <r>
      <rPr>
        <sz val="10"/>
        <rFont val="Cambria"/>
        <family val="1"/>
        <scheme val="major"/>
      </rPr>
      <t xml:space="preserve">n harvesting / alternative routing via windfarm road seen for </t>
    </r>
    <r>
      <rPr>
        <b/>
        <sz val="10"/>
        <rFont val="Cambria"/>
        <family val="1"/>
        <scheme val="major"/>
      </rPr>
      <t>Novar</t>
    </r>
    <r>
      <rPr>
        <sz val="10"/>
        <rFont val="Cambria"/>
        <family val="1"/>
        <scheme val="major"/>
      </rPr>
      <t xml:space="preserve"> estate. </t>
    </r>
    <r>
      <rPr>
        <b/>
        <sz val="10"/>
        <rFont val="Cambria"/>
        <family val="1"/>
        <charset val="238"/>
        <scheme val="major"/>
      </rPr>
      <t xml:space="preserve">Goval </t>
    </r>
    <r>
      <rPr>
        <sz val="10"/>
        <rFont val="Cambria"/>
        <family val="1"/>
        <charset val="238"/>
        <scheme val="major"/>
      </rPr>
      <t xml:space="preserve">neighbour said that some of the trees are on his property, the forester remarked the felling boundary with the fence as the boundary along his property. Also, neighbour </t>
    </r>
    <r>
      <rPr>
        <sz val="10"/>
        <rFont val="Cambria"/>
        <family val="1"/>
        <scheme val="major"/>
      </rPr>
      <t>Golf course are happy to see strip of trees on their side felled, after they requested removal.</t>
    </r>
  </si>
  <si>
    <r>
      <rPr>
        <b/>
        <sz val="10"/>
        <rFont val="Cambria"/>
        <family val="1"/>
        <scheme val="major"/>
      </rPr>
      <t xml:space="preserve">All sites </t>
    </r>
    <r>
      <rPr>
        <sz val="10"/>
        <rFont val="Cambria"/>
        <family val="1"/>
        <scheme val="major"/>
      </rPr>
      <t xml:space="preserve">- forest plan consultation process shown in management plans, including scoping exercise / response to stakeholder comments eg </t>
    </r>
    <r>
      <rPr>
        <b/>
        <sz val="10"/>
        <rFont val="Cambria"/>
        <family val="1"/>
        <scheme val="major"/>
      </rPr>
      <t>Achnandrach</t>
    </r>
    <r>
      <rPr>
        <sz val="10"/>
        <rFont val="Cambria"/>
        <family val="1"/>
        <scheme val="major"/>
      </rPr>
      <t xml:space="preserve"> - liaison with neighbouring landowner re timing of harvesting / haulage routes, </t>
    </r>
    <r>
      <rPr>
        <b/>
        <sz val="10"/>
        <rFont val="Cambria"/>
        <family val="1"/>
        <scheme val="major"/>
      </rPr>
      <t xml:space="preserve">Seven Sisters - </t>
    </r>
    <r>
      <rPr>
        <sz val="10"/>
        <rFont val="Cambria"/>
        <family val="1"/>
        <scheme val="major"/>
      </rPr>
      <t xml:space="preserve">Dallas complex 'Forest Managers &amp; Landowners' group coordinates use, management and maintenance of the Dallas complex road network - email correspondence seen. </t>
    </r>
    <r>
      <rPr>
        <b/>
        <sz val="10"/>
        <rFont val="Cambria"/>
        <family val="1"/>
        <scheme val="major"/>
      </rPr>
      <t xml:space="preserve">Batesons - </t>
    </r>
    <r>
      <rPr>
        <sz val="10"/>
        <rFont val="Cambria"/>
        <family val="1"/>
        <scheme val="major"/>
      </rPr>
      <t>the manager reported a good relationship with neighbouring landowners enabling information to be exchanged eg informing him about thefts from neighbouring farms.</t>
    </r>
  </si>
  <si>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</si>
  <si>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Pre-audit stakeholder consultation request sent out on 19 August for audit commencing 7 October</t>
  </si>
  <si>
    <t>Pre-audit stakeholder consultation request sent out on 27 July for audit commencing 7 October 2020</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</si>
  <si>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</si>
  <si>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t xml:space="preserve">Adjoining forests at </t>
    </r>
    <r>
      <rPr>
        <b/>
        <sz val="10"/>
        <rFont val="Cambria"/>
        <family val="1"/>
        <scheme val="major"/>
      </rPr>
      <t>Novar</t>
    </r>
    <r>
      <rPr>
        <sz val="10"/>
        <rFont val="Cambria"/>
        <family val="1"/>
        <scheme val="major"/>
      </rPr>
      <t xml:space="preserve"> and </t>
    </r>
    <r>
      <rPr>
        <b/>
        <sz val="10"/>
        <rFont val="Cambria"/>
        <family val="1"/>
        <scheme val="major"/>
      </rPr>
      <t>Morangie</t>
    </r>
    <r>
      <rPr>
        <sz val="10"/>
        <rFont val="Cambria"/>
        <family val="1"/>
        <scheme val="major"/>
      </rPr>
      <t xml:space="preserve">-  managers reported liaison with the managers of the other areas and confirmed that each is on the other's lists of consultees for forest plans - list of consultees seen, confirming.  </t>
    </r>
    <r>
      <rPr>
        <b/>
        <sz val="10"/>
        <rFont val="Cambria"/>
        <family val="1"/>
        <scheme val="major"/>
      </rPr>
      <t>All other sites</t>
    </r>
    <r>
      <rPr>
        <sz val="10"/>
        <rFont val="Cambria"/>
        <family val="1"/>
        <scheme val="major"/>
      </rPr>
      <t xml:space="preserve"> - no adjoining woodlands.  </t>
    </r>
    <r>
      <rPr>
        <b/>
        <sz val="10"/>
        <rFont val="Cambria"/>
        <family val="1"/>
        <scheme val="major"/>
      </rPr>
      <t>All sites</t>
    </r>
    <r>
      <rPr>
        <sz val="10"/>
        <rFont val="Cambria"/>
        <family val="1"/>
        <scheme val="major"/>
      </rPr>
      <t xml:space="preserve"> - although no membership of wildlife management groups, managers confirmed that deer stalkers liaise with other local stalkers and most are stalking on neighbouring land.</t>
    </r>
  </si>
  <si>
    <r>
      <rPr>
        <b/>
        <sz val="10"/>
        <rFont val="Cambria"/>
        <family val="1"/>
        <scheme val="major"/>
      </rPr>
      <t xml:space="preserve">All sites </t>
    </r>
    <r>
      <rPr>
        <sz val="10"/>
        <rFont val="Cambria"/>
        <family val="1"/>
        <scheme val="major"/>
      </rPr>
      <t>- although no membership of wildlife management groups, managers confirmed that deer stalkers liaise with other local stalkers and most are stalking on neighbouring land. Adjoining forest owners contacted as part of scoping exercise at</t>
    </r>
    <r>
      <rPr>
        <b/>
        <sz val="10"/>
        <rFont val="Cambria"/>
        <family val="1"/>
        <scheme val="major"/>
      </rPr>
      <t xml:space="preserve"> Achaglass </t>
    </r>
    <r>
      <rPr>
        <sz val="10"/>
        <rFont val="Cambria"/>
        <family val="1"/>
        <scheme val="major"/>
      </rPr>
      <t xml:space="preserve">and  </t>
    </r>
    <r>
      <rPr>
        <b/>
        <sz val="10"/>
        <rFont val="Cambria"/>
        <family val="1"/>
        <scheme val="major"/>
      </rPr>
      <t xml:space="preserve">Achnandrach - </t>
    </r>
    <r>
      <rPr>
        <sz val="10"/>
        <rFont val="Cambria"/>
        <family val="1"/>
        <scheme val="major"/>
      </rPr>
      <t xml:space="preserve">example seen of liaison with neighbour at Achnandrach re timing of harvesting ops / shared haulage routes.  </t>
    </r>
    <r>
      <rPr>
        <b/>
        <sz val="10"/>
        <rFont val="Cambria"/>
        <family val="1"/>
        <scheme val="major"/>
      </rPr>
      <t xml:space="preserve">Seven Sisters </t>
    </r>
    <r>
      <rPr>
        <sz val="10"/>
        <rFont val="Cambria"/>
        <family val="1"/>
        <scheme val="major"/>
      </rPr>
      <t xml:space="preserve">- Dallas complex 'Forest Managers &amp; Landowners' group coordinates use, management and maintenance of the Dallas complex road network - email correspondence seen. </t>
    </r>
    <r>
      <rPr>
        <b/>
        <sz val="10"/>
        <rFont val="Cambria"/>
        <family val="1"/>
        <scheme val="major"/>
      </rPr>
      <t xml:space="preserve">Dunderave -  </t>
    </r>
    <r>
      <rPr>
        <sz val="10"/>
        <rFont val="Cambria"/>
        <family val="1"/>
        <scheme val="major"/>
      </rPr>
      <t xml:space="preserve">liaison with neighbouring forest owners regarding felling plans to avoid conflicting felling boundaries and design  </t>
    </r>
    <r>
      <rPr>
        <b/>
        <sz val="10"/>
        <rFont val="Cambria"/>
        <family val="1"/>
        <scheme val="major"/>
      </rPr>
      <t>Glenure</t>
    </r>
    <r>
      <rPr>
        <sz val="10"/>
        <rFont val="Cambria"/>
        <family val="1"/>
        <scheme val="major"/>
      </rPr>
      <t xml:space="preserve"> - deer management plan lists neighbours and identifies the potential for collaboration. </t>
    </r>
    <r>
      <rPr>
        <b/>
        <sz val="10"/>
        <rFont val="Cambria"/>
        <family val="1"/>
        <scheme val="major"/>
      </rPr>
      <t xml:space="preserve">All other sites </t>
    </r>
    <r>
      <rPr>
        <sz val="10"/>
        <rFont val="Cambria"/>
        <family val="1"/>
        <scheme val="major"/>
      </rPr>
      <t>- no adjoining woodlands.</t>
    </r>
  </si>
  <si>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</si>
  <si>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All sites </t>
    </r>
    <r>
      <rPr>
        <sz val="10"/>
        <rFont val="Cambria"/>
        <family val="1"/>
        <scheme val="major"/>
      </rPr>
      <t xml:space="preserve">- no instances of invasive plants where co-operation with neighbours required.  At </t>
    </r>
    <r>
      <rPr>
        <b/>
        <sz val="10"/>
        <rFont val="Cambria"/>
        <family val="1"/>
        <scheme val="major"/>
      </rPr>
      <t>Sutherland</t>
    </r>
    <r>
      <rPr>
        <sz val="10"/>
        <rFont val="Cambria"/>
        <family val="1"/>
        <scheme val="major"/>
      </rPr>
      <t xml:space="preserve"> small amount of rhododendron in SSSI area - evidence of liaison with SNH seen including site visit.  </t>
    </r>
    <r>
      <rPr>
        <b/>
        <sz val="10"/>
        <rFont val="Cambria"/>
        <family val="1"/>
        <scheme val="major"/>
      </rPr>
      <t>All sites -</t>
    </r>
    <r>
      <rPr>
        <sz val="10"/>
        <rFont val="Cambria"/>
        <family val="1"/>
        <scheme val="major"/>
      </rPr>
      <t xml:space="preserve"> although no membership of wildlife management groups, managers confirmed that deer stalkers liaise with other local stalkers and most are stalking on neighbouring land.</t>
    </r>
  </si>
  <si>
    <r>
      <t xml:space="preserve">All sites </t>
    </r>
    <r>
      <rPr>
        <sz val="10"/>
        <rFont val="Cambria"/>
        <family val="1"/>
        <scheme val="major"/>
      </rPr>
      <t xml:space="preserve">- no instances of invasive plants where co-operation with neighbours required, though at </t>
    </r>
    <r>
      <rPr>
        <b/>
        <sz val="10"/>
        <rFont val="Cambria"/>
        <family val="1"/>
        <scheme val="major"/>
      </rPr>
      <t>Achnandrach</t>
    </r>
    <r>
      <rPr>
        <sz val="10"/>
        <rFont val="Cambria"/>
        <family val="1"/>
        <scheme val="major"/>
      </rPr>
      <t xml:space="preserve"> evidence of liasion with SNH regarding creation / maintenance of buffer zones to prevent SS regen and rhododendron colonising SSSIs.  Currenty SS regen is not encroaching and  rhododendron is mapped, controlled and spread monitored.   </t>
    </r>
    <r>
      <rPr>
        <b/>
        <sz val="10"/>
        <rFont val="Cambria"/>
        <family val="1"/>
        <scheme val="major"/>
      </rPr>
      <t>All sites -</t>
    </r>
    <r>
      <rPr>
        <sz val="10"/>
        <rFont val="Cambria"/>
        <family val="1"/>
        <scheme val="major"/>
      </rPr>
      <t xml:space="preserve"> although no membership of wildlife management groups, managers confirmed that deer stalkers liaise with other local stalkers and most are stalking on neighbouring land.</t>
    </r>
  </si>
  <si>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</si>
  <si>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The only opportunities for such action were in sites within Capercaillie SPA's and/ or Red Squirrel strongholds, where Capercaillie management plans were in place at a landscape scale eg </t>
    </r>
    <r>
      <rPr>
        <b/>
        <sz val="10"/>
        <rFont val="Cambria"/>
        <family val="1"/>
        <scheme val="major"/>
      </rPr>
      <t>Novar</t>
    </r>
    <r>
      <rPr>
        <sz val="10"/>
        <rFont val="Cambria"/>
        <family val="1"/>
        <scheme val="major"/>
      </rPr>
      <t xml:space="preserve">, </t>
    </r>
    <r>
      <rPr>
        <b/>
        <sz val="10"/>
        <rFont val="Cambria"/>
        <family val="1"/>
        <scheme val="major"/>
      </rPr>
      <t xml:space="preserve">Altyre, Sutherland </t>
    </r>
    <r>
      <rPr>
        <sz val="10"/>
        <rFont val="Cambria"/>
        <family val="1"/>
        <scheme val="major"/>
      </rPr>
      <t xml:space="preserve">/ managers reported liaision with red squirrel conservation body eg </t>
    </r>
    <r>
      <rPr>
        <b/>
        <sz val="10"/>
        <rFont val="Cambria"/>
        <family val="1"/>
        <scheme val="major"/>
      </rPr>
      <t xml:space="preserve">Three Bridges. Moray </t>
    </r>
    <r>
      <rPr>
        <sz val="10"/>
        <rFont val="Cambria"/>
        <family val="1"/>
        <charset val="238"/>
        <scheme val="major"/>
      </rPr>
      <t>Grey squirrel management- live trapping in forest area Dune, coordinated by Scottish Wild Life Trust - requesting them for permission for live traps and regular monitoring and protection of traps.</t>
    </r>
  </si>
  <si>
    <r>
      <rPr>
        <b/>
        <sz val="10"/>
        <rFont val="Cambria"/>
        <family val="1"/>
        <scheme val="major"/>
      </rPr>
      <t xml:space="preserve">Achnandarach </t>
    </r>
    <r>
      <rPr>
        <sz val="10"/>
        <rFont val="Cambria"/>
        <family val="1"/>
        <scheme val="major"/>
      </rPr>
      <t xml:space="preserve">- part of a red squirrel release programme. Release points within the forest (mapped) as part of landscape scale initiative. </t>
    </r>
    <r>
      <rPr>
        <b/>
        <sz val="10"/>
        <rFont val="Cambria"/>
        <family val="1"/>
        <scheme val="major"/>
      </rPr>
      <t xml:space="preserve">All other sites </t>
    </r>
    <r>
      <rPr>
        <sz val="10"/>
        <rFont val="Cambria"/>
        <family val="1"/>
        <scheme val="major"/>
      </rPr>
      <t>- no such opportunities.</t>
    </r>
  </si>
  <si>
    <t>Productive potential of the WMU</t>
  </si>
  <si>
    <t>2.4.1 The owner/manager shall plan and implement measures to maintain and/or enhance long-term soil and hydrological functions.
Verifiers: 
• Management planning documentation
• Field observation.</t>
  </si>
  <si>
    <r>
      <t xml:space="preserve">All sites </t>
    </r>
    <r>
      <rPr>
        <sz val="10"/>
        <rFont val="Cambria"/>
        <family val="1"/>
        <scheme val="major"/>
      </rPr>
      <t xml:space="preserve">- addressed in management planning documentation with detail as appropriate to the nature of the site eg at </t>
    </r>
    <r>
      <rPr>
        <b/>
        <sz val="10"/>
        <rFont val="Cambria"/>
        <family val="1"/>
        <scheme val="major"/>
      </rPr>
      <t>Morangie</t>
    </r>
    <r>
      <rPr>
        <sz val="10"/>
        <rFont val="Cambria"/>
        <family val="1"/>
        <scheme val="major"/>
      </rPr>
      <t xml:space="preserve"> where there are a considerable number of springs, management planning documentation is very detailed.  Managers all showed very good knowledge of soil and water guidelines and no non-compliance noted during site visits.</t>
    </r>
  </si>
  <si>
    <r>
      <t xml:space="preserve">All sites </t>
    </r>
    <r>
      <rPr>
        <sz val="10"/>
        <rFont val="Cambria"/>
        <family val="1"/>
        <scheme val="major"/>
      </rPr>
      <t xml:space="preserve">- addressed in management planning documentation with detail as appropriate to the nature of the site eg at </t>
    </r>
    <r>
      <rPr>
        <b/>
        <sz val="10"/>
        <rFont val="Cambria"/>
        <family val="1"/>
        <scheme val="major"/>
      </rPr>
      <t>Grassholme</t>
    </r>
    <r>
      <rPr>
        <sz val="10"/>
        <rFont val="Cambria"/>
        <family val="1"/>
        <scheme val="major"/>
      </rPr>
      <t xml:space="preserve"> there is a neighbouring SSSI water body and the management plan details requirements regarding gaining permissions / liaison re crossing watercourses feeding into the reservoir if any road building / maintenance operations are planned.  None had been undertaken recently / were planned at time of audit. Managers all showed very good knowledge of soil and water guidelines and no non-compliance noted.</t>
    </r>
  </si>
  <si>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</si>
  <si>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t>All sites</t>
    </r>
    <r>
      <rPr>
        <sz val="10"/>
        <rFont val="Cambria"/>
        <family val="1"/>
        <scheme val="major"/>
      </rPr>
      <t xml:space="preserve"> -  AAC's in place for all sites and no evidence of over-cutting seen during site visits. Actual vs estimate volumes seen for harvesting operations - no large discrepancies seen eg Craigallian clear fell 8559t forecast, 8940t actual, Sutherland thinnings 500t estimate, 647t actual, though the manager explained that he had been conservative in his estimate and when the site was visited it did not appear to have been overcut.  Compartment records / production forecasts / yield estimates seen.</t>
    </r>
  </si>
  <si>
    <r>
      <t xml:space="preserve">All sites - </t>
    </r>
    <r>
      <rPr>
        <sz val="10"/>
        <rFont val="Cambria"/>
        <family val="1"/>
        <scheme val="major"/>
      </rPr>
      <t xml:space="preserve">AAC's in place and annual management summaries suggest no overcutting.  Actual vs estimate volumes for completed harvesting operations - no large discrepancies seen; also for </t>
    </r>
    <r>
      <rPr>
        <b/>
        <sz val="10"/>
        <rFont val="Cambria"/>
        <family val="1"/>
        <scheme val="major"/>
      </rPr>
      <t>Glenure</t>
    </r>
    <r>
      <rPr>
        <sz val="10"/>
        <rFont val="Cambria"/>
        <family val="1"/>
        <scheme val="major"/>
      </rPr>
      <t xml:space="preserve"> manager's site diary operational monitoring included calculations of volumes per ha as contract progressed. Compartment records / production forecasts / yield estimates seen for all sites where harvesting underway / planned.</t>
    </r>
  </si>
  <si>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</si>
  <si>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r>
      <t>All sites</t>
    </r>
    <r>
      <rPr>
        <sz val="10"/>
        <rFont val="Cambria"/>
        <family val="1"/>
        <scheme val="major"/>
      </rPr>
      <t xml:space="preserve"> -  AAC's in place for all sites, actual volumes recorded on annual management summaries (seen for all sites which were in certification at time of collation) and no evidence of over-cutting seen during site visits. Actual vs estimate volumes seen for harvesting operations - no large discrepancies seen eg Craigallian clear fell 8559t forecast, 8940t actual, Sutherland thinnings 500t estimate, 647t actual, though the manager explained that he had been conservative in his estimate and when the site was visited it did not appear to have been overcut.  Compartment records / production forecasts / yield estimates seen.</t>
    </r>
  </si>
  <si>
    <r>
      <t xml:space="preserve">All sites - </t>
    </r>
    <r>
      <rPr>
        <sz val="10"/>
        <rFont val="Cambria"/>
        <family val="1"/>
        <scheme val="major"/>
      </rPr>
      <t xml:space="preserve">AAC's in place and annual management summaries suggest no overcutting.  Actual vs estimate volumes seen for a range of harvesting operations - no large discrepancies seen eg </t>
    </r>
    <r>
      <rPr>
        <b/>
        <sz val="10"/>
        <rFont val="Cambria"/>
        <family val="1"/>
        <scheme val="major"/>
      </rPr>
      <t>Achaglass</t>
    </r>
    <r>
      <rPr>
        <sz val="10"/>
        <rFont val="Cambria"/>
        <family val="1"/>
        <scheme val="major"/>
      </rPr>
      <t xml:space="preserve"> most recent harvesting operation - estimated volume 6350t, actual volume 6900 t, </t>
    </r>
    <r>
      <rPr>
        <b/>
        <sz val="10"/>
        <rFont val="Cambria"/>
        <family val="1"/>
        <scheme val="major"/>
      </rPr>
      <t>Glenure c</t>
    </r>
    <r>
      <rPr>
        <sz val="10"/>
        <rFont val="Cambria"/>
        <family val="1"/>
        <scheme val="major"/>
      </rPr>
      <t>urrent operation estimated volume 4900 t using plots, actual volume to date 4668t with a few loads still to go out.  Compartment records / production forecasts / yield estimates seen for all sites where harvesting underway / planned.</t>
    </r>
  </si>
  <si>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</si>
  <si>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t xml:space="preserve">All sites - </t>
    </r>
    <r>
      <rPr>
        <sz val="10"/>
        <rFont val="Cambria"/>
        <family val="1"/>
        <scheme val="major"/>
      </rPr>
      <t xml:space="preserve">other than deer management ( cull figures seen) no harvesting of NTFP's </t>
    </r>
  </si>
  <si>
    <t xml:space="preserve">2.4.4 Priority species shall not be harvested or controlled without the consent of the relevant statutory nature conservation and countryside agency.
Verifiers: 
• Discussion with the owner/manager
• Monitoring records
• Species inventories.
</t>
  </si>
  <si>
    <r>
      <t xml:space="preserve">All sites - </t>
    </r>
    <r>
      <rPr>
        <sz val="10"/>
        <rFont val="Cambria"/>
        <family val="1"/>
        <scheme val="major"/>
      </rPr>
      <t>no such harvesting</t>
    </r>
  </si>
  <si>
    <t>Assessment of environmental impacts</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</si>
  <si>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</si>
  <si>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New planting schemes at </t>
    </r>
    <r>
      <rPr>
        <b/>
        <sz val="10"/>
        <rFont val="Cambria"/>
        <family val="1"/>
        <scheme val="major"/>
      </rPr>
      <t xml:space="preserve">Newton, Novar, Atyre, Warroch Hill </t>
    </r>
    <r>
      <rPr>
        <sz val="10"/>
        <rFont val="Cambria"/>
        <family val="1"/>
        <scheme val="major"/>
      </rPr>
      <t>and</t>
    </r>
    <r>
      <rPr>
        <b/>
        <sz val="10"/>
        <rFont val="Cambria"/>
        <family val="1"/>
        <scheme val="major"/>
      </rPr>
      <t xml:space="preserve"> Sutherland </t>
    </r>
    <r>
      <rPr>
        <sz val="10"/>
        <rFont val="Cambria"/>
        <family val="1"/>
        <scheme val="major"/>
      </rPr>
      <t xml:space="preserve">- all had environmental appraisals and site visits indicated well - planned schemes ( though Altyre scheme had been destroyed by a recent large scale fire which had spread from a neighbouring estate.) </t>
    </r>
    <r>
      <rPr>
        <b/>
        <sz val="10"/>
        <rFont val="Cambria"/>
        <family val="1"/>
        <scheme val="major"/>
      </rPr>
      <t xml:space="preserve">All sites </t>
    </r>
    <r>
      <rPr>
        <sz val="10"/>
        <rFont val="Cambria"/>
        <family val="1"/>
        <scheme val="major"/>
      </rPr>
      <t>- environmental impacts on other woodland plans contained within management planning documentation and site visits indicated full compliance</t>
    </r>
  </si>
  <si>
    <r>
      <t>All sites -</t>
    </r>
    <r>
      <rPr>
        <sz val="10"/>
        <rFont val="Cambria"/>
        <family val="1"/>
        <scheme val="major"/>
      </rPr>
      <t xml:space="preserve">  Environmental impacts on other woodland plans addressed within management planning documentation.</t>
    </r>
    <r>
      <rPr>
        <b/>
        <sz val="10"/>
        <rFont val="Cambria"/>
        <family val="1"/>
        <scheme val="major"/>
      </rPr>
      <t xml:space="preserve"> </t>
    </r>
    <r>
      <rPr>
        <sz val="10"/>
        <rFont val="Cambria"/>
        <family val="1"/>
        <scheme val="major"/>
      </rPr>
      <t xml:space="preserve">Site appraisals and/or pre-commencement checklists seen for all sites where harvesting has been undertaken in the past year and at </t>
    </r>
    <r>
      <rPr>
        <b/>
        <sz val="10"/>
        <rFont val="Cambria"/>
        <family val="1"/>
        <scheme val="major"/>
      </rPr>
      <t xml:space="preserve">Achaglass </t>
    </r>
    <r>
      <rPr>
        <sz val="10"/>
        <rFont val="Cambria"/>
        <family val="1"/>
        <scheme val="major"/>
      </rPr>
      <t>detailed site diary information covering a range of operations ( harvesting, ground prep, chemical spraying) and photos seen, including aerial photos from drone, all evidencing very good management.</t>
    </r>
    <r>
      <rPr>
        <b/>
        <sz val="10"/>
        <rFont val="Cambria"/>
        <family val="1"/>
        <scheme val="major"/>
      </rPr>
      <t xml:space="preserve"> </t>
    </r>
    <r>
      <rPr>
        <b/>
        <sz val="10"/>
        <color rgb="FFFF0000"/>
        <rFont val="Cambria"/>
        <family val="1"/>
        <scheme val="major"/>
      </rPr>
      <t xml:space="preserve"> </t>
    </r>
    <r>
      <rPr>
        <sz val="10"/>
        <rFont val="Cambria"/>
        <family val="1"/>
        <scheme val="major"/>
      </rPr>
      <t xml:space="preserve">New planting at </t>
    </r>
    <r>
      <rPr>
        <b/>
        <sz val="10"/>
        <rFont val="Cambria"/>
        <family val="1"/>
        <scheme val="major"/>
      </rPr>
      <t xml:space="preserve">Reay - </t>
    </r>
    <r>
      <rPr>
        <sz val="10"/>
        <rFont val="Cambria"/>
        <family val="1"/>
        <scheme val="major"/>
      </rPr>
      <t xml:space="preserve">soil / vegetation  surveys and FGS Operational Plan seen all confirming environmental impacts had been considered.  </t>
    </r>
    <r>
      <rPr>
        <b/>
        <sz val="10"/>
        <rFont val="Cambria"/>
        <family val="1"/>
        <scheme val="major"/>
      </rPr>
      <t xml:space="preserve">SIMEC LHP2 </t>
    </r>
    <r>
      <rPr>
        <sz val="10"/>
        <rFont val="Cambria"/>
        <family val="1"/>
        <scheme val="major"/>
      </rPr>
      <t>Glensherro new planting areas identified and assessed in LTFP.</t>
    </r>
  </si>
  <si>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</si>
  <si>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New planting schemes at </t>
    </r>
    <r>
      <rPr>
        <b/>
        <sz val="10"/>
        <rFont val="Cambria"/>
        <family val="1"/>
        <scheme val="major"/>
      </rPr>
      <t xml:space="preserve">Novar, Atyre, Warroch Hill.  </t>
    </r>
    <r>
      <rPr>
        <sz val="10"/>
        <rFont val="Cambria"/>
        <family val="1"/>
        <scheme val="major"/>
      </rPr>
      <t>New planting also planned at</t>
    </r>
    <r>
      <rPr>
        <b/>
        <sz val="10"/>
        <rFont val="Cambria"/>
        <family val="1"/>
        <scheme val="major"/>
      </rPr>
      <t xml:space="preserve"> Sutherland </t>
    </r>
    <r>
      <rPr>
        <sz val="10"/>
        <rFont val="Cambria"/>
        <family val="1"/>
        <scheme val="major"/>
      </rPr>
      <t>which will be incorporated into the certified area in the near future</t>
    </r>
    <r>
      <rPr>
        <b/>
        <sz val="10"/>
        <rFont val="Cambria"/>
        <family val="1"/>
        <scheme val="major"/>
      </rPr>
      <t xml:space="preserve"> </t>
    </r>
    <r>
      <rPr>
        <sz val="10"/>
        <rFont val="Cambria"/>
        <family val="1"/>
        <scheme val="major"/>
      </rPr>
      <t xml:space="preserve">- all had environmental appraisals and site visits indicated well - planned schemes ( though Altyre scheme had been destroyed by a recent large scale fire which had spread from a neighbouring estate.) </t>
    </r>
    <r>
      <rPr>
        <b/>
        <sz val="10"/>
        <rFont val="Cambria"/>
        <family val="1"/>
        <scheme val="major"/>
      </rPr>
      <t xml:space="preserve">All sites </t>
    </r>
    <r>
      <rPr>
        <sz val="10"/>
        <rFont val="Cambria"/>
        <family val="1"/>
        <scheme val="major"/>
      </rPr>
      <t>- environmental impacts on other woodland plans contained within management planning documentation and site visits indicated full compliance.  Prior to harvesting or other potentially damaging operations eg road construction, pre-operational checks are undertaken and findings used to inform operations eg timing / avoidance of sensitive areas / obtaining permissions.  Examples of such documentation seen for all sites where operations had been undertaken recently / live operations and compliance verified during site visits.</t>
    </r>
  </si>
  <si>
    <r>
      <t xml:space="preserve"> New planting at </t>
    </r>
    <r>
      <rPr>
        <b/>
        <sz val="10"/>
        <rFont val="Cambria"/>
        <family val="1"/>
        <scheme val="major"/>
      </rPr>
      <t>SIMEC LHP2 and Reay estates.  Reay -</t>
    </r>
    <r>
      <rPr>
        <sz val="10"/>
        <rFont val="Cambria"/>
        <family val="1"/>
        <scheme val="major"/>
      </rPr>
      <t xml:space="preserve"> soil / vegetation  surveys and FGS Operational Plan seen all confirming environmental impacts had been considered. </t>
    </r>
    <r>
      <rPr>
        <b/>
        <sz val="10"/>
        <rFont val="Cambria"/>
        <family val="1"/>
        <scheme val="major"/>
      </rPr>
      <t xml:space="preserve"> SIMEC LHP2 </t>
    </r>
    <r>
      <rPr>
        <sz val="10"/>
        <rFont val="Cambria"/>
        <family val="1"/>
        <scheme val="major"/>
      </rPr>
      <t>Glensherro new planting areas identified and assessed in LTFP</t>
    </r>
    <r>
      <rPr>
        <b/>
        <sz val="10"/>
        <rFont val="Cambria"/>
        <family val="1"/>
        <scheme val="major"/>
      </rPr>
      <t>. All other sites</t>
    </r>
    <r>
      <rPr>
        <sz val="10"/>
        <rFont val="Cambria"/>
        <family val="1"/>
        <scheme val="major"/>
      </rPr>
      <t xml:space="preserve"> -no new planting.  Environmental impacts on other woodland plans contained within management planning documentation and site visits indicated full compliance.  Prior to harvesting or other potentially damaging operations eg road construction, pre-operational checks are undertaken and findings used to inform operations eg timing / avoidance of sensitive areas / obtaining permissions.  Examples of such documentation seen for all sites where operations had been undertaken recently / live operations. Photographic evidence also seen for Achaglass.</t>
    </r>
  </si>
  <si>
    <t xml:space="preserve">2.5.2 The impacts of woodland plans shall be considered at a landscape level, taking due account of the interaction with adjoining land and other nearby habitats.
Verifiers: 
• Management planning documentation
• Maps
• Discussion with the owner/manager.
</t>
  </si>
  <si>
    <r>
      <t xml:space="preserve">All sites - </t>
    </r>
    <r>
      <rPr>
        <sz val="10"/>
        <rFont val="Cambria"/>
        <family val="1"/>
        <scheme val="major"/>
      </rPr>
      <t>fully addressed in management planning documentation and associated maps</t>
    </r>
  </si>
  <si>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</si>
  <si>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r>
      <t xml:space="preserve">All sites - </t>
    </r>
    <r>
      <rPr>
        <sz val="10"/>
        <rFont val="Cambria"/>
        <family val="1"/>
        <scheme val="major"/>
      </rPr>
      <t xml:space="preserve">addressed in management plans and associated documents / maps eg rhododendron management plans / maps; however see Obs raised uner 2.12.2 regarding fire plans at </t>
    </r>
    <r>
      <rPr>
        <b/>
        <sz val="10"/>
        <rFont val="Cambria"/>
        <family val="1"/>
        <scheme val="major"/>
      </rPr>
      <t>Altrye</t>
    </r>
    <r>
      <rPr>
        <sz val="10"/>
        <rFont val="Cambria"/>
        <family val="1"/>
        <scheme val="major"/>
      </rPr>
      <t xml:space="preserve"> and </t>
    </r>
    <r>
      <rPr>
        <b/>
        <sz val="10"/>
        <rFont val="Cambria"/>
        <family val="1"/>
        <scheme val="major"/>
      </rPr>
      <t xml:space="preserve">Sutherland. Moray 2 </t>
    </r>
    <r>
      <rPr>
        <sz val="10"/>
        <rFont val="Cambria"/>
        <family val="1"/>
        <charset val="238"/>
        <scheme val="major"/>
      </rPr>
      <t>Fire plan exists e.g. "Wildfire Danger Assessment", May 2019. cover whole Moray's estate area, done by Scottish Fire Service,  1 high risk of fire exist in adjacent woodland.</t>
    </r>
  </si>
  <si>
    <t>ref Obs 2019.2</t>
  </si>
  <si>
    <r>
      <rPr>
        <b/>
        <sz val="10"/>
        <rFont val="Cambria"/>
        <family val="1"/>
        <scheme val="major"/>
      </rPr>
      <t>All sites -</t>
    </r>
    <r>
      <rPr>
        <sz val="10"/>
        <rFont val="Cambria"/>
        <family val="1"/>
        <scheme val="major"/>
      </rPr>
      <t xml:space="preserve"> addressed in management plans and associated documents / maps eg rhododendron management plans / maps, fire plans. All managers showed excellent awareness of pests and diseases and their impact in the local area. </t>
    </r>
  </si>
  <si>
    <t>2.5.3 b) Planting and restructuring plans shall be designed to mitigate the risk of damage from natural hazards. 
Verifiers: 
• Management planning documentation
• Discussion with the owner/manager.</t>
  </si>
  <si>
    <t>All sites - addressed in management plans and associated documents / maps</t>
  </si>
  <si>
    <t>Woodland creation</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</si>
  <si>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</si>
  <si>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t xml:space="preserve">New planting schemes at </t>
    </r>
    <r>
      <rPr>
        <b/>
        <sz val="10"/>
        <rFont val="Cambria"/>
        <family val="1"/>
        <scheme val="major"/>
      </rPr>
      <t>Newton</t>
    </r>
    <r>
      <rPr>
        <sz val="10"/>
        <rFont val="Cambria"/>
        <family val="1"/>
        <scheme val="major"/>
      </rPr>
      <t xml:space="preserve">, </t>
    </r>
    <r>
      <rPr>
        <b/>
        <sz val="10"/>
        <rFont val="Cambria"/>
        <family val="1"/>
        <scheme val="major"/>
      </rPr>
      <t>Novar, Atyre</t>
    </r>
    <r>
      <rPr>
        <sz val="10"/>
        <rFont val="Cambria"/>
        <family val="1"/>
        <scheme val="major"/>
      </rPr>
      <t xml:space="preserve"> and </t>
    </r>
    <r>
      <rPr>
        <b/>
        <sz val="10"/>
        <rFont val="Cambria"/>
        <family val="1"/>
        <scheme val="major"/>
      </rPr>
      <t xml:space="preserve">Warroch Hill </t>
    </r>
    <r>
      <rPr>
        <sz val="10"/>
        <rFont val="Cambria"/>
        <family val="1"/>
        <scheme val="major"/>
      </rPr>
      <t xml:space="preserve"> - all had environmental appraisals and management planning documentation - site visits indicated well - planned schemes, designed to fit with the local landscape and with appropriate species mix ( though Altyre scheme had been destroyed by a recent large scale fire which had spread from a neighbouring estate.)</t>
    </r>
  </si>
  <si>
    <r>
      <rPr>
        <b/>
        <sz val="10"/>
        <rFont val="Cambria"/>
        <family val="1"/>
        <scheme val="major"/>
      </rPr>
      <t xml:space="preserve"> Reay</t>
    </r>
    <r>
      <rPr>
        <sz val="10"/>
        <rFont val="Cambria"/>
        <family val="1"/>
        <scheme val="major"/>
      </rPr>
      <t xml:space="preserve"> - soil / vegetation  surveys and FGS Operational Plan seen all confirming full compliance. </t>
    </r>
    <r>
      <rPr>
        <b/>
        <sz val="10"/>
        <rFont val="Cambria"/>
        <family val="1"/>
        <scheme val="major"/>
      </rPr>
      <t>SIMEC LHP2</t>
    </r>
    <r>
      <rPr>
        <sz val="10"/>
        <rFont val="Cambria"/>
        <family val="1"/>
        <scheme val="major"/>
      </rPr>
      <t xml:space="preserve"> Glensherro new planting areas identified and assessed in LTFP. </t>
    </r>
  </si>
  <si>
    <t>Woodland restructuring</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</si>
  <si>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</si>
  <si>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t xml:space="preserve">All sites </t>
    </r>
    <r>
      <rPr>
        <sz val="10"/>
        <rFont val="Cambria"/>
        <family val="1"/>
        <scheme val="major"/>
      </rPr>
      <t>- where restructuring is required this is incorporated into management planning documentation, including graphs / tables to illustrate current and future species / ages and was verified during site visits.</t>
    </r>
    <r>
      <rPr>
        <b/>
        <sz val="10"/>
        <rFont val="Cambria"/>
        <family val="1"/>
        <scheme val="major"/>
      </rPr>
      <t xml:space="preserve"> </t>
    </r>
  </si>
  <si>
    <r>
      <t xml:space="preserve">All sites </t>
    </r>
    <r>
      <rPr>
        <sz val="10"/>
        <rFont val="Cambria"/>
        <family val="1"/>
        <scheme val="major"/>
      </rPr>
      <t xml:space="preserve">- where restructuring is required this is incorporated into management planning documentation, including graphs / tables to illustrate current and future species / ages. </t>
    </r>
  </si>
  <si>
    <t>Tree species selection</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</si>
  <si>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</si>
  <si>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t xml:space="preserve">All sites - </t>
    </r>
    <r>
      <rPr>
        <sz val="10"/>
        <rFont val="Cambria"/>
        <family val="1"/>
        <scheme val="major"/>
      </rPr>
      <t>all the above incorporated into management planning documentation and verified on site for both new and existing woodlands</t>
    </r>
  </si>
  <si>
    <r>
      <rPr>
        <b/>
        <sz val="10"/>
        <rFont val="Cambria"/>
        <family val="1"/>
        <scheme val="major"/>
      </rPr>
      <t xml:space="preserve">All sites </t>
    </r>
    <r>
      <rPr>
        <sz val="10"/>
        <rFont val="Cambria"/>
        <family val="1"/>
        <scheme val="major"/>
      </rPr>
      <t xml:space="preserve">- all the above incorporated into management planning documentation and discussed with managers. ESC analysis used to inform new planting schemes eg at </t>
    </r>
    <r>
      <rPr>
        <b/>
        <sz val="10"/>
        <rFont val="Cambria"/>
        <family val="1"/>
        <scheme val="major"/>
      </rPr>
      <t>Reay</t>
    </r>
    <r>
      <rPr>
        <sz val="10"/>
        <rFont val="Cambria"/>
        <family val="1"/>
        <scheme val="major"/>
      </rPr>
      <t xml:space="preserve"> - ESC results seen.</t>
    </r>
  </si>
  <si>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</si>
  <si>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t xml:space="preserve">All sites - </t>
    </r>
    <r>
      <rPr>
        <sz val="10"/>
        <rFont val="Cambria"/>
        <family val="1"/>
        <scheme val="major"/>
      </rPr>
      <t>all the above incorporated into management planning documentation and verified on site.  Where natural regeneration is being used eg at Novar, a time limit has been set after which planting will be undertaken if regeneration is insufficient. Regeneration success ( natural and planted) was checked at all sites where recent restock / regeneration had been undertaken and no instances of non-compliance / likely future non-compliance were noted, with appropriate species choice noted and weeding / deer management/ weevil control being undertaken as required</t>
    </r>
  </si>
  <si>
    <r>
      <rPr>
        <b/>
        <sz val="10"/>
        <rFont val="Cambria"/>
        <family val="1"/>
        <scheme val="major"/>
      </rPr>
      <t xml:space="preserve">All sites </t>
    </r>
    <r>
      <rPr>
        <sz val="10"/>
        <rFont val="Cambria"/>
        <family val="1"/>
        <scheme val="major"/>
      </rPr>
      <t>- all the above incorporated into management planning documentation and discussed with managers.</t>
    </r>
  </si>
  <si>
    <t xml:space="preserve">2.8.1 c) Native species shall be preferred to non-native. If non-native species are used it shall be shown that they will clearly outperform native species in meeting the owner’s objectives or in achieving long-term forest resilience. </t>
  </si>
  <si>
    <r>
      <t xml:space="preserve">All sites - non-native conifer species which clearly outperform native species are used where timber production is the primary management objective eg at </t>
    </r>
    <r>
      <rPr>
        <b/>
        <sz val="10"/>
        <rFont val="Cambria"/>
        <family val="1"/>
        <scheme val="major"/>
      </rPr>
      <t xml:space="preserve">Newton, Watermeetings, Allt Daraich, Craigallian, Three Bridges, Upper Sonachan, Warroch Hill, Knowehead, Cullen, Goval, Grumack Forest and West Touxhill </t>
    </r>
    <r>
      <rPr>
        <sz val="10"/>
        <rFont val="Cambria"/>
        <family val="1"/>
        <scheme val="major"/>
      </rPr>
      <t xml:space="preserve">; however greater use of native SP and broadleaves  in estate woodlands at </t>
    </r>
    <r>
      <rPr>
        <b/>
        <sz val="10"/>
        <rFont val="Cambria"/>
        <family val="1"/>
        <scheme val="major"/>
      </rPr>
      <t>Altyre, Novar, Sutherland, Forbes, Moray and Lethen</t>
    </r>
    <r>
      <rPr>
        <sz val="10"/>
        <rFont val="Cambria"/>
        <family val="1"/>
        <scheme val="major"/>
      </rPr>
      <t xml:space="preserve"> and at </t>
    </r>
    <r>
      <rPr>
        <b/>
        <sz val="10"/>
        <rFont val="Cambria"/>
        <family val="1"/>
        <scheme val="major"/>
      </rPr>
      <t>Morangie</t>
    </r>
    <r>
      <rPr>
        <sz val="10"/>
        <rFont val="Cambria"/>
        <family val="1"/>
        <scheme val="major"/>
      </rPr>
      <t xml:space="preserve"> where owner objectives are protection of water supply to the distillery.</t>
    </r>
  </si>
  <si>
    <r>
      <rPr>
        <b/>
        <sz val="10"/>
        <rFont val="Cambria"/>
        <family val="1"/>
        <scheme val="major"/>
      </rPr>
      <t xml:space="preserve">All sites </t>
    </r>
    <r>
      <rPr>
        <sz val="10"/>
        <rFont val="Cambria"/>
        <family val="1"/>
        <scheme val="major"/>
      </rPr>
      <t>- non-native conifer species which clearly outperform native species are used where timber production is the primary management objective, but more use of native species in estate woodlands eg at</t>
    </r>
    <r>
      <rPr>
        <b/>
        <sz val="10"/>
        <rFont val="Cambria"/>
        <family val="1"/>
        <scheme val="major"/>
      </rPr>
      <t xml:space="preserve"> Chatsworth, Holkham</t>
    </r>
    <r>
      <rPr>
        <sz val="10"/>
        <rFont val="Cambria"/>
        <family val="1"/>
        <scheme val="major"/>
      </rPr>
      <t xml:space="preserve">.  </t>
    </r>
    <r>
      <rPr>
        <b/>
        <sz val="10"/>
        <rFont val="Cambria"/>
        <family val="1"/>
        <scheme val="major"/>
      </rPr>
      <t xml:space="preserve">Achnandarach </t>
    </r>
    <r>
      <rPr>
        <sz val="10"/>
        <rFont val="Cambria"/>
        <family val="1"/>
        <scheme val="major"/>
      </rPr>
      <t>comprised of 40% native broadleaves.</t>
    </r>
  </si>
  <si>
    <t>Non-native species</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</si>
  <si>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</si>
  <si>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t xml:space="preserve">All sites - </t>
    </r>
    <r>
      <rPr>
        <sz val="10"/>
        <rFont val="Cambria"/>
        <family val="1"/>
        <scheme val="major"/>
      </rPr>
      <t>no such introductions other than existing non-native conifer species.</t>
    </r>
  </si>
  <si>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</si>
  <si>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t xml:space="preserve">All sites - </t>
    </r>
    <r>
      <rPr>
        <sz val="10"/>
        <rFont val="Cambria"/>
        <family val="1"/>
        <scheme val="major"/>
      </rPr>
      <t xml:space="preserve">no such introductions other than pheasant rearing on estates with existing shoots ie </t>
    </r>
    <r>
      <rPr>
        <b/>
        <sz val="10"/>
        <rFont val="Cambria"/>
        <family val="1"/>
        <scheme val="major"/>
      </rPr>
      <t>Novar</t>
    </r>
    <r>
      <rPr>
        <sz val="10"/>
        <rFont val="Cambria"/>
        <family val="1"/>
        <scheme val="major"/>
      </rPr>
      <t xml:space="preserve"> and </t>
    </r>
    <r>
      <rPr>
        <b/>
        <sz val="10"/>
        <rFont val="Cambria"/>
        <family val="1"/>
        <scheme val="major"/>
      </rPr>
      <t>Altyre</t>
    </r>
  </si>
  <si>
    <r>
      <t xml:space="preserve">All sites - </t>
    </r>
    <r>
      <rPr>
        <sz val="10"/>
        <rFont val="Cambria"/>
        <family val="1"/>
        <scheme val="major"/>
      </rPr>
      <t xml:space="preserve">no such introductions other than pheasant rearing on estates with existing shoots ie </t>
    </r>
    <r>
      <rPr>
        <b/>
        <sz val="10"/>
        <rFont val="Cambria"/>
        <family val="1"/>
        <scheme val="major"/>
      </rPr>
      <t>Chatsworth</t>
    </r>
    <r>
      <rPr>
        <sz val="10"/>
        <rFont val="Cambria"/>
        <family val="1"/>
        <scheme val="major"/>
      </rPr>
      <t xml:space="preserve"> and </t>
    </r>
    <r>
      <rPr>
        <b/>
        <sz val="10"/>
        <rFont val="Cambria"/>
        <family val="1"/>
        <scheme val="major"/>
      </rPr>
      <t>Holkham</t>
    </r>
    <r>
      <rPr>
        <sz val="10"/>
        <rFont val="Cambria"/>
        <family val="1"/>
        <scheme val="major"/>
      </rPr>
      <t>.</t>
    </r>
  </si>
  <si>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</si>
  <si>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rPr>
        <b/>
        <sz val="10"/>
        <rFont val="Cambria"/>
        <family val="1"/>
        <scheme val="major"/>
      </rPr>
      <t>All sites</t>
    </r>
    <r>
      <rPr>
        <sz val="10"/>
        <rFont val="Cambria"/>
        <family val="1"/>
        <scheme val="major"/>
      </rPr>
      <t xml:space="preserve"> - no new introductions</t>
    </r>
  </si>
  <si>
    <t>Silvicultural systems</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</si>
  <si>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</si>
  <si>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t xml:space="preserve">All sites - </t>
    </r>
    <r>
      <rPr>
        <sz val="10"/>
        <rFont val="Cambria"/>
        <family val="1"/>
        <scheme val="major"/>
      </rPr>
      <t xml:space="preserve">predominant silvicultural system is clearfell / restock in areas where timber production is the primary management objective, with LISS systems in areas where biodiversity is the primary management objective; also at </t>
    </r>
    <r>
      <rPr>
        <b/>
        <sz val="10"/>
        <rFont val="Cambria"/>
        <family val="1"/>
        <scheme val="major"/>
      </rPr>
      <t>Morangie</t>
    </r>
    <r>
      <rPr>
        <sz val="10"/>
        <rFont val="Cambria"/>
        <family val="1"/>
        <scheme val="major"/>
      </rPr>
      <t xml:space="preserve"> where protection of water quality of springs supplying the distillery is a primary mangement objective.  Choice of silvicultural system is influenced by windthrow hazard. At Altyre some use is made of LISS systems in the productive areas and at</t>
    </r>
    <r>
      <rPr>
        <b/>
        <sz val="10"/>
        <rFont val="Cambria"/>
        <family val="1"/>
        <scheme val="major"/>
      </rPr>
      <t xml:space="preserve"> Novar </t>
    </r>
    <r>
      <rPr>
        <sz val="10"/>
        <rFont val="Cambria"/>
        <family val="1"/>
        <scheme val="major"/>
      </rPr>
      <t xml:space="preserve">considerable and very successful use is made of various CCF / shelterwood systems. There are plans to increase the use of such systems at </t>
    </r>
    <r>
      <rPr>
        <b/>
        <sz val="10"/>
        <rFont val="Cambria"/>
        <family val="1"/>
        <scheme val="major"/>
      </rPr>
      <t>Sutherland</t>
    </r>
  </si>
  <si>
    <r>
      <rPr>
        <b/>
        <sz val="10"/>
        <rFont val="Cambria"/>
        <family val="1"/>
        <scheme val="major"/>
      </rPr>
      <t xml:space="preserve">Claybury - </t>
    </r>
    <r>
      <rPr>
        <sz val="10"/>
        <rFont val="Cambria"/>
        <family val="1"/>
        <scheme val="major"/>
      </rPr>
      <t xml:space="preserve">urban park / area of ancient woodland - all management is coppice / minimum intervention. </t>
    </r>
    <r>
      <rPr>
        <b/>
        <sz val="10"/>
        <rFont val="Cambria"/>
        <family val="1"/>
        <scheme val="major"/>
      </rPr>
      <t>All other sites</t>
    </r>
    <r>
      <rPr>
        <sz val="10"/>
        <rFont val="Cambria"/>
        <family val="1"/>
        <scheme val="major"/>
      </rPr>
      <t xml:space="preserve"> - predominant silvicultural system is clearfell / restock in areas where timber production is the primary management objective, with LISS systems in areas where biodiversity is the primary management objective.  At</t>
    </r>
    <r>
      <rPr>
        <b/>
        <sz val="10"/>
        <rFont val="Cambria"/>
        <family val="1"/>
        <scheme val="major"/>
      </rPr>
      <t xml:space="preserve"> Achnandarach</t>
    </r>
    <r>
      <rPr>
        <sz val="10"/>
        <rFont val="Cambria"/>
        <family val="1"/>
        <scheme val="major"/>
      </rPr>
      <t xml:space="preserve"> CCF systems are also used in conifer plantations in areas where rhododendron poses a considerable threat, as part of the control mechanism.</t>
    </r>
  </si>
  <si>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</si>
  <si>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</si>
  <si>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t xml:space="preserve">All sites - </t>
    </r>
    <r>
      <rPr>
        <sz val="10"/>
        <rFont val="Cambria"/>
        <family val="1"/>
        <scheme val="major"/>
      </rPr>
      <t>LISS used in all semi-natural woodlands - included in management planning documentation and verified during site visits.</t>
    </r>
  </si>
  <si>
    <r>
      <rPr>
        <sz val="10"/>
        <rFont val="Cambria"/>
        <family val="1"/>
        <scheme val="major"/>
      </rPr>
      <t xml:space="preserve">LISS used in all semi-natural woodlands at </t>
    </r>
    <r>
      <rPr>
        <b/>
        <sz val="10"/>
        <rFont val="Cambria"/>
        <family val="1"/>
        <scheme val="major"/>
      </rPr>
      <t>all sites</t>
    </r>
    <r>
      <rPr>
        <sz val="10"/>
        <rFont val="Cambria"/>
        <family val="1"/>
        <scheme val="major"/>
      </rPr>
      <t xml:space="preserve"> where this is present - detailed in management planning documentation.</t>
    </r>
  </si>
  <si>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</si>
  <si>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t xml:space="preserve">All sites </t>
    </r>
    <r>
      <rPr>
        <sz val="10"/>
        <rFont val="Cambria"/>
        <family val="1"/>
        <scheme val="major"/>
      </rPr>
      <t>- no such felling has been undertaken or is planned</t>
    </r>
  </si>
  <si>
    <t>Conservation</t>
  </si>
  <si>
    <t>2.11.1 a) Management planning shall identify a minimum of 15% of the WMU where management for conservation and enhancement of biodiversity is the primary objective. 
Verifiers: 
• Management planning documentation including maps
• Field observation.</t>
  </si>
  <si>
    <r>
      <t xml:space="preserve">All sites - </t>
    </r>
    <r>
      <rPr>
        <sz val="10"/>
        <rFont val="Cambria"/>
        <family val="1"/>
        <scheme val="major"/>
      </rPr>
      <t>at least 15% and in many cases considerably more than this has been identified and is described in management plans / marked on 'Biodiversity' maps - seen for every site visited and verified during site visits.</t>
    </r>
  </si>
  <si>
    <r>
      <t xml:space="preserve">All sites - </t>
    </r>
    <r>
      <rPr>
        <sz val="10"/>
        <rFont val="Cambria"/>
        <family val="1"/>
        <scheme val="major"/>
      </rPr>
      <t>management plan objectives include management for biodiversity, with at least 15% managed as such eg</t>
    </r>
    <r>
      <rPr>
        <b/>
        <sz val="10"/>
        <rFont val="Cambria"/>
        <family val="1"/>
        <scheme val="major"/>
      </rPr>
      <t xml:space="preserve"> Batesons</t>
    </r>
    <r>
      <rPr>
        <sz val="10"/>
        <rFont val="Cambria"/>
        <family val="1"/>
        <scheme val="major"/>
      </rPr>
      <t xml:space="preserve"> management plan objective states 'To maintain, invest in and develop the biodiversity of the forest with the objective of being ‘proactive stewards of the land’ and 'summary table of biodiversity features' lists the areas and %age of the forest they comprise - total 25% of the forest.   In many cases considerably more than 15% is managed for biodiversity  eg 100% of </t>
    </r>
    <r>
      <rPr>
        <b/>
        <sz val="10"/>
        <rFont val="Cambria"/>
        <family val="1"/>
        <scheme val="major"/>
      </rPr>
      <t xml:space="preserve">Claybury.  </t>
    </r>
    <r>
      <rPr>
        <sz val="10"/>
        <rFont val="Cambria"/>
        <family val="1"/>
        <scheme val="major"/>
      </rPr>
      <t xml:space="preserve">In all cases, specific areas have been identified and are described in management plans / marked on 'Biodiversity' maps. </t>
    </r>
    <r>
      <rPr>
        <b/>
        <sz val="10"/>
        <rFont val="Cambria"/>
        <family val="1"/>
        <scheme val="major"/>
      </rPr>
      <t xml:space="preserve">Seven Sisters - </t>
    </r>
    <r>
      <rPr>
        <sz val="10"/>
        <rFont val="Cambria"/>
        <family val="1"/>
        <scheme val="major"/>
      </rPr>
      <t>at start of plan period ( and entry into certification) only 13%, but plan clearly indicates how and when this will be increased to 15% +.</t>
    </r>
  </si>
  <si>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</si>
  <si>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t xml:space="preserve">All sites - </t>
    </r>
    <r>
      <rPr>
        <sz val="10"/>
        <rFont val="Cambria"/>
        <family val="1"/>
        <scheme val="major"/>
      </rPr>
      <t xml:space="preserve">Long term retentions and natural reserves identified in management plans and associated maps for all sites.  All site visits included visiting / viewing from a distance LTR's and NR's. Where other designations / features are present, these too are identified in plans and maps - seen during audit for all sites and verified during site visits eg PAWS areas visited at all sites where PAWS indicated on maps / within management plans ie at </t>
    </r>
    <r>
      <rPr>
        <b/>
        <sz val="10"/>
        <rFont val="Cambria"/>
        <family val="1"/>
        <scheme val="major"/>
      </rPr>
      <t xml:space="preserve"> Craigallian, Upper Sonachan, Novar, Sutherland, Moray</t>
    </r>
    <r>
      <rPr>
        <sz val="10"/>
        <rFont val="Cambria"/>
        <family val="1"/>
        <charset val="238"/>
        <scheme val="major"/>
      </rPr>
      <t xml:space="preserve"> and</t>
    </r>
    <r>
      <rPr>
        <b/>
        <sz val="10"/>
        <rFont val="Cambria"/>
        <family val="1"/>
        <scheme val="major"/>
      </rPr>
      <t xml:space="preserve"> Lethen.</t>
    </r>
  </si>
  <si>
    <r>
      <t xml:space="preserve">All sites - </t>
    </r>
    <r>
      <rPr>
        <sz val="10"/>
        <rFont val="Cambria"/>
        <family val="1"/>
        <scheme val="major"/>
      </rPr>
      <t>all the above identified in management plans and the majority of the above also identified on management plan biodiversity maps and/or concept maps / hazards and constraints maps.</t>
    </r>
    <r>
      <rPr>
        <b/>
        <sz val="10"/>
        <rFont val="Cambria"/>
        <family val="1"/>
        <scheme val="major"/>
      </rPr>
      <t xml:space="preserve"> </t>
    </r>
  </si>
  <si>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</si>
  <si>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rPr>
        <b/>
        <sz val="10"/>
        <rFont val="Cambria"/>
        <family val="1"/>
        <scheme val="major"/>
      </rPr>
      <t>All sites</t>
    </r>
    <r>
      <rPr>
        <sz val="10"/>
        <rFont val="Cambria"/>
        <family val="1"/>
        <scheme val="major"/>
      </rPr>
      <t xml:space="preserve"> - addressed in management plans, with further detail where relevant in associated documentation. Examples of surveys seen where relevant eg PAWS surveys seen for</t>
    </r>
    <r>
      <rPr>
        <b/>
        <sz val="10"/>
        <rFont val="Cambria"/>
        <family val="1"/>
        <scheme val="major"/>
      </rPr>
      <t xml:space="preserve"> Craigallian, Upper Sonachan, Novar </t>
    </r>
    <r>
      <rPr>
        <sz val="10"/>
        <rFont val="Cambria"/>
        <family val="1"/>
        <scheme val="major"/>
      </rPr>
      <t xml:space="preserve">and </t>
    </r>
    <r>
      <rPr>
        <b/>
        <sz val="10"/>
        <rFont val="Cambria"/>
        <family val="1"/>
        <scheme val="major"/>
      </rPr>
      <t>Sutherland</t>
    </r>
    <r>
      <rPr>
        <sz val="10"/>
        <rFont val="Cambria"/>
        <family val="1"/>
        <scheme val="major"/>
      </rPr>
      <t xml:space="preserve">, many years' worth of lek counts seen for all sites where Capercaillie present within / outside the woodland, SSSI management plans seen eg </t>
    </r>
    <r>
      <rPr>
        <b/>
        <sz val="10"/>
        <rFont val="Cambria"/>
        <family val="1"/>
        <scheme val="major"/>
      </rPr>
      <t xml:space="preserve">Sutherland </t>
    </r>
    <r>
      <rPr>
        <sz val="10"/>
        <rFont val="Cambria"/>
        <family val="1"/>
        <charset val="238"/>
        <scheme val="major"/>
      </rPr>
      <t>and</t>
    </r>
    <r>
      <rPr>
        <b/>
        <sz val="10"/>
        <rFont val="Cambria"/>
        <family val="1"/>
        <scheme val="major"/>
      </rPr>
      <t xml:space="preserve"> Moray</t>
    </r>
  </si>
  <si>
    <r>
      <t xml:space="preserve">All sites - </t>
    </r>
    <r>
      <rPr>
        <sz val="10"/>
        <rFont val="Cambria"/>
        <family val="1"/>
        <scheme val="major"/>
      </rPr>
      <t xml:space="preserve">addressed in management plans, with further detail where relevant in associated documentation eg </t>
    </r>
    <r>
      <rPr>
        <b/>
        <sz val="10"/>
        <rFont val="Cambria"/>
        <family val="1"/>
        <scheme val="major"/>
      </rPr>
      <t xml:space="preserve">Holkham </t>
    </r>
    <r>
      <rPr>
        <sz val="10"/>
        <rFont val="Cambria"/>
        <family val="1"/>
        <scheme val="major"/>
      </rPr>
      <t xml:space="preserve">- Meal Woodland SSSI management plan. </t>
    </r>
  </si>
  <si>
    <t>2.11.2 b) Management strategies and actions shall be developed in consultation with statutory bodies, interested parties and experts. 
Verifiers: 
• Management planning documentation
• Discussion with the owner/manager
• Specialist surveys.</t>
  </si>
  <si>
    <r>
      <t xml:space="preserve">All sites - </t>
    </r>
    <r>
      <rPr>
        <sz val="10"/>
        <rFont val="Cambria"/>
        <family val="1"/>
        <scheme val="major"/>
      </rPr>
      <t xml:space="preserve">referenced in management plans and confirmed by managers.  Examples of various surveys seen eg PAWS surveys seen for </t>
    </r>
    <r>
      <rPr>
        <b/>
        <sz val="10"/>
        <rFont val="Cambria"/>
        <family val="1"/>
        <scheme val="major"/>
      </rPr>
      <t>Craigallian, Upper Sonachan, Novar</t>
    </r>
    <r>
      <rPr>
        <sz val="10"/>
        <rFont val="Cambria"/>
        <family val="1"/>
        <scheme val="major"/>
      </rPr>
      <t xml:space="preserve">  undertaken by Woodland Trust, many years' worth of lek counts and other liaison with RSPB seen for all sites where Capercaillie present within / outside the woodland, SSSI management plans seen  and evidence of meetings / liaison with SNH eg </t>
    </r>
    <r>
      <rPr>
        <b/>
        <sz val="10"/>
        <rFont val="Cambria"/>
        <family val="1"/>
        <scheme val="major"/>
      </rPr>
      <t>Sutherland</t>
    </r>
    <r>
      <rPr>
        <sz val="10"/>
        <rFont val="Cambria"/>
        <family val="1"/>
        <scheme val="major"/>
      </rPr>
      <t xml:space="preserve"> - records of meeting with SNH regarding respacing operations on and near the SSSI in Balblair</t>
    </r>
  </si>
  <si>
    <r>
      <rPr>
        <b/>
        <sz val="10"/>
        <rFont val="Cambria"/>
        <family val="1"/>
        <scheme val="major"/>
      </rPr>
      <t xml:space="preserve">All sites </t>
    </r>
    <r>
      <rPr>
        <sz val="10"/>
        <rFont val="Cambria"/>
        <family val="1"/>
        <scheme val="major"/>
      </rPr>
      <t xml:space="preserve">- referenced in management plans and confirmed by managers.  Details of onsite meeting with RSPB re harvesting operations in Sea Eagle habitat seen at </t>
    </r>
    <r>
      <rPr>
        <b/>
        <sz val="10"/>
        <rFont val="Cambria"/>
        <family val="1"/>
        <scheme val="major"/>
      </rPr>
      <t>Waternish</t>
    </r>
    <r>
      <rPr>
        <sz val="10"/>
        <rFont val="Cambria"/>
        <family val="1"/>
        <scheme val="major"/>
      </rPr>
      <t xml:space="preserve">; also liaison with RSPB seen for all sites where Capercaillie/ black grouse present within the forest / in neighbouring area; also other rare bird species (Red Throated Divers at two sites, Golden Eagles at one site.) </t>
    </r>
    <r>
      <rPr>
        <b/>
        <sz val="10"/>
        <rFont val="Cambria"/>
        <family val="1"/>
        <scheme val="major"/>
      </rPr>
      <t>Batesons</t>
    </r>
    <r>
      <rPr>
        <sz val="10"/>
        <rFont val="Cambria"/>
        <family val="1"/>
        <scheme val="major"/>
      </rPr>
      <t xml:space="preserve"> -site visit with Historic England to locate the route of the Roman Road and advise regarding protection prior to harvesting operations - reference to measures seen in pre-commencement paperwork.</t>
    </r>
  </si>
  <si>
    <t>Protection</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</si>
  <si>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</si>
  <si>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t xml:space="preserve">All sites - </t>
    </r>
    <r>
      <rPr>
        <sz val="10"/>
        <rFont val="Cambria"/>
        <family val="1"/>
        <scheme val="major"/>
      </rPr>
      <t xml:space="preserve">deer management addressed in management plans / deer management plans.  No membership of deer management groups though stalkers often controlling deer on neighbouring land or if not, there is good communication between local stalkers.  Cull returns seen for all sites where deer management is undertaken and compared with targets.  During site visits restock areas checked for deer damage.  No instances of heavy browsing seen, though at </t>
    </r>
    <r>
      <rPr>
        <b/>
        <sz val="10"/>
        <rFont val="Cambria"/>
        <family val="1"/>
        <scheme val="major"/>
      </rPr>
      <t>Knowehead</t>
    </r>
    <r>
      <rPr>
        <sz val="10"/>
        <rFont val="Cambria"/>
        <family val="1"/>
        <scheme val="major"/>
      </rPr>
      <t xml:space="preserve"> browsing levels were quite high; however evidence of liaison with stalker seen, evidencing that cull targets have beeen increased.</t>
    </r>
  </si>
  <si>
    <r>
      <rPr>
        <b/>
        <sz val="10"/>
        <rFont val="Cambria"/>
        <family val="1"/>
        <scheme val="major"/>
      </rPr>
      <t xml:space="preserve">All sites </t>
    </r>
    <r>
      <rPr>
        <sz val="10"/>
        <rFont val="Cambria"/>
        <family val="1"/>
        <scheme val="major"/>
      </rPr>
      <t xml:space="preserve">- deer management addressed in management plans / deer management plans. No deer management groups to join and not all neighbours are prioritising deer control eg </t>
    </r>
    <r>
      <rPr>
        <b/>
        <sz val="10"/>
        <rFont val="Cambria"/>
        <family val="1"/>
        <scheme val="major"/>
      </rPr>
      <t>Seven Sisters</t>
    </r>
    <r>
      <rPr>
        <sz val="10"/>
        <rFont val="Cambria"/>
        <family val="1"/>
        <scheme val="major"/>
      </rPr>
      <t xml:space="preserve"> neighbouring estates to the South &amp; West grouse management is main priority. On a number of sites eg</t>
    </r>
    <r>
      <rPr>
        <b/>
        <sz val="10"/>
        <rFont val="Cambria"/>
        <family val="1"/>
        <scheme val="major"/>
      </rPr>
      <t xml:space="preserve"> Grassholme</t>
    </r>
    <r>
      <rPr>
        <sz val="10"/>
        <rFont val="Cambria"/>
        <family val="1"/>
        <scheme val="major"/>
      </rPr>
      <t xml:space="preserve"> and </t>
    </r>
    <r>
      <rPr>
        <b/>
        <sz val="10"/>
        <rFont val="Cambria"/>
        <family val="1"/>
        <scheme val="major"/>
      </rPr>
      <t>Batesons</t>
    </r>
    <r>
      <rPr>
        <sz val="10"/>
        <rFont val="Cambria"/>
        <family val="1"/>
        <scheme val="major"/>
      </rPr>
      <t xml:space="preserve"> the stalker is also responsible for deer management on neighbouring land.</t>
    </r>
  </si>
  <si>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</si>
  <si>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t xml:space="preserve">All sites - </t>
    </r>
    <r>
      <rPr>
        <sz val="10"/>
        <rFont val="Cambria"/>
        <family val="1"/>
        <scheme val="major"/>
      </rPr>
      <t xml:space="preserve">emergency planning documentation seen.  Fire plans, either for the individual site where risk high, or part of a District plan ( Resource - managed sites) where risk low, seen for all sites except for </t>
    </r>
    <r>
      <rPr>
        <b/>
        <sz val="10"/>
        <rFont val="Cambria"/>
        <family val="1"/>
        <scheme val="major"/>
      </rPr>
      <t xml:space="preserve">Altyre </t>
    </r>
    <r>
      <rPr>
        <sz val="10"/>
        <rFont val="Cambria"/>
        <family val="1"/>
        <scheme val="major"/>
      </rPr>
      <t xml:space="preserve">and </t>
    </r>
    <r>
      <rPr>
        <b/>
        <sz val="10"/>
        <rFont val="Cambria"/>
        <family val="1"/>
        <scheme val="major"/>
      </rPr>
      <t>Sutherland</t>
    </r>
    <r>
      <rPr>
        <sz val="10"/>
        <rFont val="Cambria"/>
        <family val="1"/>
        <scheme val="major"/>
      </rPr>
      <t xml:space="preserve">.  In the case of Altyre, following a severe fire in the past year, there has been considerable liaison with the Fire Service, including meetings where advice was provided and a fire plan is in draft form, but not yet completed.  Regarding Sutherland, which also experienced a severe fire in the past year, the fire plan was part of the overall Sutherland Estates Partnership fire plan when all of the estate was managed by the same forest management company, but this is no longer the case.  Although advice was provided by  the Fire Service at the time of the fire and the IPMS makes reference to gorse control to reduce fire risk, the new fire plan is not fully formulated and the original fire plan is not readily available.  Observation raised </t>
    </r>
  </si>
  <si>
    <t>Obs 2019.2</t>
  </si>
  <si>
    <r>
      <rPr>
        <b/>
        <sz val="10"/>
        <rFont val="Cambria"/>
        <family val="1"/>
        <scheme val="major"/>
      </rPr>
      <t xml:space="preserve">All sites - </t>
    </r>
    <r>
      <rPr>
        <sz val="10"/>
        <rFont val="Cambria"/>
        <family val="1"/>
        <scheme val="major"/>
      </rPr>
      <t xml:space="preserve">fire plans form part of management planning documentation, with further detail where risk level requires eg </t>
    </r>
    <r>
      <rPr>
        <b/>
        <sz val="10"/>
        <rFont val="Cambria"/>
        <family val="1"/>
        <scheme val="major"/>
      </rPr>
      <t xml:space="preserve">Claybury - </t>
    </r>
    <r>
      <rPr>
        <sz val="10"/>
        <rFont val="Cambria"/>
        <family val="1"/>
        <scheme val="major"/>
      </rPr>
      <t xml:space="preserve">urban woodland where fires are regularly started by members of the public in summer, local fire service is aware of all access points. Emergency response plans seen for a number of sites; some included within main management plan eg </t>
    </r>
    <r>
      <rPr>
        <b/>
        <sz val="10"/>
        <rFont val="Cambria"/>
        <family val="1"/>
        <scheme val="major"/>
      </rPr>
      <t>Waternish</t>
    </r>
    <r>
      <rPr>
        <sz val="10"/>
        <rFont val="Cambria"/>
        <family val="1"/>
        <scheme val="major"/>
      </rPr>
      <t xml:space="preserve"> or mentioned briefly in the management plan, referencing further detail held elsewhere eg</t>
    </r>
    <r>
      <rPr>
        <b/>
        <sz val="10"/>
        <rFont val="Cambria"/>
        <family val="1"/>
        <scheme val="major"/>
      </rPr>
      <t xml:space="preserve"> Achaglass</t>
    </r>
    <r>
      <rPr>
        <sz val="10"/>
        <rFont val="Cambria"/>
        <family val="1"/>
        <scheme val="major"/>
      </rPr>
      <t xml:space="preserve"> Long Term Forest Plan references emergency response cards / plans in Insurance and Competency and Timber Harvesting sections of the management plan. Emergency Response Card and Diffuse Pollution Harvesting Map seen for</t>
    </r>
    <r>
      <rPr>
        <b/>
        <sz val="10"/>
        <rFont val="Cambria"/>
        <family val="1"/>
        <scheme val="major"/>
      </rPr>
      <t xml:space="preserve"> Waternish</t>
    </r>
    <r>
      <rPr>
        <sz val="10"/>
        <rFont val="Cambria"/>
        <family val="1"/>
        <scheme val="major"/>
      </rPr>
      <t>.</t>
    </r>
  </si>
  <si>
    <t>Conversion</t>
  </si>
  <si>
    <t xml:space="preserve">2.13.1 a) Woodland identified in sections 4.1-4.3 shall not be converted to plantation or non-forested land. 
Verifiers: 
• No evidence of conversion
• Field observation
• Discussion with the owner/manager
• Management planning documentation.
</t>
  </si>
  <si>
    <r>
      <t xml:space="preserve">All sites - </t>
    </r>
    <r>
      <rPr>
        <sz val="10"/>
        <rFont val="Cambria"/>
        <family val="1"/>
        <scheme val="major"/>
      </rPr>
      <t>no such conversions</t>
    </r>
  </si>
  <si>
    <t xml:space="preserve">2.13.1 b) Areas converted from ancient and other semi-natural woodlands after 1994 shall not normally qualify for certification. </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</si>
  <si>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</si>
  <si>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All sites </t>
    </r>
    <r>
      <rPr>
        <sz val="10"/>
        <rFont val="Cambria"/>
        <family val="1"/>
        <scheme val="major"/>
      </rPr>
      <t>- no conversion to non-forested land</t>
    </r>
  </si>
  <si>
    <r>
      <rPr>
        <b/>
        <sz val="10"/>
        <rFont val="Cambria"/>
        <family val="1"/>
        <scheme val="major"/>
      </rPr>
      <t>All sites</t>
    </r>
    <r>
      <rPr>
        <sz val="10"/>
        <rFont val="Cambria"/>
        <family val="1"/>
        <scheme val="major"/>
      </rPr>
      <t xml:space="preserve"> - no conversion to non-forested land other than small areas of deep peat identified at </t>
    </r>
    <r>
      <rPr>
        <b/>
        <sz val="10"/>
        <rFont val="Cambria"/>
        <family val="1"/>
        <scheme val="major"/>
      </rPr>
      <t xml:space="preserve">Seven Sisters </t>
    </r>
    <r>
      <rPr>
        <sz val="10"/>
        <rFont val="Cambria"/>
        <family val="1"/>
        <scheme val="major"/>
      </rPr>
      <t>which will not be restocked.</t>
    </r>
  </si>
  <si>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</si>
  <si>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r>
      <rPr>
        <b/>
        <sz val="10"/>
        <rFont val="Cambria"/>
        <family val="1"/>
        <scheme val="major"/>
      </rPr>
      <t>All sites</t>
    </r>
    <r>
      <rPr>
        <sz val="10"/>
        <rFont val="Cambria"/>
        <family val="1"/>
        <scheme val="major"/>
      </rPr>
      <t xml:space="preserve"> - no conversion to non-forested land other than small areas of blanket bog or deep peat identified at </t>
    </r>
    <r>
      <rPr>
        <b/>
        <sz val="10"/>
        <rFont val="Cambria"/>
        <family val="1"/>
        <scheme val="major"/>
      </rPr>
      <t xml:space="preserve">Seven Sisters </t>
    </r>
    <r>
      <rPr>
        <sz val="10"/>
        <rFont val="Cambria"/>
        <family val="1"/>
        <scheme val="major"/>
      </rPr>
      <t>which will not be restocked, being valuable carbon storage and vegetation will provide habitat for capercaillie.</t>
    </r>
  </si>
  <si>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</si>
  <si>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r>
      <t xml:space="preserve">All sites - </t>
    </r>
    <r>
      <rPr>
        <sz val="10"/>
        <rFont val="Cambria"/>
        <family val="1"/>
        <scheme val="major"/>
      </rPr>
      <t>no Christmas trees</t>
    </r>
  </si>
  <si>
    <t xml:space="preserve">2.13.3 b) Christmas trees shall be grown using traditional, non-intensive techniques. </t>
  </si>
  <si>
    <t>Implementation, amendment and revision of the plan</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</si>
  <si>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</si>
  <si>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t xml:space="preserve">Sutherland - </t>
    </r>
    <r>
      <rPr>
        <sz val="10"/>
        <rFont val="Cambria"/>
        <family val="1"/>
        <scheme val="major"/>
      </rPr>
      <t xml:space="preserve">although there is a long term forest plan in place, the site has recently entered the Tilhill group scheme and is under new management.  The owner is very keen to change some aspects of management and move towards greater use of continuous cover / LISS and increase the proportion of native species.  This change in management / objectives has led to a delay in some of the felling planned in the original forest plan; however site visits and interview with the manager confirm that there is no threat to the ecological integrity of the woodland as a consequence; in fact the end result should increase ecological integrity.  </t>
    </r>
    <r>
      <rPr>
        <b/>
        <sz val="10"/>
        <rFont val="Cambria"/>
        <family val="1"/>
        <scheme val="major"/>
      </rPr>
      <t xml:space="preserve">All other sites - </t>
    </r>
    <r>
      <rPr>
        <sz val="10"/>
        <rFont val="Cambria"/>
        <family val="1"/>
        <scheme val="major"/>
      </rPr>
      <t>implementation of the work programmes seen to be in close agreement with the details included in the management planning documentation with only minor discrepancies eg due to markets / difficulties with timber transport routes.  No consequent threats to the ecological integrity of the woodland noted</t>
    </r>
  </si>
  <si>
    <r>
      <t xml:space="preserve"> </t>
    </r>
    <r>
      <rPr>
        <b/>
        <sz val="10"/>
        <rFont val="Cambria"/>
        <family val="1"/>
        <scheme val="major"/>
      </rPr>
      <t xml:space="preserve">Dunderave </t>
    </r>
    <r>
      <rPr>
        <sz val="10"/>
        <rFont val="Cambria"/>
        <family val="1"/>
        <scheme val="major"/>
      </rPr>
      <t xml:space="preserve">- recently change of ownership resulting on change in management focus; new management plan is in draft form but discussions with manager suggested overall ecological integrity is being maintained.  </t>
    </r>
    <r>
      <rPr>
        <b/>
        <sz val="10"/>
        <rFont val="Cambria"/>
        <family val="1"/>
        <scheme val="major"/>
      </rPr>
      <t xml:space="preserve">SIMEC LHP2 - </t>
    </r>
    <r>
      <rPr>
        <sz val="10"/>
        <rFont val="Cambria"/>
        <family val="1"/>
        <scheme val="major"/>
      </rPr>
      <t xml:space="preserve">managers reported slight slippage in work programme at Glensherro due to change in ownerhip delaying application process for roading infrastructure; however planning permission and prior notifications now received and roading about to start at time of audit so managers were confident that they would be able to catch up on the work programme and that ecological integrity had not suffered as a consequence. </t>
    </r>
    <r>
      <rPr>
        <b/>
        <sz val="10"/>
        <rFont val="Cambria"/>
        <family val="1"/>
        <scheme val="major"/>
      </rPr>
      <t xml:space="preserve">All other sites </t>
    </r>
    <r>
      <rPr>
        <sz val="10"/>
        <rFont val="Cambria"/>
        <family val="1"/>
        <scheme val="major"/>
      </rPr>
      <t>- work plans discussed with managers - no marked deviation from management plan programmes.</t>
    </r>
  </si>
  <si>
    <t>Monitoring</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</si>
  <si>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</si>
  <si>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Altrye -  ref Obs 2019.1 under 2.2.1n -</t>
    </r>
    <r>
      <rPr>
        <sz val="10"/>
        <rFont val="Cambria"/>
        <family val="1"/>
        <scheme val="major"/>
      </rPr>
      <t>although the manager could describe planned monitoring and could evidence monitoring undertaken and completion of annual monitoring summary documentation is a requirement ie to provide monitoring information for a list of elements as identified under 2.15.1, Altyre management planning documentation did not explicitly state the monitoring which is being undertaken, which could lead to a future non-compliance</t>
    </r>
    <r>
      <rPr>
        <b/>
        <sz val="10"/>
        <rFont val="Cambria"/>
        <family val="1"/>
        <scheme val="major"/>
      </rPr>
      <t>. All other sites</t>
    </r>
    <r>
      <rPr>
        <sz val="10"/>
        <rFont val="Cambria"/>
        <family val="1"/>
        <scheme val="major"/>
      </rPr>
      <t xml:space="preserve"> - monitoring plans devised and implemented, though see 2.15.1 b below regarding </t>
    </r>
    <r>
      <rPr>
        <b/>
        <sz val="10"/>
        <rFont val="Cambria"/>
        <family val="1"/>
        <scheme val="major"/>
      </rPr>
      <t xml:space="preserve">Watermeetings. </t>
    </r>
    <r>
      <rPr>
        <sz val="10"/>
        <rFont val="Cambria"/>
        <family val="1"/>
        <charset val="238"/>
        <scheme val="major"/>
      </rPr>
      <t>e.g.</t>
    </r>
    <r>
      <rPr>
        <b/>
        <sz val="10"/>
        <rFont val="Cambria"/>
        <family val="1"/>
        <scheme val="major"/>
      </rPr>
      <t xml:space="preserve"> Lethen Estate: </t>
    </r>
    <r>
      <rPr>
        <sz val="10"/>
        <rFont val="Cambria"/>
        <family val="1"/>
        <charset val="238"/>
        <scheme val="major"/>
      </rPr>
      <t>Monitoring plan 2018-2019 and</t>
    </r>
    <r>
      <rPr>
        <b/>
        <sz val="10"/>
        <rFont val="Cambria"/>
        <family val="1"/>
        <scheme val="major"/>
      </rPr>
      <t xml:space="preserve"> </t>
    </r>
    <r>
      <rPr>
        <sz val="10"/>
        <rFont val="Cambria"/>
        <family val="1"/>
        <charset val="238"/>
        <scheme val="major"/>
      </rPr>
      <t>5 year monitoring summary records seen</t>
    </r>
  </si>
  <si>
    <t>ref Minor CAR 2019.3 under 2.15.1 b</t>
  </si>
  <si>
    <r>
      <t xml:space="preserve">All sites - </t>
    </r>
    <r>
      <rPr>
        <sz val="10"/>
        <rFont val="Cambria"/>
        <family val="1"/>
        <scheme val="major"/>
      </rPr>
      <t>monitoring plans form part of management planning documentation. Annual Management Summaries  are submitted to Tilhill Certification Manager- seen for all sites which have been in certification for at least a year.</t>
    </r>
  </si>
  <si>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</si>
  <si>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r>
      <rPr>
        <b/>
        <sz val="10"/>
        <rFont val="Cambria"/>
        <family val="1"/>
        <scheme val="major"/>
      </rPr>
      <t>Watermeetings</t>
    </r>
    <r>
      <rPr>
        <sz val="10"/>
        <rFont val="Cambria"/>
        <family val="1"/>
        <scheme val="major"/>
      </rPr>
      <t xml:space="preserve"> - although a monitoring plan is in place, not all of the specified monitoring had been undertaken in the manner / at the intervals stated within the plan - in particular monitoring of archaeological features and wording of some proposed monitoring was vague so it was hard to clarify whether it had been undertaken fully and would make it difficult to replicate eg 'special areas' without specifying where these areas were, what was 'special' about them or or what method would be used to monitor them.   </t>
    </r>
    <r>
      <rPr>
        <b/>
        <sz val="10"/>
        <rFont val="Cambria"/>
        <family val="1"/>
        <scheme val="major"/>
      </rPr>
      <t>Minor CAR raised.</t>
    </r>
    <r>
      <rPr>
        <sz val="10"/>
        <rFont val="Cambria"/>
        <family val="1"/>
        <scheme val="major"/>
      </rPr>
      <t xml:space="preserve"> </t>
    </r>
    <r>
      <rPr>
        <b/>
        <sz val="10"/>
        <rFont val="Cambria"/>
        <family val="1"/>
        <scheme val="major"/>
      </rPr>
      <t xml:space="preserve">All other sites </t>
    </r>
    <r>
      <rPr>
        <sz val="10"/>
        <rFont val="Cambria"/>
        <family val="1"/>
        <scheme val="major"/>
      </rPr>
      <t>- fully compliant monitoring programmes seen. e.g. Lethen Estate: Monitoring plan 2018-2019 and 5 year monitoring summary records seen</t>
    </r>
  </si>
  <si>
    <t>N</t>
  </si>
  <si>
    <t>Minor CAR 2019.3</t>
  </si>
  <si>
    <r>
      <t xml:space="preserve">All sites - </t>
    </r>
    <r>
      <rPr>
        <sz val="10"/>
        <rFont val="Cambria"/>
        <family val="1"/>
        <scheme val="major"/>
      </rPr>
      <t>fully compliant monitoring programmes seen, listing management objective, monitoring objective, method,  frequency, where results are held and review period.</t>
    </r>
    <r>
      <rPr>
        <b/>
        <sz val="10"/>
        <rFont val="Cambria"/>
        <family val="1"/>
        <scheme val="major"/>
      </rPr>
      <t xml:space="preserve"> </t>
    </r>
    <r>
      <rPr>
        <sz val="10"/>
        <rFont val="Cambria"/>
        <family val="1"/>
        <scheme val="major"/>
      </rPr>
      <t xml:space="preserve"> A variety of monitoring records seen eg </t>
    </r>
    <r>
      <rPr>
        <b/>
        <sz val="10"/>
        <rFont val="Cambria"/>
        <family val="1"/>
        <scheme val="major"/>
      </rPr>
      <t xml:space="preserve">Holkham </t>
    </r>
    <r>
      <rPr>
        <sz val="10"/>
        <rFont val="Cambria"/>
        <family val="1"/>
        <scheme val="major"/>
      </rPr>
      <t>comprehensive monitoring notes in the annual 'compartment summary plan of ops' including monitoring of natural regeneration, veteran trees, woodland structure; also harvesting, vermin, tree safety monitoring results seen.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</si>
  <si>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</si>
  <si>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t xml:space="preserve">At </t>
    </r>
    <r>
      <rPr>
        <b/>
        <sz val="10"/>
        <rFont val="Cambria"/>
        <family val="1"/>
        <scheme val="major"/>
      </rPr>
      <t xml:space="preserve">Novar, </t>
    </r>
    <r>
      <rPr>
        <sz val="10"/>
        <rFont val="Cambria"/>
        <family val="1"/>
        <scheme val="major"/>
      </rPr>
      <t xml:space="preserve">written monitoring of harvesting operations was sketchy with a number of visits not having been recorded and evidence of monitoring only available where problems had been identified and action required. </t>
    </r>
    <r>
      <rPr>
        <b/>
        <sz val="10"/>
        <rFont val="Cambria"/>
        <family val="1"/>
        <scheme val="major"/>
      </rPr>
      <t xml:space="preserve">Observation raised. All other sites </t>
    </r>
    <r>
      <rPr>
        <sz val="10"/>
        <rFont val="Cambria"/>
        <family val="1"/>
        <scheme val="major"/>
      </rPr>
      <t xml:space="preserve">- monitoring plans and associated records seen. e.g. </t>
    </r>
    <r>
      <rPr>
        <b/>
        <sz val="10"/>
        <rFont val="Cambria"/>
        <family val="1"/>
        <charset val="238"/>
        <scheme val="major"/>
      </rPr>
      <t>Lethen Estate</t>
    </r>
    <r>
      <rPr>
        <sz val="10"/>
        <rFont val="Cambria"/>
        <family val="1"/>
        <scheme val="major"/>
      </rPr>
      <t>: Usage of pesticides monitoring records seen. Chemicals usage remains minimal over the past 5 years</t>
    </r>
  </si>
  <si>
    <t>Obs 2019.4</t>
  </si>
  <si>
    <r>
      <t xml:space="preserve">All sites - </t>
    </r>
    <r>
      <rPr>
        <sz val="10"/>
        <rFont val="Cambria"/>
        <family val="1"/>
        <scheme val="major"/>
      </rPr>
      <t xml:space="preserve">monitoring programmes include all of the above.  Annual Management Summaries seen; also examples of operational monitoring for every site where harvesting has been undertaken; also for a wide range of other operations at </t>
    </r>
    <r>
      <rPr>
        <b/>
        <sz val="10"/>
        <rFont val="Cambria"/>
        <family val="1"/>
        <scheme val="major"/>
      </rPr>
      <t>Achaglass</t>
    </r>
    <r>
      <rPr>
        <sz val="10"/>
        <rFont val="Cambria"/>
        <family val="1"/>
        <scheme val="major"/>
      </rPr>
      <t xml:space="preserve"> and for rhododendron control at </t>
    </r>
    <r>
      <rPr>
        <b/>
        <sz val="10"/>
        <rFont val="Cambria"/>
        <family val="1"/>
        <scheme val="major"/>
      </rPr>
      <t>SIMEC LHP2</t>
    </r>
  </si>
  <si>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</si>
  <si>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 xml:space="preserve">All sites - </t>
    </r>
    <r>
      <rPr>
        <sz val="10"/>
        <rFont val="Cambria"/>
        <family val="1"/>
        <scheme val="major"/>
      </rPr>
      <t>fully compliant, with appropriate monitoring of the special features identified in management plans</t>
    </r>
  </si>
  <si>
    <r>
      <t xml:space="preserve">Glenure - </t>
    </r>
    <r>
      <rPr>
        <sz val="10"/>
        <rFont val="Cambria"/>
        <family val="1"/>
        <scheme val="major"/>
      </rPr>
      <t xml:space="preserve">although examples of good practice seen eg summer 2020 manager visit with SNH to Cairnsmore of Fleet for inspection of SSSI/NNR, the management plan has also identified some remnant heather moorland as a 'key feature' which is located outwith the SSSI/NNR moorland area. The manager reported that informal monitoring had been undertaken by himself and SNH staff in 2020 as they passed through this area on the way to formally inspect the SSSI/NNR, but this area has not been explicitly  identified in the management plan monitoring plan so could be overlooked in future visits. </t>
    </r>
    <r>
      <rPr>
        <b/>
        <sz val="10"/>
        <rFont val="Cambria"/>
        <family val="1"/>
        <scheme val="major"/>
      </rPr>
      <t>Observation raised.</t>
    </r>
    <r>
      <rPr>
        <sz val="10"/>
        <rFont val="Cambria"/>
        <family val="1"/>
        <scheme val="major"/>
      </rPr>
      <t xml:space="preserve"> Although this had been  </t>
    </r>
    <r>
      <rPr>
        <b/>
        <sz val="10"/>
        <rFont val="Cambria"/>
        <family val="1"/>
        <scheme val="major"/>
      </rPr>
      <t xml:space="preserve">All other sites - </t>
    </r>
    <r>
      <rPr>
        <sz val="10"/>
        <rFont val="Cambria"/>
        <family val="1"/>
        <scheme val="major"/>
      </rPr>
      <t>fully compliant, with appropriate monitoring of the special features identified in management plans.  Various examples of monitoring seen / discussed eg</t>
    </r>
    <r>
      <rPr>
        <b/>
        <sz val="10"/>
        <rFont val="Cambria"/>
        <family val="1"/>
        <scheme val="major"/>
      </rPr>
      <t xml:space="preserve">  SIMEC LHP2</t>
    </r>
    <r>
      <rPr>
        <sz val="10"/>
        <rFont val="Cambria"/>
        <family val="1"/>
        <scheme val="major"/>
      </rPr>
      <t xml:space="preserve"> - estate keeps extensive records of historic leks.</t>
    </r>
  </si>
  <si>
    <t>Obs 2020.4</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</si>
  <si>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</si>
  <si>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r>
      <t xml:space="preserve">All sites </t>
    </r>
    <r>
      <rPr>
        <sz val="10"/>
        <rFont val="Cambria"/>
        <family val="1"/>
        <scheme val="major"/>
      </rPr>
      <t xml:space="preserve">- when plans are reviewed, five year monitoring summaries are produced and incorporated into new management planning documentation - seen for all recently - reviewed management plans eg </t>
    </r>
    <r>
      <rPr>
        <b/>
        <sz val="10"/>
        <rFont val="Cambria"/>
        <family val="1"/>
        <scheme val="major"/>
      </rPr>
      <t>Watermeetings, Warroch Hill</t>
    </r>
  </si>
  <si>
    <r>
      <t xml:space="preserve">All sites </t>
    </r>
    <r>
      <rPr>
        <sz val="10"/>
        <rFont val="Cambria"/>
        <family val="1"/>
        <scheme val="major"/>
      </rPr>
      <t xml:space="preserve">- when plans are reviewed, five year monitoring summaries are produced and incorporated into new management planning documentation.  This requirement is stated in the Monitoring section of most of the management plans eg </t>
    </r>
    <r>
      <rPr>
        <b/>
        <sz val="10"/>
        <rFont val="Cambria"/>
        <family val="1"/>
        <scheme val="major"/>
      </rPr>
      <t>Glenure</t>
    </r>
    <r>
      <rPr>
        <sz val="10"/>
        <rFont val="Cambria"/>
        <family val="1"/>
        <scheme val="major"/>
      </rPr>
      <t xml:space="preserve"> forest plan states ' A summary of monitoring results will be produced at the revision of this plan after 5 years.  This summary will be made publicly available.'</t>
    </r>
  </si>
  <si>
    <t>2.15.3 Monitoring findings, or summaries thereof, shall be made publicly available upon request.
Verfiers: 
• Written or verbal evidence of responses to requests.</t>
  </si>
  <si>
    <r>
      <t xml:space="preserve">All sites </t>
    </r>
    <r>
      <rPr>
        <sz val="10"/>
        <rFont val="Cambria"/>
        <family val="1"/>
        <scheme val="major"/>
      </rPr>
      <t xml:space="preserve">- managers confirmed that this would be the case but such requests had never been made. E.g. </t>
    </r>
    <r>
      <rPr>
        <b/>
        <sz val="10"/>
        <rFont val="Cambria"/>
        <family val="1"/>
        <charset val="238"/>
        <scheme val="major"/>
      </rPr>
      <t xml:space="preserve">Moray Estate </t>
    </r>
    <r>
      <rPr>
        <sz val="10"/>
        <rFont val="Cambria"/>
        <family val="1"/>
        <scheme val="major"/>
      </rPr>
      <t>- according to the interview with forest manager, records are available upon request.</t>
    </r>
  </si>
  <si>
    <r>
      <t xml:space="preserve">All sites </t>
    </r>
    <r>
      <rPr>
        <sz val="10"/>
        <rFont val="Cambria"/>
        <family val="1"/>
        <scheme val="major"/>
      </rPr>
      <t xml:space="preserve">- when plans are reviewed, five year monitoring summaries are produced and incorporated into new management planning documentation.  This requirement is stated in the Monitoring section of most of the management plans eg </t>
    </r>
    <r>
      <rPr>
        <b/>
        <sz val="10"/>
        <rFont val="Cambria"/>
        <family val="1"/>
        <scheme val="major"/>
      </rPr>
      <t>Glenure</t>
    </r>
    <r>
      <rPr>
        <sz val="10"/>
        <rFont val="Cambria"/>
        <family val="1"/>
        <scheme val="major"/>
      </rPr>
      <t xml:space="preserve"> forest plan states ' A summary of monitoring results will be produced at the revision of this plan after 5 years.  This summary will be made publicly available.'</t>
    </r>
    <r>
      <rPr>
        <b/>
        <sz val="10"/>
        <rFont val="Cambria"/>
        <family val="1"/>
        <scheme val="major"/>
      </rPr>
      <t xml:space="preserve"> </t>
    </r>
    <r>
      <rPr>
        <sz val="10"/>
        <rFont val="Cambria"/>
        <family val="1"/>
        <scheme val="major"/>
      </rPr>
      <t>Managers confirmed that no such requests had been made, but they would supply this information if requested.</t>
    </r>
  </si>
  <si>
    <t>General</t>
  </si>
  <si>
    <t>3.1.1 Woodland operations shall conform to forestry best practice guidance. 
Verifiers: 
• Field observation
• Discussion with the owner/manager and workers
• Monitoring and internal audit records.</t>
  </si>
  <si>
    <r>
      <t xml:space="preserve">All sites - managers showed good knowledge of best practice.  Site visits to live harvesting operations at Newton and Novar and to fencing work at Upper Sonachan showed work being undertaken according to best practice - managers operational monitoring notes seen for harvesting and  harvester operators interviewed at Newton / Novar. Three fencing contractors interviewed at Upper Sonachan.  All interviewees showed knowledge of best practice.  Recently - completed harvesting operations seen ( and samples of managers' site monitoring notes seen) at all sites where harvesting had been undertaken in recent months ie </t>
    </r>
    <r>
      <rPr>
        <b/>
        <sz val="10"/>
        <rFont val="Cambria"/>
        <family val="1"/>
        <scheme val="major"/>
      </rPr>
      <t xml:space="preserve">Knowehead, Craigallian, Three Bridges, Upper Sonachan, Altyre,Sutherland, Cullen, Goval, Moray and Lethen </t>
    </r>
    <r>
      <rPr>
        <sz val="10"/>
        <rFont val="Cambria"/>
        <family val="1"/>
        <scheme val="major"/>
      </rPr>
      <t xml:space="preserve"> and no indications of poor practice seen.</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</si>
  <si>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</si>
  <si>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0"/>
        <rFont val="Cambria"/>
        <family val="1"/>
        <scheme val="major"/>
      </rPr>
      <t>All sites</t>
    </r>
    <r>
      <rPr>
        <sz val="10"/>
        <rFont val="Cambria"/>
        <family val="1"/>
        <scheme val="major"/>
      </rPr>
      <t xml:space="preserve"> inspected fully compliant. Felling licences in place and contracts / work instructions seen for all operations.  Pre-operational  walkover checks evidenced; also pre-commencement meetings, highlighting constraints and sensitivities. A range of toolbox talks issued to contractors as relevant to site sensitivities - recorded on pre-commencement documents. Harvester operators interviewed at live harvesting sites showed good knowledge of individual site constraints.</t>
    </r>
  </si>
  <si>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</si>
  <si>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t xml:space="preserve">All sites </t>
    </r>
    <r>
      <rPr>
        <sz val="10"/>
        <rFont val="Cambria"/>
        <family val="1"/>
        <scheme val="major"/>
      </rPr>
      <t xml:space="preserve">- all operations well - planned and documented.  Records of pre-commencement meetings seen at all sites for harvesting operations undertaken over the past year ie </t>
    </r>
    <r>
      <rPr>
        <b/>
        <sz val="10"/>
        <rFont val="Cambria"/>
        <family val="1"/>
        <scheme val="major"/>
      </rPr>
      <t>Newton, Novar,</t>
    </r>
    <r>
      <rPr>
        <sz val="10"/>
        <rFont val="Cambria"/>
        <family val="1"/>
        <scheme val="major"/>
      </rPr>
      <t xml:space="preserve"> </t>
    </r>
    <r>
      <rPr>
        <b/>
        <sz val="10"/>
        <rFont val="Cambria"/>
        <family val="1"/>
        <scheme val="major"/>
      </rPr>
      <t xml:space="preserve">Knowehead, Craigallian, Three Bridges, Upper Sonachan, Altyre and Sutherland . </t>
    </r>
    <r>
      <rPr>
        <sz val="10"/>
        <rFont val="Cambria"/>
        <family val="1"/>
        <scheme val="major"/>
      </rPr>
      <t xml:space="preserve">Harvester operators interviewed showed good knowledge.  Emergency plans seen for all operations; also risk assessments and other safety information. No operations being undertaken in areas of high conservation value but the harvester operator at Novar indicated that there was a badger sett to one side of his work area which would be taped off when work moved closer and harvester operator at Newton described the procedure should he discover, for example, raptor nests or red squirrel dreys. At </t>
    </r>
    <r>
      <rPr>
        <b/>
        <sz val="10"/>
        <rFont val="Cambria"/>
        <family val="1"/>
        <scheme val="major"/>
      </rPr>
      <t xml:space="preserve">Craigallian, </t>
    </r>
    <r>
      <rPr>
        <sz val="10"/>
        <rFont val="Cambria"/>
        <family val="1"/>
        <scheme val="major"/>
      </rPr>
      <t xml:space="preserve">harvesting operations had revealed an old wind pump and associated water tanks, which were open and not clearly visible so could pose a potential hazard to machine operators in future operations.  Ground preparation works were planned ( mounding) but at time of audit the open tanks had not yet been added to the hazards and constraints map by the manager, although he was aware that this was required prior to start of ground prep works.  Observation raised
Site </t>
    </r>
    <r>
      <rPr>
        <b/>
        <sz val="10"/>
        <rFont val="Cambria"/>
        <family val="1"/>
        <charset val="238"/>
        <scheme val="major"/>
      </rPr>
      <t>Cullen</t>
    </r>
    <r>
      <rPr>
        <sz val="10"/>
        <rFont val="Cambria"/>
        <family val="1"/>
        <scheme val="major"/>
      </rPr>
      <t xml:space="preserve">: Interview with harvester driver confirm all operational plans were comunicated before he started. Site </t>
    </r>
    <r>
      <rPr>
        <b/>
        <sz val="10"/>
        <rFont val="Cambria"/>
        <family val="1"/>
        <charset val="238"/>
        <scheme val="major"/>
      </rPr>
      <t>Lethen</t>
    </r>
    <r>
      <rPr>
        <sz val="10"/>
        <rFont val="Cambria"/>
        <family val="1"/>
        <scheme val="major"/>
      </rPr>
      <t xml:space="preserve"> Records of pre-commencement meetings seen.</t>
    </r>
  </si>
  <si>
    <t>Obs 2019.5</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</si>
  <si>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</si>
  <si>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rPr>
        <b/>
        <sz val="10"/>
        <rFont val="Cambria"/>
        <family val="1"/>
        <scheme val="major"/>
      </rPr>
      <t xml:space="preserve">All sites </t>
    </r>
    <r>
      <rPr>
        <sz val="10"/>
        <rFont val="Cambria"/>
        <family val="1"/>
        <scheme val="major"/>
      </rPr>
      <t>- managers and harvester operators all showed very good knowledge of what to do in such circumstances. Pre-operational walkovers identify such features which are then protected and highlighted in pre-commencement meetings to avoid damage. No operations being undertaken in such areas but the harvester operator at Novar indicated that there was a badger sett to one side of his work area which would be taped off when work moved closer. He also explained that there were various historic features in the area ( old stone walls ) which he must not damage. Harvester operator at</t>
    </r>
    <r>
      <rPr>
        <b/>
        <sz val="10"/>
        <rFont val="Cambria"/>
        <family val="1"/>
        <scheme val="major"/>
      </rPr>
      <t xml:space="preserve"> Newton</t>
    </r>
    <r>
      <rPr>
        <sz val="10"/>
        <rFont val="Cambria"/>
        <family val="1"/>
        <scheme val="major"/>
      </rPr>
      <t xml:space="preserve"> described the procedure should he discover, for example, raptor nests or red squirrel dreys.    Harvesting at </t>
    </r>
    <r>
      <rPr>
        <b/>
        <sz val="10"/>
        <rFont val="Cambria"/>
        <family val="1"/>
        <scheme val="major"/>
      </rPr>
      <t>Sutherland</t>
    </r>
    <r>
      <rPr>
        <sz val="10"/>
        <rFont val="Cambria"/>
        <family val="1"/>
        <scheme val="major"/>
      </rPr>
      <t xml:space="preserve"> had been near a scheduled ancient monument 'The Mound'  - buffer zone observed.</t>
    </r>
  </si>
  <si>
    <t>Harvest operations</t>
  </si>
  <si>
    <t>3.2.1 a) Timber and non-timber woodland products (NTWPs) shall be harvested efficiently and with minimum loss or damage to environmental values. 
Verifiers: • Field observation
• Discussion with the owner/manager.</t>
  </si>
  <si>
    <r>
      <t xml:space="preserve">All sites </t>
    </r>
    <r>
      <rPr>
        <sz val="10"/>
        <rFont val="Cambria"/>
        <family val="1"/>
        <scheme val="major"/>
      </rPr>
      <t>-  site visits included live harvesting operations / sites where harvesting had been undertaken in recent months - no evidence of inefficient harvesting and good environmental protection practice seen</t>
    </r>
  </si>
  <si>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</si>
  <si>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</si>
  <si>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1"/>
        <scheme val="major"/>
      </rPr>
      <t xml:space="preserve"> Moray-</t>
    </r>
    <r>
      <rPr>
        <sz val="10"/>
        <rFont val="Cambria"/>
        <family val="1"/>
        <scheme val="major"/>
      </rPr>
      <t xml:space="preserve"> On sampled sales documentation incorrect certificate code (SGS) seen on an invoice. </t>
    </r>
    <r>
      <rPr>
        <b/>
        <sz val="10"/>
        <rFont val="Cambria"/>
        <family val="1"/>
        <scheme val="major"/>
      </rPr>
      <t xml:space="preserve">Major CAR raised . </t>
    </r>
    <r>
      <rPr>
        <sz val="10"/>
        <rFont val="Cambria"/>
        <family val="1"/>
        <scheme val="major"/>
      </rPr>
      <t xml:space="preserve">On a SBI although the correct FSC 100% claim was shown on the section of the invoice relating to claim, on the same invoice, in the box at the bottom of the document where the Certificate Code was shown ( correctly in this case)  claims FSC Controlled wood and PEFC Controlled Sources were included causing confusion about claims of their certified products. </t>
    </r>
    <r>
      <rPr>
        <b/>
        <sz val="10"/>
        <rFont val="Cambria"/>
        <family val="1"/>
        <scheme val="major"/>
      </rPr>
      <t>Observation raised.</t>
    </r>
    <r>
      <rPr>
        <sz val="10"/>
        <rFont val="Cambria"/>
        <family val="1"/>
        <scheme val="major"/>
      </rPr>
      <t xml:space="preserve">  At </t>
    </r>
    <r>
      <rPr>
        <b/>
        <sz val="10"/>
        <rFont val="Cambria"/>
        <family val="1"/>
        <scheme val="major"/>
      </rPr>
      <t>Altyre</t>
    </r>
    <r>
      <rPr>
        <sz val="10"/>
        <rFont val="Cambria"/>
        <family val="1"/>
        <scheme val="major"/>
      </rPr>
      <t xml:space="preserve">, on an outturn sale, the information relating to traceability had been removed from the version of the internal spreadsheet used to reconcile delivery note / weight ticket information that was sent to the accountant for raising of invoices, which meant that invoices did not include the required information to demonstrate traceability. Minor CAR raised.  </t>
    </r>
    <r>
      <rPr>
        <b/>
        <sz val="10"/>
        <rFont val="Cambria"/>
        <family val="1"/>
        <scheme val="major"/>
      </rPr>
      <t xml:space="preserve">All other sites </t>
    </r>
    <r>
      <rPr>
        <sz val="10"/>
        <rFont val="Cambria"/>
        <family val="1"/>
        <scheme val="major"/>
      </rPr>
      <t xml:space="preserve">where harvesting had been undertaken over the previous year, traceability was checked and no non-compliance noted. e.g. samples of sales documentation and traceability system checked at </t>
    </r>
    <r>
      <rPr>
        <b/>
        <sz val="10"/>
        <rFont val="Cambria"/>
        <family val="1"/>
        <charset val="238"/>
        <scheme val="major"/>
      </rPr>
      <t xml:space="preserve">Cullen, Forbes, Grumack </t>
    </r>
    <r>
      <rPr>
        <sz val="10"/>
        <rFont val="Cambria"/>
        <family val="1"/>
        <charset val="238"/>
        <scheme val="major"/>
      </rPr>
      <t xml:space="preserve">and </t>
    </r>
    <r>
      <rPr>
        <b/>
        <sz val="10"/>
        <rFont val="Cambria"/>
        <family val="1"/>
        <charset val="238"/>
        <scheme val="major"/>
      </rPr>
      <t xml:space="preserve">Lethen  </t>
    </r>
  </si>
  <si>
    <t>Major CAR 2019.6 - ref S4 Minor CAR 2018. 13, Obs 2019.7, Minor CAR 2019.8</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</si>
  <si>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</si>
  <si>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Knowehead - </t>
    </r>
    <r>
      <rPr>
        <sz val="10"/>
        <rFont val="Cambria"/>
        <family val="1"/>
        <scheme val="major"/>
      </rPr>
      <t xml:space="preserve">brash recovery had been undertaken on part of a recent clear fell site - visited during audit and discussed with managers - no negative effects noted. </t>
    </r>
    <r>
      <rPr>
        <b/>
        <sz val="10"/>
        <rFont val="Cambria"/>
        <family val="1"/>
        <scheme val="major"/>
      </rPr>
      <t xml:space="preserve">Novar </t>
    </r>
    <r>
      <rPr>
        <sz val="10"/>
        <rFont val="Cambria"/>
        <family val="1"/>
        <scheme val="major"/>
      </rPr>
      <t xml:space="preserve">- a small amount of brash - baling had been undertaken on a spruce clearfell on a peaty podzol soil, where planned to restock with native Scots Pine and to allow birch regeneration ie potential effect on soil fertility balanced by reduced demands of restock species.  </t>
    </r>
    <r>
      <rPr>
        <b/>
        <sz val="10"/>
        <rFont val="Cambria"/>
        <family val="1"/>
        <scheme val="major"/>
      </rPr>
      <t>All other sites</t>
    </r>
    <r>
      <rPr>
        <sz val="10"/>
        <rFont val="Cambria"/>
        <family val="1"/>
        <scheme val="major"/>
      </rPr>
      <t xml:space="preserve"> - no whole tree harvesting</t>
    </r>
  </si>
  <si>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</si>
  <si>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All sites </t>
    </r>
    <r>
      <rPr>
        <sz val="10"/>
        <rFont val="Cambria"/>
        <family val="1"/>
        <scheme val="major"/>
      </rPr>
      <t>- no burning of lop and top</t>
    </r>
  </si>
  <si>
    <t>Forest roads and associated infrastructure</t>
  </si>
  <si>
    <t xml:space="preserve">3.3.1 All necessary consents shall be obtained for construction, extension and upgrades of:
• Forest roads
• Mineral extraction sites
• Other infrastructure.
Verifiers: 
• Records of consents
• Environmental assessment where required.
</t>
  </si>
  <si>
    <r>
      <t xml:space="preserve">Sutherland </t>
    </r>
    <r>
      <rPr>
        <sz val="10"/>
        <rFont val="Cambria"/>
        <family val="1"/>
        <scheme val="major"/>
      </rPr>
      <t xml:space="preserve">- road construction is planned for 2020 so at time of audit the process of obtaining consent had only just commenced.  The first stage ie 'prior notification for prior notification for forestry - related building works (non-residential) Dunrobin Forest' documentation seen - submitted to Highland Council on 16/9/19 and acknowledged by the council on 23/9/19. 
</t>
    </r>
    <r>
      <rPr>
        <b/>
        <sz val="10"/>
        <rFont val="Cambria"/>
        <family val="1"/>
        <charset val="238"/>
        <scheme val="major"/>
      </rPr>
      <t>Moray</t>
    </r>
    <r>
      <rPr>
        <sz val="10"/>
        <rFont val="Cambria"/>
        <family val="1"/>
        <scheme val="major"/>
      </rPr>
      <t xml:space="preserve"> - consultation with Moray Council for timber transport road done. Although there was no response from them, one of the routes through Darnaway Forest is in part a Consultative route. Also, forest road under construction, in coordinance with Scottish Forestry Commission,  requires formation of stone surface prior to being used to haul timber from thinnings. this is extended from stacking area. Prior notification granted. </t>
    </r>
    <r>
      <rPr>
        <b/>
        <sz val="10"/>
        <rFont val="Cambria"/>
        <family val="1"/>
        <scheme val="major"/>
      </rPr>
      <t>All other sites</t>
    </r>
    <r>
      <rPr>
        <sz val="10"/>
        <rFont val="Cambria"/>
        <family val="1"/>
        <scheme val="major"/>
      </rPr>
      <t xml:space="preserve"> - no such operations requiring consent</t>
    </r>
  </si>
  <si>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</si>
  <si>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t xml:space="preserve"> </t>
    </r>
    <r>
      <rPr>
        <b/>
        <sz val="10"/>
        <rFont val="Cambria"/>
        <family val="1"/>
        <scheme val="major"/>
      </rPr>
      <t xml:space="preserve">Forbes- </t>
    </r>
    <r>
      <rPr>
        <sz val="10"/>
        <rFont val="Cambria"/>
        <family val="1"/>
        <scheme val="major"/>
      </rPr>
      <t xml:space="preserve">recently - harvested area visited and the final section of the forwarder track leading to the stacking area was rutted.  The manager confirmed that all available brash had been used but light - branched species were being thinned so there was a lack of brash.  Harvesting had been undertaken in the summer months in good weather to minimise damage and the resulting ruts, some of which had filled with water, did provide habitat for newts; however it is arguable whether environmental impact had or had not been sufficiently minimised. </t>
    </r>
    <r>
      <rPr>
        <b/>
        <sz val="10"/>
        <rFont val="Cambria"/>
        <family val="1"/>
        <scheme val="major"/>
      </rPr>
      <t xml:space="preserve"> Observation raised.</t>
    </r>
    <r>
      <rPr>
        <sz val="10"/>
        <rFont val="Cambria"/>
        <family val="1"/>
        <scheme val="major"/>
      </rPr>
      <t xml:space="preserve">  </t>
    </r>
    <r>
      <rPr>
        <b/>
        <sz val="10"/>
        <rFont val="Cambria"/>
        <family val="1"/>
        <scheme val="major"/>
      </rPr>
      <t>All other sites</t>
    </r>
    <r>
      <rPr>
        <sz val="10"/>
        <rFont val="Cambria"/>
        <family val="1"/>
        <scheme val="major"/>
      </rPr>
      <t xml:space="preserve"> - no non-compliance noted, with roads and tracks well - planned and well - maintained</t>
    </r>
  </si>
  <si>
    <t>Obs 2019.9</t>
  </si>
  <si>
    <t>Pesticides, biological control agents and fertilisers</t>
  </si>
  <si>
    <t xml:space="preserve">3.4.1 a) The use of pesticides and fertilisers shall be avoided where practicable. 
Verifiers: 
• Discussion with the owner/manager
• Pesticide policy or position statement.
</t>
  </si>
  <si>
    <r>
      <t xml:space="preserve">All sites </t>
    </r>
    <r>
      <rPr>
        <sz val="10"/>
        <rFont val="Cambria"/>
        <family val="1"/>
        <scheme val="major"/>
      </rPr>
      <t>- Integrated Pest Management Strategies in place and seen to be observed</t>
    </r>
  </si>
  <si>
    <t>3.4.1 b) The use of pesticides, biological control agents and fertilisers shall be minimised. 
Verifiers: 
• Discussion with the owner/manager
• Pesticide policy or position statement.</t>
  </si>
  <si>
    <r>
      <t xml:space="preserve">All sites </t>
    </r>
    <r>
      <rPr>
        <sz val="10"/>
        <rFont val="Cambria"/>
        <family val="1"/>
        <scheme val="major"/>
      </rPr>
      <t>- Integrated Pest Management Strategies in place requiring use to be minimised-  seen to be observed.</t>
    </r>
    <r>
      <rPr>
        <b/>
        <sz val="10"/>
        <rFont val="Cambria"/>
        <family val="1"/>
        <charset val="238"/>
        <scheme val="major"/>
      </rPr>
      <t xml:space="preserve"> </t>
    </r>
    <r>
      <rPr>
        <sz val="10"/>
        <rFont val="Cambria"/>
        <family val="1"/>
        <charset val="238"/>
        <scheme val="major"/>
      </rPr>
      <t xml:space="preserve">E.g. </t>
    </r>
    <r>
      <rPr>
        <b/>
        <sz val="10"/>
        <rFont val="Cambria"/>
        <family val="1"/>
        <charset val="238"/>
        <scheme val="major"/>
      </rPr>
      <t>Lethen</t>
    </r>
    <r>
      <rPr>
        <sz val="10"/>
        <rFont val="Cambria"/>
        <family val="1"/>
        <scheme val="major"/>
      </rPr>
      <t xml:space="preserve"> - Monitoring record confirmed minimal pesticides usage in the last 5 years. </t>
    </r>
  </si>
  <si>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</si>
  <si>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1"/>
        <scheme val="major"/>
      </rPr>
      <t>All sites</t>
    </r>
    <r>
      <rPr>
        <sz val="10"/>
        <rFont val="Cambria"/>
        <family val="1"/>
        <scheme val="major"/>
      </rPr>
      <t xml:space="preserve"> - addressed in IPMS and no evidence of damage seen during site visits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</si>
  <si>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</si>
  <si>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t xml:space="preserve">All sites </t>
    </r>
    <r>
      <rPr>
        <sz val="10"/>
        <rFont val="Cambria"/>
        <family val="1"/>
        <scheme val="major"/>
      </rPr>
      <t xml:space="preserve">- Integrated Pest Management Strategies in place addressing all of the above </t>
    </r>
  </si>
  <si>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</si>
  <si>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</si>
  <si>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All sites </t>
    </r>
    <r>
      <rPr>
        <sz val="10"/>
        <rFont val="Cambria"/>
        <family val="1"/>
        <scheme val="major"/>
      </rPr>
      <t>- Integrated Pest Management Strategies in place addressing all of the above.  Usage records seen for all sites where chemicals have been used over the past year, FEPA record sheets seen for individual applications and site visits confirmed full compliance</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</si>
  <si>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</si>
  <si>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All sites </t>
    </r>
    <r>
      <rPr>
        <sz val="10"/>
        <rFont val="Cambria"/>
        <family val="1"/>
        <scheme val="major"/>
      </rPr>
      <t xml:space="preserve">-  five year records of usage seen for all sites which have been in certification for this length of time and for sites which have been in certification for a shorter time, usage since entry seen.  Site by site usage is collated centrally on an annual basis, and records held, via the annual management summary process - the most recentvannual management summaries seen for all sites which were in certification at time of collation.  E.g. </t>
    </r>
    <r>
      <rPr>
        <b/>
        <sz val="10"/>
        <rFont val="Cambria"/>
        <family val="1"/>
        <charset val="238"/>
        <scheme val="major"/>
      </rPr>
      <t xml:space="preserve">Lethen </t>
    </r>
    <r>
      <rPr>
        <sz val="10"/>
        <rFont val="Cambria"/>
        <family val="1"/>
        <scheme val="major"/>
      </rPr>
      <t>- Monitoring record confirmed minimal pesticides usage in the last 5 years.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</si>
  <si>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</si>
  <si>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t xml:space="preserve">Resource - managed sites - </t>
    </r>
    <r>
      <rPr>
        <sz val="10"/>
        <rFont val="Cambria"/>
        <family val="1"/>
        <scheme val="major"/>
      </rPr>
      <t xml:space="preserve">all application is undertaken by contractors, but chemicals are provided by Tilhill.  All above records seen and chemical stores checked at both Tilhill offices visited ie Dumfries and Dunblane offices. No chemical application at </t>
    </r>
    <r>
      <rPr>
        <b/>
        <sz val="10"/>
        <rFont val="Cambria"/>
        <family val="1"/>
        <scheme val="major"/>
      </rPr>
      <t xml:space="preserve">Morangie </t>
    </r>
    <r>
      <rPr>
        <sz val="10"/>
        <rFont val="Cambria"/>
        <family val="1"/>
        <scheme val="major"/>
      </rPr>
      <t xml:space="preserve">( Inverness office)  At the </t>
    </r>
    <r>
      <rPr>
        <b/>
        <sz val="10"/>
        <rFont val="Cambria"/>
        <family val="1"/>
        <scheme val="major"/>
      </rPr>
      <t>Dunblane</t>
    </r>
    <r>
      <rPr>
        <sz val="10"/>
        <rFont val="Cambria"/>
        <family val="1"/>
        <scheme val="major"/>
      </rPr>
      <t xml:space="preserve"> office ( relating to </t>
    </r>
    <r>
      <rPr>
        <b/>
        <sz val="10"/>
        <rFont val="Cambria"/>
        <family val="1"/>
        <scheme val="major"/>
      </rPr>
      <t xml:space="preserve">Knowehead </t>
    </r>
    <r>
      <rPr>
        <sz val="10"/>
        <rFont val="Cambria"/>
        <family val="1"/>
        <scheme val="major"/>
      </rPr>
      <t xml:space="preserve">and </t>
    </r>
    <r>
      <rPr>
        <b/>
        <sz val="10"/>
        <rFont val="Cambria"/>
        <family val="1"/>
        <scheme val="major"/>
      </rPr>
      <t>Warroch Hill)</t>
    </r>
    <r>
      <rPr>
        <sz val="10"/>
        <rFont val="Cambria"/>
        <family val="1"/>
        <scheme val="major"/>
      </rPr>
      <t xml:space="preserve"> two boxes of Glyphosate 'Cleancrop' ie total 40l of herbicide, had been left on the floor outside the chemical store.  Although the chemical store was quite full, there was room for the chemicals to have been stored within it  - in fact the manager made space and put the containers into the store - and if there had not been room, there were several 'chemsafe' transport boxes available which could have been used as a temporary measure.</t>
    </r>
    <r>
      <rPr>
        <b/>
        <sz val="10"/>
        <rFont val="Cambria"/>
        <family val="1"/>
        <scheme val="major"/>
      </rPr>
      <t>Minor CAR raised.</t>
    </r>
    <r>
      <rPr>
        <sz val="10"/>
        <rFont val="Cambria"/>
        <family val="1"/>
        <scheme val="major"/>
      </rPr>
      <t xml:space="preserve">  </t>
    </r>
    <r>
      <rPr>
        <b/>
        <sz val="10"/>
        <rFont val="Cambria"/>
        <family val="1"/>
        <scheme val="major"/>
      </rPr>
      <t>Altyre -</t>
    </r>
    <r>
      <rPr>
        <sz val="10"/>
        <rFont val="Cambria"/>
        <family val="1"/>
        <scheme val="major"/>
      </rPr>
      <t xml:space="preserve"> chemical application is undertaken by estate staff - chemical store visited, spillage kits checked; also all COSHH assessments / risk assessments/ decision tree / FEPA records/PPE/ stock records.  No waste transfer notes as no requirement yet but waste management policy seen, confirming arrangements. </t>
    </r>
    <r>
      <rPr>
        <b/>
        <sz val="10"/>
        <rFont val="Cambria"/>
        <family val="1"/>
        <scheme val="major"/>
      </rPr>
      <t>Novar -</t>
    </r>
    <r>
      <rPr>
        <sz val="10"/>
        <rFont val="Cambria"/>
        <family val="1"/>
        <scheme val="major"/>
      </rPr>
      <t xml:space="preserve"> chemical application undertaken by contractors, supplying their own chemicals. COSHH / Risk assessments and FEPA records seen for application of Gazelle on restock site; also IPMS and decision form. </t>
    </r>
    <r>
      <rPr>
        <b/>
        <sz val="10"/>
        <rFont val="Cambria"/>
        <family val="1"/>
        <scheme val="major"/>
      </rPr>
      <t xml:space="preserve">Sutherland, Cullen, West Touxhill, Goval, Moray </t>
    </r>
    <r>
      <rPr>
        <sz val="10"/>
        <rFont val="Cambria"/>
        <family val="1"/>
        <scheme val="major"/>
      </rPr>
      <t xml:space="preserve">- no chemical use. </t>
    </r>
    <r>
      <rPr>
        <b/>
        <sz val="10"/>
        <rFont val="Cambria"/>
        <family val="1"/>
        <charset val="238"/>
        <scheme val="major"/>
      </rPr>
      <t>Forbes</t>
    </r>
    <r>
      <rPr>
        <sz val="10"/>
        <rFont val="Cambria"/>
        <family val="1"/>
        <scheme val="major"/>
      </rPr>
      <t xml:space="preserve">, </t>
    </r>
    <r>
      <rPr>
        <b/>
        <sz val="10"/>
        <rFont val="Cambria"/>
        <family val="1"/>
        <charset val="238"/>
        <scheme val="major"/>
      </rPr>
      <t>Moray</t>
    </r>
    <r>
      <rPr>
        <sz val="10"/>
        <rFont val="Cambria"/>
        <family val="1"/>
        <scheme val="major"/>
      </rPr>
      <t xml:space="preserve"> and </t>
    </r>
    <r>
      <rPr>
        <b/>
        <sz val="10"/>
        <rFont val="Cambria"/>
        <family val="1"/>
        <charset val="238"/>
        <scheme val="major"/>
      </rPr>
      <t>Lethen</t>
    </r>
    <r>
      <rPr>
        <sz val="10"/>
        <rFont val="Cambria"/>
        <family val="1"/>
        <scheme val="major"/>
      </rPr>
      <t xml:space="preserve"> applied by forest manager or contractor. Various records seen, including Training, Risk assessment, Chemical Decision Records, PPE. All Storage areas were locked, warning signs visible, all equipment cleaned.</t>
    </r>
  </si>
  <si>
    <t>Minor CAR 2019.10</t>
  </si>
  <si>
    <t xml:space="preserve"> Evidence for closure of Minor CAR 2019.10 seen and recorded in Section 2 Findings. Remote audit so no opportunity to check chemical stores during S1 surveillance.</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</si>
  <si>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</si>
  <si>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t xml:space="preserve">All sites - </t>
    </r>
    <r>
      <rPr>
        <sz val="10"/>
        <rFont val="Cambria"/>
        <family val="1"/>
        <scheme val="major"/>
      </rPr>
      <t xml:space="preserve">IPMS / Certification Guidance Note 'Pesticide selection on UKWAS certified properties' docs checked.  </t>
    </r>
    <r>
      <rPr>
        <b/>
        <sz val="10"/>
        <rFont val="Cambria"/>
        <family val="1"/>
        <scheme val="major"/>
      </rPr>
      <t>All sites where chemicals had been applied</t>
    </r>
    <r>
      <rPr>
        <sz val="10"/>
        <rFont val="Cambria"/>
        <family val="1"/>
        <scheme val="major"/>
      </rPr>
      <t xml:space="preserve"> over the past year FEPA application records checked and</t>
    </r>
    <r>
      <rPr>
        <b/>
        <sz val="10"/>
        <rFont val="Cambria"/>
        <family val="1"/>
        <scheme val="major"/>
      </rPr>
      <t xml:space="preserve"> sites where chemicals are supplied by the owner / manager</t>
    </r>
    <r>
      <rPr>
        <sz val="10"/>
        <rFont val="Cambria"/>
        <family val="1"/>
        <scheme val="major"/>
      </rPr>
      <t>, chemical stores and stock records also checked.  No non-compliance noted</t>
    </r>
  </si>
  <si>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</si>
  <si>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</si>
  <si>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fertiliser application.  IPMS documents include guidance on fertiliser use, in line with UKWAS guidance.</t>
    </r>
  </si>
  <si>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</si>
  <si>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</si>
  <si>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</si>
  <si>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scheme val="major"/>
      </rPr>
      <t xml:space="preserve">All sites </t>
    </r>
    <r>
      <rPr>
        <sz val="10"/>
        <rFont val="Cambria"/>
        <family val="1"/>
        <scheme val="major"/>
      </rPr>
      <t>- no previous, current or planned future use of bio-solids</t>
    </r>
  </si>
  <si>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</si>
  <si>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fertiliser usage</t>
    </r>
  </si>
  <si>
    <t>Fencing</t>
  </si>
  <si>
    <t xml:space="preserve">3.5.1 Where appropriate, wildlife management and control shall be used in preference to fencing.
Verifiers: 
• Discussion with the owner/manager. 
</t>
  </si>
  <si>
    <r>
      <t xml:space="preserve">All sites </t>
    </r>
    <r>
      <rPr>
        <sz val="10"/>
        <rFont val="Cambria"/>
        <family val="1"/>
        <scheme val="major"/>
      </rPr>
      <t xml:space="preserve">-  confirmed by managers that wildlife management and control is used in preference to fencing.  The only fencing observed during site visits was boundary fencing, except for a small amount of internal fencing at </t>
    </r>
    <r>
      <rPr>
        <b/>
        <sz val="10"/>
        <rFont val="Cambria"/>
        <family val="1"/>
        <scheme val="major"/>
      </rPr>
      <t>Warroch Hill</t>
    </r>
    <r>
      <rPr>
        <sz val="10"/>
        <rFont val="Cambria"/>
        <family val="1"/>
        <scheme val="major"/>
      </rPr>
      <t xml:space="preserve"> to buffer a SAM and evidence of removal of previous internal fencing  seen at </t>
    </r>
    <r>
      <rPr>
        <b/>
        <sz val="10"/>
        <rFont val="Cambria"/>
        <family val="1"/>
        <scheme val="major"/>
      </rPr>
      <t xml:space="preserve">Novar, </t>
    </r>
    <r>
      <rPr>
        <sz val="10"/>
        <rFont val="Cambria"/>
        <family val="1"/>
        <scheme val="major"/>
      </rPr>
      <t>where wire had been taken down and removed from site.</t>
    </r>
  </si>
  <si>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</si>
  <si>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t xml:space="preserve">All sites </t>
    </r>
    <r>
      <rPr>
        <sz val="10"/>
        <rFont val="Cambria"/>
        <family val="1"/>
        <scheme val="major"/>
      </rPr>
      <t xml:space="preserve">-  confirmed by managers that wildlife management and control is used in preference to fencing.  The only fencing observed during site visits was boundary fencing, except for a small amount of internal fencing at </t>
    </r>
    <r>
      <rPr>
        <b/>
        <sz val="10"/>
        <rFont val="Cambria"/>
        <family val="1"/>
        <scheme val="major"/>
      </rPr>
      <t>Warroch Hill</t>
    </r>
    <r>
      <rPr>
        <sz val="10"/>
        <rFont val="Cambria"/>
        <family val="1"/>
        <scheme val="major"/>
      </rPr>
      <t xml:space="preserve"> to buffer a SAM ( seen during audit ) and evidence of removal of previous internal fencing  seen at </t>
    </r>
    <r>
      <rPr>
        <b/>
        <sz val="10"/>
        <rFont val="Cambria"/>
        <family val="1"/>
        <scheme val="major"/>
      </rPr>
      <t xml:space="preserve">Novar </t>
    </r>
    <r>
      <rPr>
        <sz val="10"/>
        <rFont val="Cambria"/>
        <family val="1"/>
        <charset val="238"/>
        <scheme val="major"/>
      </rPr>
      <t>and</t>
    </r>
    <r>
      <rPr>
        <b/>
        <sz val="10"/>
        <rFont val="Cambria"/>
        <family val="1"/>
        <scheme val="major"/>
      </rPr>
      <t xml:space="preserve"> Moray </t>
    </r>
    <r>
      <rPr>
        <sz val="10"/>
        <rFont val="Cambria"/>
        <family val="1"/>
        <scheme val="major"/>
      </rPr>
      <t>where wire had been taken down and removed from site.</t>
    </r>
    <r>
      <rPr>
        <b/>
        <sz val="10"/>
        <rFont val="Cambria"/>
        <family val="1"/>
        <scheme val="major"/>
      </rPr>
      <t xml:space="preserve"> </t>
    </r>
    <r>
      <rPr>
        <sz val="10"/>
        <rFont val="Cambria"/>
        <family val="1"/>
        <scheme val="major"/>
      </rPr>
      <t>Managers in sites where Capercaillie are know to be present within / near the site confirmed that no areas were fenced which might endanger Capercaillie - verified during site visits.</t>
    </r>
    <r>
      <rPr>
        <b/>
        <sz val="10"/>
        <rFont val="Cambria"/>
        <family val="1"/>
        <charset val="238"/>
        <scheme val="major"/>
      </rPr>
      <t xml:space="preserve"> Lethen </t>
    </r>
    <r>
      <rPr>
        <sz val="10"/>
        <rFont val="Cambria"/>
        <family val="1"/>
        <charset val="238"/>
        <scheme val="major"/>
      </rPr>
      <t>visited</t>
    </r>
    <r>
      <rPr>
        <b/>
        <sz val="10"/>
        <rFont val="Cambria"/>
        <family val="1"/>
        <charset val="238"/>
        <scheme val="major"/>
      </rPr>
      <t xml:space="preserve"> </t>
    </r>
    <r>
      <rPr>
        <sz val="10"/>
        <rFont val="Cambria"/>
        <family val="1"/>
        <scheme val="major"/>
      </rPr>
      <t>restocked subcompartments fenced, no significant impacts observed.</t>
    </r>
  </si>
  <si>
    <t>Waste</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</si>
  <si>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</si>
  <si>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t xml:space="preserve">Knowehead -  </t>
    </r>
    <r>
      <rPr>
        <sz val="10"/>
        <rFont val="Cambria"/>
        <family val="1"/>
        <scheme val="major"/>
      </rPr>
      <t xml:space="preserve">old scaffolding,  several rotting bales and a large number of plastic feed sacks seen, all of which appeared to have been on site for a considerable time; also a livestock trailer, believed to belong to the neighbouring farmer, was on site and it appeared as though the trailer had been 'mucked out' on the forest road, with the dirty bedding being left on the road. </t>
    </r>
    <r>
      <rPr>
        <b/>
        <sz val="10"/>
        <rFont val="Cambria"/>
        <family val="1"/>
        <scheme val="major"/>
      </rPr>
      <t>Minor CAR raised</t>
    </r>
    <r>
      <rPr>
        <sz val="10"/>
        <rFont val="Cambria"/>
        <family val="1"/>
        <scheme val="major"/>
      </rPr>
      <t xml:space="preserve">. </t>
    </r>
    <r>
      <rPr>
        <b/>
        <sz val="10"/>
        <rFont val="Cambria"/>
        <family val="1"/>
        <charset val="238"/>
        <scheme val="major"/>
      </rPr>
      <t xml:space="preserve">Forbes </t>
    </r>
    <r>
      <rPr>
        <sz val="10"/>
        <rFont val="Cambria"/>
        <family val="1"/>
        <scheme val="major"/>
      </rPr>
      <t xml:space="preserve">- old tyres illegally disposed near logyard, the forest manager informed the police and confirmed removal upon completion of the investigation. </t>
    </r>
    <r>
      <rPr>
        <b/>
        <sz val="10"/>
        <rFont val="Cambria"/>
        <family val="1"/>
        <scheme val="major"/>
      </rPr>
      <t>All other sites -</t>
    </r>
    <r>
      <rPr>
        <sz val="10"/>
        <rFont val="Cambria"/>
        <family val="1"/>
        <scheme val="major"/>
      </rPr>
      <t xml:space="preserve"> no waste seen and waste management policies seen / skips checked at Altyre and Tilhill Dumfries office.</t>
    </r>
  </si>
  <si>
    <t>Minor CAR 2019.11</t>
  </si>
  <si>
    <t xml:space="preserve"> Evidence of closure of Minor CAR 2019.11 seen and recorded in Section 2 Findings. Waste management policy included in management planning documentation, either within the main plan or as part of an 'UKWAS 4 Appendix' alongside redundant materials plans.  Remote audit, so no opportunity to check implementation onsite.</t>
  </si>
  <si>
    <t xml:space="preserve">3.6.2 The owner/manager shall prepare and implement a prioritised plan to manage and progressively remove redundant materials.
Verfiers: 
• Field observation
• Removal plan
• Budget.
</t>
  </si>
  <si>
    <r>
      <t xml:space="preserve">All sites - </t>
    </r>
    <r>
      <rPr>
        <sz val="10"/>
        <rFont val="Cambria"/>
        <family val="1"/>
        <scheme val="major"/>
      </rPr>
      <t>redundant materials plans in place and details checked during site visits eg cpts where tree shelters are due for removal on site</t>
    </r>
    <r>
      <rPr>
        <b/>
        <sz val="10"/>
        <rFont val="Cambria"/>
        <family val="1"/>
        <scheme val="major"/>
      </rPr>
      <t>.</t>
    </r>
  </si>
  <si>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</si>
  <si>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</si>
  <si>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rFont val="Cambria"/>
        <family val="1"/>
        <scheme val="major"/>
      </rPr>
      <t>All sites</t>
    </r>
    <r>
      <rPr>
        <sz val="10"/>
        <rFont val="Cambria"/>
        <family val="1"/>
        <scheme val="major"/>
      </rPr>
      <t xml:space="preserve"> -  detailed in operational plans / pre-commencement checklists; also biodegradable lubricant requirements listed in some contract documentation. Harvester operators interviewed at </t>
    </r>
    <r>
      <rPr>
        <b/>
        <sz val="10"/>
        <rFont val="Cambria"/>
        <family val="1"/>
        <scheme val="major"/>
      </rPr>
      <t>Novar</t>
    </r>
    <r>
      <rPr>
        <sz val="10"/>
        <rFont val="Cambria"/>
        <family val="1"/>
        <scheme val="major"/>
      </rPr>
      <t xml:space="preserve"> and </t>
    </r>
    <r>
      <rPr>
        <b/>
        <sz val="10"/>
        <rFont val="Cambria"/>
        <family val="1"/>
        <scheme val="major"/>
      </rPr>
      <t>Newton</t>
    </r>
    <r>
      <rPr>
        <sz val="10"/>
        <rFont val="Cambria"/>
        <family val="1"/>
        <scheme val="major"/>
      </rPr>
      <t xml:space="preserve"> showed excellent knowledge.  Diffuse pollution risk assessments / emergency plans seen and recently - completed harvesting operations seen at </t>
    </r>
    <r>
      <rPr>
        <b/>
        <sz val="10"/>
        <rFont val="Cambria"/>
        <family val="1"/>
        <scheme val="major"/>
      </rPr>
      <t xml:space="preserve">Knowehead, Craigallian, Three Bridges, Upper Sonachan, Altyre,  Sutherland, Goval, Lethan </t>
    </r>
    <r>
      <rPr>
        <sz val="10"/>
        <rFont val="Cambria"/>
        <family val="1"/>
        <charset val="238"/>
        <scheme val="major"/>
      </rPr>
      <t xml:space="preserve">and </t>
    </r>
    <r>
      <rPr>
        <b/>
        <sz val="10"/>
        <rFont val="Cambria"/>
        <family val="1"/>
        <scheme val="major"/>
      </rPr>
      <t>Forbes</t>
    </r>
    <r>
      <rPr>
        <sz val="10"/>
        <rFont val="Cambria"/>
        <family val="1"/>
        <scheme val="major"/>
      </rPr>
      <t xml:space="preserve"> with no evidence of poor practice seen.</t>
    </r>
  </si>
  <si>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</si>
  <si>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r>
      <t xml:space="preserve">All sites - </t>
    </r>
    <r>
      <rPr>
        <sz val="10"/>
        <rFont val="Cambria"/>
        <family val="1"/>
        <scheme val="major"/>
      </rPr>
      <t xml:space="preserve">written plans seen for all live / recent harvesting / roading / chemical applications; also references in pre-commencement checklists.  Spillage kits checked with harvester operators interviewed at </t>
    </r>
    <r>
      <rPr>
        <b/>
        <sz val="10"/>
        <rFont val="Cambria"/>
        <family val="1"/>
        <scheme val="major"/>
      </rPr>
      <t xml:space="preserve">Novar, Newton, Cullen </t>
    </r>
    <r>
      <rPr>
        <sz val="10"/>
        <rFont val="Cambria"/>
        <family val="1"/>
        <charset val="238"/>
        <scheme val="major"/>
      </rPr>
      <t>and</t>
    </r>
    <r>
      <rPr>
        <b/>
        <sz val="10"/>
        <rFont val="Cambria"/>
        <family val="1"/>
        <scheme val="major"/>
      </rPr>
      <t xml:space="preserve"> Lethen</t>
    </r>
    <r>
      <rPr>
        <sz val="10"/>
        <rFont val="Cambria"/>
        <family val="1"/>
        <scheme val="major"/>
      </rPr>
      <t xml:space="preserve">, chemical spill kits seen at chemical stores checked at </t>
    </r>
    <r>
      <rPr>
        <b/>
        <sz val="10"/>
        <rFont val="Cambria"/>
        <family val="1"/>
        <scheme val="major"/>
      </rPr>
      <t>Tilhill Dumfries and Dunblane</t>
    </r>
    <r>
      <rPr>
        <sz val="10"/>
        <rFont val="Cambria"/>
        <family val="1"/>
        <scheme val="major"/>
      </rPr>
      <t xml:space="preserve"> offices.  Chemical and oil spill kits seen at</t>
    </r>
    <r>
      <rPr>
        <b/>
        <sz val="10"/>
        <rFont val="Cambria"/>
        <family val="1"/>
        <scheme val="major"/>
      </rPr>
      <t xml:space="preserve"> Altyre</t>
    </r>
    <r>
      <rPr>
        <sz val="10"/>
        <rFont val="Cambria"/>
        <family val="1"/>
        <scheme val="major"/>
      </rPr>
      <t xml:space="preserve">. Chemical and oil spill kits seen in storages at </t>
    </r>
    <r>
      <rPr>
        <b/>
        <sz val="10"/>
        <rFont val="Cambria"/>
        <family val="1"/>
        <charset val="238"/>
        <scheme val="major"/>
      </rPr>
      <t>Forbes and Lethan</t>
    </r>
    <r>
      <rPr>
        <sz val="10"/>
        <rFont val="Cambria"/>
        <family val="1"/>
        <scheme val="major"/>
      </rPr>
      <t>.</t>
    </r>
  </si>
  <si>
    <t>Statutory designated sites and protected species</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</si>
  <si>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</si>
  <si>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All sites </t>
    </r>
    <r>
      <rPr>
        <sz val="10"/>
        <rFont val="Cambria"/>
        <family val="1"/>
        <scheme val="major"/>
      </rPr>
      <t xml:space="preserve">- where present, identified in management plans ( approved Long Term Forest Plans)  and associated maps.   Condition statements seen for all SSSI's - treatment and associated monitoring checked and verified that status was being maintained / enhanced.  </t>
    </r>
    <r>
      <rPr>
        <b/>
        <sz val="10"/>
        <rFont val="Cambria"/>
        <family val="1"/>
        <scheme val="major"/>
      </rPr>
      <t xml:space="preserve">Sutherland - </t>
    </r>
    <r>
      <rPr>
        <sz val="10"/>
        <rFont val="Cambria"/>
        <family val="1"/>
        <scheme val="major"/>
      </rPr>
      <t xml:space="preserve">evidence of recent liaison with SNH regarding planned works on a SSSI seen - the stand-alone 100 year SSSI management plan was created over 10 years ago and had not been reviewed by SNH so the manager proactively engaged with SNH to discuss management of natural regeneration which had not been present at time of plan creation. No other sites where work planned which would impact areas of high conservation value.  SSSI SPA's  Capercaillie habitat) at / bordering  </t>
    </r>
    <r>
      <rPr>
        <b/>
        <sz val="10"/>
        <rFont val="Cambria"/>
        <family val="1"/>
        <scheme val="major"/>
      </rPr>
      <t xml:space="preserve">Sutherland, Novar, Altyre </t>
    </r>
    <r>
      <rPr>
        <sz val="10"/>
        <rFont val="Cambria"/>
        <family val="1"/>
        <scheme val="major"/>
      </rPr>
      <t xml:space="preserve">and known lek sites bordering </t>
    </r>
    <r>
      <rPr>
        <b/>
        <sz val="10"/>
        <rFont val="Cambria"/>
        <family val="1"/>
        <scheme val="major"/>
      </rPr>
      <t>Allt Daraich</t>
    </r>
    <r>
      <rPr>
        <sz val="10"/>
        <rFont val="Cambria"/>
        <family val="1"/>
        <scheme val="major"/>
      </rPr>
      <t xml:space="preserve"> - evidence of liaison with RSPB / historic lek counts seen.</t>
    </r>
    <r>
      <rPr>
        <b/>
        <sz val="10"/>
        <rFont val="Cambria"/>
        <family val="1"/>
        <scheme val="major"/>
      </rPr>
      <t xml:space="preserve"> </t>
    </r>
    <r>
      <rPr>
        <sz val="10"/>
        <rFont val="Cambria"/>
        <family val="1"/>
        <scheme val="major"/>
      </rPr>
      <t xml:space="preserve">Pre-operation walkovers undertaken to identify and protect special features - seen for all harvesting operations; also pre-commencement meeting checklists identifying areas/ recording toolbox talks issued to contractors eg red squirrel toolbox talks / contract maps highlighting such areas. </t>
    </r>
    <r>
      <rPr>
        <b/>
        <sz val="10"/>
        <rFont val="Cambria"/>
        <family val="1"/>
        <charset val="238"/>
        <scheme val="major"/>
      </rPr>
      <t xml:space="preserve">Moray </t>
    </r>
    <r>
      <rPr>
        <sz val="10"/>
        <rFont val="Cambria"/>
        <family val="1"/>
        <scheme val="major"/>
      </rPr>
      <t xml:space="preserve">- Part of the Lower Findhorn Woods SSSI/SAC lies within Moray Woodlands ground.  This area of woodland is managed primarily for biodiversity. </t>
    </r>
    <r>
      <rPr>
        <b/>
        <sz val="10"/>
        <rFont val="Cambria"/>
        <family val="1"/>
        <charset val="238"/>
        <scheme val="major"/>
      </rPr>
      <t>Forbes</t>
    </r>
    <r>
      <rPr>
        <sz val="10"/>
        <rFont val="Cambria"/>
        <family val="1"/>
        <scheme val="major"/>
      </rPr>
      <t xml:space="preserve"> - Red squirrel is the species of main conservation concern on the Estate. Squirrel sightings are logged and mapped on the GIS system. </t>
    </r>
  </si>
  <si>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</si>
  <si>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All sites </t>
    </r>
    <r>
      <rPr>
        <sz val="10"/>
        <rFont val="Cambria"/>
        <family val="1"/>
        <scheme val="major"/>
      </rPr>
      <t xml:space="preserve">- where present, identified in management plans ( approved Long Term Forest Plans)  and associated maps.   Condition statements seen for all SSSI's - treatment and associated monitoring checked and verified that status was being maintained / enhanced.  </t>
    </r>
    <r>
      <rPr>
        <b/>
        <sz val="10"/>
        <rFont val="Cambria"/>
        <family val="1"/>
        <scheme val="major"/>
      </rPr>
      <t xml:space="preserve">Sutherland - </t>
    </r>
    <r>
      <rPr>
        <sz val="10"/>
        <rFont val="Cambria"/>
        <family val="1"/>
        <scheme val="major"/>
      </rPr>
      <t xml:space="preserve">evidence of recent liaison with SNH regarding planned works on a SSSI seen - the stand-alone 100 year SSSI management plan was created over 10 years ago and had not been reviewed by SNH so the manager proactively engaged with SNH to discuss management of natural regeneration which had not been present at time of plan creation. No other sites where work planned which would impact areas of high conservation value.  SSSI SPA's  Capercaillie habitat) at / bordering  </t>
    </r>
    <r>
      <rPr>
        <b/>
        <sz val="10"/>
        <rFont val="Cambria"/>
        <family val="1"/>
        <scheme val="major"/>
      </rPr>
      <t xml:space="preserve">Sutherland, Novar, Altyre </t>
    </r>
    <r>
      <rPr>
        <sz val="10"/>
        <rFont val="Cambria"/>
        <family val="1"/>
        <scheme val="major"/>
      </rPr>
      <t xml:space="preserve">and known lek sites bordering </t>
    </r>
    <r>
      <rPr>
        <b/>
        <sz val="10"/>
        <rFont val="Cambria"/>
        <family val="1"/>
        <scheme val="major"/>
      </rPr>
      <t>Allt Daraich</t>
    </r>
    <r>
      <rPr>
        <sz val="10"/>
        <rFont val="Cambria"/>
        <family val="1"/>
        <scheme val="major"/>
      </rPr>
      <t xml:space="preserve"> - evidence of liaison with RSPB / historic lek counts seen.</t>
    </r>
    <r>
      <rPr>
        <b/>
        <sz val="10"/>
        <rFont val="Cambria"/>
        <family val="1"/>
        <scheme val="major"/>
      </rPr>
      <t xml:space="preserve"> </t>
    </r>
    <r>
      <rPr>
        <sz val="10"/>
        <rFont val="Cambria"/>
        <family val="1"/>
        <scheme val="major"/>
      </rPr>
      <t xml:space="preserve">Pre-operation walkovers undertaken to identify and protect special features - seen for all harvesting operations; also pre-commencement meeting checklists identifying areas/ recording toolbox talks issued to contractors eg red squirrel toolbox talks / contract maps highlighting such areas. </t>
    </r>
    <r>
      <rPr>
        <b/>
        <sz val="10"/>
        <rFont val="Cambria"/>
        <family val="1"/>
        <charset val="238"/>
        <scheme val="major"/>
      </rPr>
      <t>Moray</t>
    </r>
    <r>
      <rPr>
        <sz val="10"/>
        <rFont val="Cambria"/>
        <family val="1"/>
        <scheme val="major"/>
      </rPr>
      <t xml:space="preserve"> - pre-operation walkovers undertaken and recorded. </t>
    </r>
  </si>
  <si>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</si>
  <si>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All sites </t>
    </r>
    <r>
      <rPr>
        <sz val="10"/>
        <rFont val="Cambria"/>
        <family val="1"/>
        <scheme val="major"/>
      </rPr>
      <t xml:space="preserve">- where present, identified in management plans ( approved Long Term Forest Plans)  and associated maps.   Condition statements seen for all SSSI's - treatment and associated monitoring checked and verified that status was being maintained / enhanced.  </t>
    </r>
    <r>
      <rPr>
        <b/>
        <sz val="10"/>
        <rFont val="Cambria"/>
        <family val="1"/>
        <scheme val="major"/>
      </rPr>
      <t xml:space="preserve">Sutherland - </t>
    </r>
    <r>
      <rPr>
        <sz val="10"/>
        <rFont val="Cambria"/>
        <family val="1"/>
        <scheme val="major"/>
      </rPr>
      <t xml:space="preserve">evidence of recent liaison with SNH regarding planned works on a SSSI seen - the stand-alone 100 year SSSI management plan was created over 10 years ago and had not been reviewed by SNH so the manager proactively engaged with SNH to discuss management of natural regeneration which had not been present at time of plan creation. No other sites where work planned which would impact areas of high conservation value.  SSSI SPA's  Capercaillie habitat) at / bordering  </t>
    </r>
    <r>
      <rPr>
        <b/>
        <sz val="10"/>
        <rFont val="Cambria"/>
        <family val="1"/>
        <scheme val="major"/>
      </rPr>
      <t xml:space="preserve">Sutherland, Novar, Altyre </t>
    </r>
    <r>
      <rPr>
        <sz val="10"/>
        <rFont val="Cambria"/>
        <family val="1"/>
        <scheme val="major"/>
      </rPr>
      <t xml:space="preserve">and known lek sites bordering </t>
    </r>
    <r>
      <rPr>
        <b/>
        <sz val="10"/>
        <rFont val="Cambria"/>
        <family val="1"/>
        <scheme val="major"/>
      </rPr>
      <t>Allt Daraich</t>
    </r>
    <r>
      <rPr>
        <sz val="10"/>
        <rFont val="Cambria"/>
        <family val="1"/>
        <scheme val="major"/>
      </rPr>
      <t xml:space="preserve"> - evidence of liaison with RSPB / historic lek counts seen. Pre-operation walkovers undertaken to identify and protect special features - seen for all harvesting operations; also pre-commencement meeting checklists identifying areas/ recording toolbox talks issued to contractors eg red squirrel toolbox talks / contract maps highlighting such areas. Examples of liaison with relevant organisations seen e.g. regarding protection of red squirrel at </t>
    </r>
    <r>
      <rPr>
        <b/>
        <sz val="10"/>
        <rFont val="Cambria"/>
        <family val="1"/>
        <charset val="238"/>
        <scheme val="major"/>
      </rPr>
      <t>Forbes</t>
    </r>
    <r>
      <rPr>
        <sz val="10"/>
        <rFont val="Cambria"/>
        <family val="1"/>
        <scheme val="major"/>
      </rPr>
      <t xml:space="preserve">, Biodiversity records maintained on the GIS at </t>
    </r>
    <r>
      <rPr>
        <b/>
        <sz val="10"/>
        <rFont val="Cambria"/>
        <family val="1"/>
        <charset val="238"/>
        <scheme val="major"/>
      </rPr>
      <t>Moray.</t>
    </r>
  </si>
  <si>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</si>
  <si>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1"/>
        <scheme val="major"/>
      </rPr>
      <t xml:space="preserve">All sites </t>
    </r>
    <r>
      <rPr>
        <sz val="10"/>
        <rFont val="Cambria"/>
        <family val="1"/>
        <scheme val="major"/>
      </rPr>
      <t xml:space="preserve">- where present, identified in management plans ( approved Long Term Forest Plans)  and associated maps.   Condition statements seen for all SSSI's - treatment and associated monitoring checked and verified that status was being maintained / enhanced.  </t>
    </r>
    <r>
      <rPr>
        <b/>
        <sz val="10"/>
        <rFont val="Cambria"/>
        <family val="1"/>
        <scheme val="major"/>
      </rPr>
      <t>Sutherland</t>
    </r>
    <r>
      <rPr>
        <sz val="10"/>
        <rFont val="Cambria"/>
        <family val="1"/>
        <scheme val="major"/>
      </rPr>
      <t xml:space="preserve"> - evidence of recent liaison with SNH regarding planned works on a SSSI seen - the stand-alone 100 year SSSI management plan was created over 10 years ago and had not been reviewed by SNH so the manager proactively engaged with SNH to discuss management of natural regeneration which had not been present at time of plan creation. At </t>
    </r>
    <r>
      <rPr>
        <b/>
        <sz val="10"/>
        <rFont val="Cambria"/>
        <family val="1"/>
        <scheme val="major"/>
      </rPr>
      <t xml:space="preserve">Novar </t>
    </r>
    <r>
      <rPr>
        <sz val="10"/>
        <rFont val="Cambria"/>
        <family val="1"/>
        <scheme val="major"/>
      </rPr>
      <t xml:space="preserve">correspondence with SNH regarding sycamore seen - original Alnes River SSSI plan had been to control sycamore but in the light of chalara, it was agreed not to continue sycamore control; also site meeting regarding capercaillie habitat management seen and Woodland Trust PAWS assessment. No other sites where work planned which would impact areas of high conservation value.  SSSI SPA's  Capercaillie habitat) at / bordering  </t>
    </r>
    <r>
      <rPr>
        <b/>
        <sz val="10"/>
        <rFont val="Cambria"/>
        <family val="1"/>
        <scheme val="major"/>
      </rPr>
      <t>Sutherland, Novar, Altyr</t>
    </r>
    <r>
      <rPr>
        <sz val="10"/>
        <rFont val="Cambria"/>
        <family val="1"/>
        <scheme val="major"/>
      </rPr>
      <t xml:space="preserve">e and known lek sites bordering </t>
    </r>
    <r>
      <rPr>
        <b/>
        <sz val="10"/>
        <rFont val="Cambria"/>
        <family val="1"/>
        <scheme val="major"/>
      </rPr>
      <t>Allt Daraich</t>
    </r>
    <r>
      <rPr>
        <sz val="10"/>
        <rFont val="Cambria"/>
        <family val="1"/>
        <scheme val="major"/>
      </rPr>
      <t xml:space="preserve"> - evidence of liaison with RSPB / historic lek counts seen. Pre-operation walkovers undertaken to identify and protect special features - seen for all harvesting operations; also pre-commencement meeting checklists identifying areas/ recording toolbox talks issued to contractors eg red squirrel toolbox talks / contract maps highlighting such areas. 
Examples of liaison with relevant organisations seen e.g. regarding protection of red squirrel at </t>
    </r>
    <r>
      <rPr>
        <b/>
        <sz val="10"/>
        <rFont val="Cambria"/>
        <family val="1"/>
        <charset val="238"/>
        <scheme val="major"/>
      </rPr>
      <t>Forbes</t>
    </r>
    <r>
      <rPr>
        <sz val="10"/>
        <rFont val="Cambria"/>
        <family val="1"/>
        <scheme val="major"/>
      </rPr>
      <t xml:space="preserve">, Biodiversity records maintained on the GIS at </t>
    </r>
    <r>
      <rPr>
        <b/>
        <sz val="10"/>
        <rFont val="Cambria"/>
        <family val="1"/>
        <charset val="238"/>
        <scheme val="major"/>
      </rPr>
      <t>Moray.</t>
    </r>
  </si>
  <si>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</si>
  <si>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rPr>
        <b/>
        <sz val="10"/>
        <rFont val="Cambria"/>
        <family val="1"/>
        <scheme val="major"/>
      </rPr>
      <t>All sites</t>
    </r>
    <r>
      <rPr>
        <sz val="10"/>
        <rFont val="Cambria"/>
        <family val="1"/>
        <scheme val="major"/>
      </rPr>
      <t xml:space="preserve"> - where present, identified in management plans ( approved Long Term Forest Plans)  and associated maps - including  neighbouring designated sites.   Condition statements seen for all SSSI's - treatment and associated monitoring checked and verified that status was being maintained / enhanced. </t>
    </r>
    <r>
      <rPr>
        <b/>
        <sz val="10"/>
        <rFont val="Cambria"/>
        <family val="1"/>
        <scheme val="major"/>
      </rPr>
      <t xml:space="preserve"> Sutherland</t>
    </r>
    <r>
      <rPr>
        <sz val="10"/>
        <rFont val="Cambria"/>
        <family val="1"/>
        <scheme val="major"/>
      </rPr>
      <t xml:space="preserve"> - evidence of recent liaison with SNH regarding planned works on a SSSI seen - the stand-alone 100 year SSSI management plan was created over 10 years ago and had not been reviewed by SNH so the manager proactively engaged with SNH to discuss management of natural regeneration which had not been present at time of plan creation. No other sites where work planned which would impact areas of high conservation value.  SSSI SPA's  Capercaillie habitat) at / bordering  </t>
    </r>
    <r>
      <rPr>
        <b/>
        <sz val="10"/>
        <rFont val="Cambria"/>
        <family val="1"/>
        <scheme val="major"/>
      </rPr>
      <t xml:space="preserve">Sutherland, Novar, Altyre, Morangie </t>
    </r>
    <r>
      <rPr>
        <sz val="10"/>
        <rFont val="Cambria"/>
        <family val="1"/>
        <scheme val="major"/>
      </rPr>
      <t xml:space="preserve">and known lek sites bordering </t>
    </r>
    <r>
      <rPr>
        <b/>
        <sz val="10"/>
        <rFont val="Cambria"/>
        <family val="1"/>
        <scheme val="major"/>
      </rPr>
      <t xml:space="preserve">Allt Daraich </t>
    </r>
    <r>
      <rPr>
        <sz val="10"/>
        <rFont val="Cambria"/>
        <family val="1"/>
        <scheme val="major"/>
      </rPr>
      <t xml:space="preserve">- evidence of liaison with RSPB / historic lek counts seen. Pre-operation walkovers undertaken to identify and protect special features - seen for all harvesting operations; also pre-commencement meeting checklists identifying areas/ recording toolbox talks issued to contractors eg red squirrel toolbox talks  ( </t>
    </r>
    <r>
      <rPr>
        <b/>
        <sz val="10"/>
        <rFont val="Cambria"/>
        <family val="1"/>
        <scheme val="major"/>
      </rPr>
      <t xml:space="preserve">Three Bridges </t>
    </r>
    <r>
      <rPr>
        <sz val="10"/>
        <rFont val="Cambria"/>
        <family val="1"/>
        <scheme val="major"/>
      </rPr>
      <t xml:space="preserve">red squirrel stronghold) / contract maps highlighting such areas. At </t>
    </r>
    <r>
      <rPr>
        <b/>
        <sz val="10"/>
        <rFont val="Cambria"/>
        <family val="1"/>
        <scheme val="major"/>
      </rPr>
      <t xml:space="preserve">Watermeetings </t>
    </r>
    <r>
      <rPr>
        <sz val="10"/>
        <rFont val="Cambria"/>
        <family val="1"/>
        <scheme val="major"/>
      </rPr>
      <t>an area of potential black grouse habitat was identified and RSPB contacted to undertake a survey / provide advice for future management.</t>
    </r>
  </si>
  <si>
    <r>
      <t xml:space="preserve">All sites - </t>
    </r>
    <r>
      <rPr>
        <sz val="10"/>
        <rFont val="Cambria"/>
        <family val="1"/>
        <scheme val="major"/>
      </rPr>
      <t>where present, identified in management plans ( approved Long Term Forest Plans)  and associated maps - including  neighbouring designated sites.</t>
    </r>
    <r>
      <rPr>
        <b/>
        <sz val="10"/>
        <rFont val="Cambria"/>
        <family val="1"/>
        <scheme val="major"/>
      </rPr>
      <t xml:space="preserve">  SSSI </t>
    </r>
    <r>
      <rPr>
        <sz val="10"/>
        <rFont val="Cambria"/>
        <family val="1"/>
        <scheme val="major"/>
      </rPr>
      <t xml:space="preserve">condition statements seen and examples of liaison with SNH re SSSI's at </t>
    </r>
    <r>
      <rPr>
        <b/>
        <sz val="10"/>
        <rFont val="Cambria"/>
        <family val="1"/>
        <scheme val="major"/>
      </rPr>
      <t>Achnandarach</t>
    </r>
    <r>
      <rPr>
        <sz val="10"/>
        <rFont val="Cambria"/>
        <family val="1"/>
        <scheme val="major"/>
      </rPr>
      <t xml:space="preserve"> seen; also examples of liaison with nature conservation agencies when planning / implementing operations eg </t>
    </r>
    <r>
      <rPr>
        <b/>
        <sz val="10"/>
        <rFont val="Cambria"/>
        <family val="1"/>
        <scheme val="major"/>
      </rPr>
      <t xml:space="preserve">Waternish </t>
    </r>
    <r>
      <rPr>
        <sz val="10"/>
        <rFont val="Cambria"/>
        <family val="1"/>
        <scheme val="major"/>
      </rPr>
      <t xml:space="preserve">- liasion with RSPB, including site meeting, regarding management of harvesting operations in Sea Eagle area. </t>
    </r>
    <r>
      <rPr>
        <b/>
        <sz val="10"/>
        <rFont val="Cambria"/>
        <family val="1"/>
        <scheme val="major"/>
      </rPr>
      <t>SIMEC LHP2</t>
    </r>
    <r>
      <rPr>
        <sz val="10"/>
        <rFont val="Cambria"/>
        <family val="1"/>
        <scheme val="major"/>
      </rPr>
      <t xml:space="preserve"> - close liaison with RSPB regarding black grouse and wader habitat.  </t>
    </r>
  </si>
  <si>
    <t>Conservation of ancient semi-natural woodlands (ASNW)</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</si>
  <si>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</si>
  <si>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1"/>
        <scheme val="major"/>
      </rPr>
      <t xml:space="preserve">All sites </t>
    </r>
    <r>
      <rPr>
        <sz val="10"/>
        <rFont val="Cambria"/>
        <family val="1"/>
        <scheme val="major"/>
      </rPr>
      <t xml:space="preserve">- where ASNW present this is marked on maps and identified within forestry authority - approved Long Term Forest plans eg </t>
    </r>
    <r>
      <rPr>
        <b/>
        <sz val="10"/>
        <rFont val="Cambria"/>
        <family val="1"/>
        <scheme val="major"/>
      </rPr>
      <t>Three Bridges</t>
    </r>
    <r>
      <rPr>
        <sz val="10"/>
        <rFont val="Cambria"/>
        <family val="1"/>
        <scheme val="major"/>
      </rPr>
      <t xml:space="preserve"> Atlantic Woodland ASNW. Management planning documentation includes appropriate monitoring plans and evidence of monitoring seen  and also recorded centrally as part of annual management summary process</t>
    </r>
  </si>
  <si>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</si>
  <si>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t xml:space="preserve">All sites where ASNW present - </t>
    </r>
    <r>
      <rPr>
        <sz val="10"/>
        <rFont val="Cambria"/>
        <family val="1"/>
        <scheme val="major"/>
      </rPr>
      <t>fully addressed in management planning documenation and associated monitoring and verified during site visits that all such areas are being maintained / enhanced.</t>
    </r>
  </si>
  <si>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</si>
  <si>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r>
      <t xml:space="preserve">All sites - managers showed very good awareness of pests / diseases and could evidence surveying for this by either themselves of the forest authority; also addressed in management plans. Where invasive species are present these have been identified, addressed in management plans and associated monitoring plans.  Examples seen include management of Giant Hogweed at </t>
    </r>
    <r>
      <rPr>
        <b/>
        <sz val="10"/>
        <rFont val="Cambria"/>
        <family val="1"/>
        <scheme val="major"/>
      </rPr>
      <t>Newton</t>
    </r>
    <r>
      <rPr>
        <sz val="10"/>
        <rFont val="Cambria"/>
        <family val="1"/>
        <scheme val="major"/>
      </rPr>
      <t xml:space="preserve"> Forest ( site notes and subsequent chemical spraying documentation seen), Japanese Knotweed at </t>
    </r>
    <r>
      <rPr>
        <b/>
        <sz val="10"/>
        <rFont val="Cambria"/>
        <family val="1"/>
        <scheme val="major"/>
      </rPr>
      <t xml:space="preserve">Watermeetings </t>
    </r>
    <r>
      <rPr>
        <sz val="10"/>
        <rFont val="Cambria"/>
        <family val="1"/>
        <charset val="238"/>
        <scheme val="major"/>
      </rPr>
      <t>and</t>
    </r>
    <r>
      <rPr>
        <b/>
        <sz val="10"/>
        <rFont val="Cambria"/>
        <family val="1"/>
        <scheme val="major"/>
      </rPr>
      <t xml:space="preserve"> Forbes </t>
    </r>
    <r>
      <rPr>
        <sz val="10"/>
        <rFont val="Cambria"/>
        <family val="1"/>
        <scheme val="major"/>
      </rPr>
      <t xml:space="preserve">( site notes and photgraphic evidence post - eradication), rhododendron cutting and stump spraying at </t>
    </r>
    <r>
      <rPr>
        <b/>
        <sz val="10"/>
        <rFont val="Cambria"/>
        <family val="1"/>
        <scheme val="major"/>
      </rPr>
      <t xml:space="preserve">Upper Sonachan, </t>
    </r>
    <r>
      <rPr>
        <sz val="10"/>
        <rFont val="Cambria"/>
        <family val="1"/>
        <scheme val="major"/>
      </rPr>
      <t xml:space="preserve">rhododendron control at </t>
    </r>
    <r>
      <rPr>
        <b/>
        <sz val="10"/>
        <rFont val="Cambria"/>
        <family val="1"/>
        <scheme val="major"/>
      </rPr>
      <t xml:space="preserve">Altyre </t>
    </r>
    <r>
      <rPr>
        <sz val="10"/>
        <rFont val="Cambria"/>
        <family val="1"/>
        <charset val="238"/>
        <scheme val="major"/>
      </rPr>
      <t>and</t>
    </r>
    <r>
      <rPr>
        <b/>
        <sz val="10"/>
        <rFont val="Cambria"/>
        <family val="1"/>
        <scheme val="major"/>
      </rPr>
      <t xml:space="preserve"> Moray</t>
    </r>
  </si>
  <si>
    <t>Management of plantations on ancient woodland sites (PAWS)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</si>
  <si>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</si>
  <si>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rPr>
        <b/>
        <sz val="10"/>
        <rFont val="Cambria"/>
        <family val="1"/>
        <scheme val="major"/>
      </rPr>
      <t xml:space="preserve">All sites with PAWS </t>
    </r>
    <r>
      <rPr>
        <sz val="10"/>
        <rFont val="Cambria"/>
        <family val="1"/>
        <scheme val="major"/>
      </rPr>
      <t>- addressed in management plans and associated documentation eg Woodland Trust PAWS assessments at Novar.  Site visits to PAWS areas evidenced best practice being followed, with all PAWS areas either fully or partially restored.</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</si>
  <si>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</si>
  <si>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rPr>
        <b/>
        <sz val="10"/>
        <rFont val="Cambria"/>
        <family val="1"/>
        <scheme val="major"/>
      </rPr>
      <t xml:space="preserve">All sites with PAWS </t>
    </r>
    <r>
      <rPr>
        <sz val="10"/>
        <rFont val="Cambria"/>
        <family val="1"/>
        <scheme val="major"/>
      </rPr>
      <t xml:space="preserve">- fully addressed in management plans and associated documentation eg Woodland Trust PAWS assessments at </t>
    </r>
    <r>
      <rPr>
        <b/>
        <sz val="10"/>
        <rFont val="Cambria"/>
        <family val="1"/>
        <scheme val="major"/>
      </rPr>
      <t>Novar.</t>
    </r>
    <r>
      <rPr>
        <sz val="10"/>
        <rFont val="Cambria"/>
        <family val="1"/>
        <scheme val="major"/>
      </rPr>
      <t xml:space="preserve">  Site visits to PAWS areas evidenced best practice being followed, with all PAWS areas either fully or partially restored.</t>
    </r>
  </si>
  <si>
    <t>Protection of conservation values in other woodlands and semi-natural habitats</t>
  </si>
  <si>
    <t xml:space="preserve">4.4.1 a) Areas, species and features of conservation value in other woodlands shall be identified. 
Verifiers: 
• Field observation
• Discussion with the owner/manager
• Management planning documentation
• Historical maps
• Monitoring records.
</t>
  </si>
  <si>
    <r>
      <t xml:space="preserve">All sites - </t>
    </r>
    <r>
      <rPr>
        <sz val="10"/>
        <rFont val="Cambria"/>
        <family val="1"/>
        <scheme val="major"/>
      </rPr>
      <t>identified in management planning documentation and associated maps.  Verified during site visits and monitoring plans / results of monitoring seen.  All managers interviewed showed good knowledge as did harvester operators interviewed at Newton and Novar, both of whom confirmed that, if they encountered features that they believed to be of interest, they would leave untouched and contact the manager for advice / inclusion on maps.</t>
    </r>
  </si>
  <si>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</si>
  <si>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r>
      <t xml:space="preserve">All sites - </t>
    </r>
    <r>
      <rPr>
        <sz val="10"/>
        <rFont val="Cambria"/>
        <family val="1"/>
        <scheme val="major"/>
      </rPr>
      <t xml:space="preserve">identified in management planning documentation and associated maps.  Verified during site visits and monitoring plans / results of monitoring seen.  All managers interviewed showed good knowledge as did harvester operators interviewed at </t>
    </r>
    <r>
      <rPr>
        <b/>
        <sz val="10"/>
        <rFont val="Cambria"/>
        <family val="1"/>
        <scheme val="major"/>
      </rPr>
      <t xml:space="preserve">Newton </t>
    </r>
    <r>
      <rPr>
        <sz val="10"/>
        <rFont val="Cambria"/>
        <family val="1"/>
        <scheme val="major"/>
      </rPr>
      <t xml:space="preserve">and </t>
    </r>
    <r>
      <rPr>
        <b/>
        <sz val="10"/>
        <rFont val="Cambria"/>
        <family val="1"/>
        <scheme val="major"/>
      </rPr>
      <t>Novar</t>
    </r>
    <r>
      <rPr>
        <sz val="10"/>
        <rFont val="Cambria"/>
        <family val="1"/>
        <scheme val="major"/>
      </rPr>
      <t>, both of whom confirmed that, if they encountered features that they believed to be of interest, they would leave untouched and contact the manager for advice / inclusion on maps.</t>
    </r>
    <r>
      <rPr>
        <b/>
        <sz val="10"/>
        <rFont val="Cambria"/>
        <family val="1"/>
        <scheme val="major"/>
      </rPr>
      <t xml:space="preserve"> </t>
    </r>
    <r>
      <rPr>
        <sz val="10"/>
        <rFont val="Cambria"/>
        <family val="1"/>
        <scheme val="major"/>
      </rPr>
      <t>The harvester operator at Novar explained that a badger sett was present on site, which would be taped off before he moved to work in that area and explained that he would avoid any old stone walls in the area.</t>
    </r>
  </si>
  <si>
    <t xml:space="preserve">4.4.1 c) Adverse ecological impacts shall be identified and inform management.
Verifiers: 
• Field observation
• Discussion with the owner/manager
• Management planning documentation
• Historical maps
• Monitoring records.
</t>
  </si>
  <si>
    <r>
      <t xml:space="preserve">All sites - </t>
    </r>
    <r>
      <rPr>
        <sz val="10"/>
        <rFont val="Cambria"/>
        <family val="1"/>
        <scheme val="major"/>
      </rPr>
      <t>areas to be protected</t>
    </r>
    <r>
      <rPr>
        <b/>
        <sz val="10"/>
        <rFont val="Cambria"/>
        <family val="1"/>
        <scheme val="major"/>
      </rPr>
      <t xml:space="preserve"> </t>
    </r>
    <r>
      <rPr>
        <sz val="10"/>
        <rFont val="Cambria"/>
        <family val="1"/>
        <scheme val="major"/>
      </rPr>
      <t>identified in management planning documentation and associated maps.  Verified during site visits and monitoring plans / results of monitoring seen.  All managers interviewed showed good knowledge as did harvester operators interviewed at Newton and Novar, both of whom confirmed that, if they encountered features that they believed to be of interest, they would leave untouched and contact the manager for advice / inclusion on maps.</t>
    </r>
    <r>
      <rPr>
        <b/>
        <sz val="10"/>
        <rFont val="Cambria"/>
        <family val="1"/>
        <scheme val="major"/>
      </rPr>
      <t xml:space="preserve"> </t>
    </r>
    <r>
      <rPr>
        <sz val="10"/>
        <rFont val="Cambria"/>
        <family val="1"/>
        <scheme val="major"/>
      </rPr>
      <t>No evidence of adverse ecological impacts seen during site visits.</t>
    </r>
  </si>
  <si>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</si>
  <si>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t xml:space="preserve">At </t>
    </r>
    <r>
      <rPr>
        <b/>
        <sz val="10"/>
        <rFont val="Cambria"/>
        <family val="1"/>
        <scheme val="major"/>
      </rPr>
      <t xml:space="preserve">Watermeetings </t>
    </r>
    <r>
      <rPr>
        <sz val="10"/>
        <rFont val="Cambria"/>
        <family val="1"/>
        <scheme val="major"/>
      </rPr>
      <t xml:space="preserve">the manager had identified an area of potential black grouse habitat about which he has sought advice from RSPB regarding management. </t>
    </r>
    <r>
      <rPr>
        <b/>
        <sz val="10"/>
        <rFont val="Cambria"/>
        <family val="1"/>
        <scheme val="major"/>
      </rPr>
      <t xml:space="preserve"> All other sites</t>
    </r>
    <r>
      <rPr>
        <sz val="10"/>
        <rFont val="Cambria"/>
        <family val="1"/>
        <scheme val="major"/>
      </rPr>
      <t xml:space="preserve"> - no such habitats identified but managers showed good knowledge of best practice were they to be identified.</t>
    </r>
  </si>
  <si>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</si>
  <si>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t xml:space="preserve">At </t>
    </r>
    <r>
      <rPr>
        <b/>
        <sz val="10"/>
        <rFont val="Cambria"/>
        <family val="1"/>
        <scheme val="major"/>
      </rPr>
      <t xml:space="preserve">Watermeetings </t>
    </r>
    <r>
      <rPr>
        <sz val="10"/>
        <rFont val="Cambria"/>
        <family val="1"/>
        <scheme val="major"/>
      </rPr>
      <t xml:space="preserve">the manager had identified an area of potential black grouse habitat about which he has sought advice from RSPB regarding management - currently managed as non-intervention but natural regeneration would be monitored in future. </t>
    </r>
    <r>
      <rPr>
        <b/>
        <sz val="10"/>
        <rFont val="Cambria"/>
        <family val="1"/>
        <scheme val="major"/>
      </rPr>
      <t xml:space="preserve"> All other sites</t>
    </r>
    <r>
      <rPr>
        <sz val="10"/>
        <rFont val="Cambria"/>
        <family val="1"/>
        <scheme val="major"/>
      </rPr>
      <t xml:space="preserve"> - no such habitats identified but managers showed good knowledge of best practice to avoid adverse ecological impacts were they to be identified.</t>
    </r>
  </si>
  <si>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</si>
  <si>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All sites - </t>
    </r>
    <r>
      <rPr>
        <sz val="10"/>
        <rFont val="Cambria"/>
        <family val="1"/>
        <scheme val="major"/>
      </rPr>
      <t>management planning documentation and field observation confirm full compliance, with most sites containing more than 5% of such habitat.</t>
    </r>
  </si>
  <si>
    <t>Watershed management and erosion control</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</si>
  <si>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</si>
  <si>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All sites - </t>
    </r>
    <r>
      <rPr>
        <sz val="10"/>
        <rFont val="Cambria"/>
        <family val="1"/>
        <scheme val="major"/>
      </rPr>
      <t xml:space="preserve">no operations being undertaken in such areas where licences / consents required but management plans and maps indicated areas where catchment / water management is of particular importance eg </t>
    </r>
    <r>
      <rPr>
        <b/>
        <sz val="10"/>
        <rFont val="Cambria"/>
        <family val="1"/>
        <scheme val="major"/>
      </rPr>
      <t>Morangie</t>
    </r>
    <r>
      <rPr>
        <sz val="10"/>
        <rFont val="Cambria"/>
        <family val="1"/>
        <scheme val="major"/>
      </rPr>
      <t xml:space="preserve"> - springs feeding water supply for distillery ( forest owned by the Distillery), </t>
    </r>
    <r>
      <rPr>
        <b/>
        <sz val="10"/>
        <rFont val="Cambria"/>
        <family val="1"/>
        <scheme val="major"/>
      </rPr>
      <t xml:space="preserve">Watermeetings </t>
    </r>
    <r>
      <rPr>
        <sz val="10"/>
        <rFont val="Cambria"/>
        <family val="1"/>
        <scheme val="major"/>
      </rPr>
      <t>- drinking water supply protection zone marked on map and within management plan.</t>
    </r>
  </si>
  <si>
    <t xml:space="preserve">4.5.1 b) Where critically important areas or features are identified, their management shall be agreed with the relevant statutory bodies.  
Verifiers: 
• Records of consultation
• Management planning documentation
• Monitoring records
• Licences or consents.
</t>
  </si>
  <si>
    <r>
      <rPr>
        <b/>
        <sz val="10"/>
        <rFont val="Cambria"/>
        <family val="1"/>
        <scheme val="major"/>
      </rPr>
      <t>All sites</t>
    </r>
    <r>
      <rPr>
        <sz val="10"/>
        <rFont val="Cambria"/>
        <family val="1"/>
        <scheme val="major"/>
      </rPr>
      <t xml:space="preserve"> - no such areas</t>
    </r>
  </si>
  <si>
    <t>Maintenance of biodiversity and ecological functions</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</si>
  <si>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</si>
  <si>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t xml:space="preserve">All sites - </t>
    </r>
    <r>
      <rPr>
        <sz val="10"/>
        <rFont val="Cambria"/>
        <family val="1"/>
        <scheme val="major"/>
      </rPr>
      <t>natural reserves identified in management planning documentation and associated maps and verified during site visits.  Areas of natural reserve at least 1% and on most sites exceeding this.</t>
    </r>
  </si>
  <si>
    <r>
      <t xml:space="preserve">All sites - </t>
    </r>
    <r>
      <rPr>
        <sz val="10"/>
        <rFont val="Cambria"/>
        <family val="1"/>
        <scheme val="major"/>
      </rPr>
      <t>natural reserves identified in management planning documentation and associated maps.  Areas of natural reserve at least 1% and on most sites exceeding this.</t>
    </r>
    <r>
      <rPr>
        <b/>
        <sz val="10"/>
        <rFont val="Cambria"/>
        <family val="1"/>
        <scheme val="major"/>
      </rPr>
      <t xml:space="preserve"> </t>
    </r>
    <r>
      <rPr>
        <sz val="10"/>
        <rFont val="Cambria"/>
        <family val="1"/>
        <scheme val="major"/>
      </rPr>
      <t xml:space="preserve">The only exception is </t>
    </r>
    <r>
      <rPr>
        <b/>
        <sz val="10"/>
        <rFont val="Cambria"/>
        <family val="1"/>
        <scheme val="major"/>
      </rPr>
      <t xml:space="preserve">Achaglass </t>
    </r>
    <r>
      <rPr>
        <sz val="10"/>
        <rFont val="Cambria"/>
        <family val="1"/>
        <scheme val="major"/>
      </rPr>
      <t>( plantation) where currently only 0.3% is recorded as Natural Reserve, though management plan clearly indicates how this will be increased to at least 1% over the course of the plan. These areas identified as current / future natural reserves are the native broadleaf areas; however Achaglass LTR is 11.7% and some of the LTR areas eg red squirrel (conifer) habitat could be classed as NR so it is likely that the current position is fully compliant in terms of area.  Remote audit so no opportunity to verify this on site.</t>
    </r>
  </si>
  <si>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</si>
  <si>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t>All sites -</t>
    </r>
    <r>
      <rPr>
        <sz val="10"/>
        <rFont val="Cambria"/>
        <family val="1"/>
        <scheme val="major"/>
      </rPr>
      <t xml:space="preserve"> long term retentions identified in management planning documentation and associated maps and verified during site visits. Considerable areas managed under LISS in many sites visited, though at </t>
    </r>
    <r>
      <rPr>
        <b/>
        <sz val="10"/>
        <rFont val="Cambria"/>
        <family val="1"/>
        <scheme val="major"/>
      </rPr>
      <t xml:space="preserve">Watermeetings </t>
    </r>
    <r>
      <rPr>
        <sz val="10"/>
        <rFont val="Cambria"/>
        <family val="1"/>
        <scheme val="major"/>
      </rPr>
      <t xml:space="preserve"> there is less than 1% managed under LISS so the  percentage of natural reserve has been increased correspondingly.  On all other sites overall percentage of LTR / areas managed under LISS exceeds the specified minimum, with a number of sites eg </t>
    </r>
    <r>
      <rPr>
        <b/>
        <sz val="10"/>
        <rFont val="Cambria"/>
        <family val="1"/>
        <scheme val="major"/>
      </rPr>
      <t xml:space="preserve">Novar / Altrye / Sutherland </t>
    </r>
    <r>
      <rPr>
        <sz val="10"/>
        <rFont val="Cambria"/>
        <family val="1"/>
        <scheme val="major"/>
      </rPr>
      <t xml:space="preserve">managing considerable areas under LISS and /or containing large areas of policy woodland managed as LTR. </t>
    </r>
    <r>
      <rPr>
        <b/>
        <sz val="10"/>
        <rFont val="Cambria"/>
        <family val="1"/>
        <charset val="238"/>
        <scheme val="major"/>
      </rPr>
      <t>Forbes</t>
    </r>
    <r>
      <rPr>
        <sz val="10"/>
        <rFont val="Cambria"/>
        <family val="1"/>
        <scheme val="major"/>
      </rPr>
      <t xml:space="preserve">: LISS management used for compartments 22 and 23. </t>
    </r>
    <r>
      <rPr>
        <b/>
        <sz val="10"/>
        <rFont val="Cambria"/>
        <family val="1"/>
        <charset val="238"/>
        <scheme val="major"/>
      </rPr>
      <t>Moray</t>
    </r>
    <r>
      <rPr>
        <sz val="10"/>
        <rFont val="Cambria"/>
        <family val="1"/>
        <scheme val="major"/>
      </rPr>
      <t xml:space="preserve"> - a few stands have been identified for potential conversion from uniform silviculture to LISS with almost 3% of the total woodland area. </t>
    </r>
  </si>
  <si>
    <r>
      <rPr>
        <b/>
        <sz val="10"/>
        <rFont val="Cambria"/>
        <family val="1"/>
        <scheme val="major"/>
      </rPr>
      <t>All sites</t>
    </r>
    <r>
      <rPr>
        <sz val="10"/>
        <rFont val="Cambria"/>
        <family val="1"/>
        <scheme val="major"/>
      </rPr>
      <t xml:space="preserve"> - long term retentions and areas managed under LISS systems identified in management planning documentation and/or associated maps. Minimum 1% met / exceeded at all sites. </t>
    </r>
  </si>
  <si>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</si>
  <si>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rPr>
        <b/>
        <sz val="10"/>
        <rFont val="Cambria"/>
        <family val="1"/>
        <scheme val="major"/>
      </rPr>
      <t>All sites</t>
    </r>
    <r>
      <rPr>
        <sz val="10"/>
        <rFont val="Cambria"/>
        <family val="1"/>
        <scheme val="major"/>
      </rPr>
      <t xml:space="preserve"> - management planning documentation includes reference to veteran tree management/ management for future veterans,  with existing veteran trees identified and mapped. All recent / live harvesting sites visited showed that potential future veterans had been left, and the harvester operator in a thinnings site at </t>
    </r>
    <r>
      <rPr>
        <b/>
        <sz val="10"/>
        <rFont val="Cambria"/>
        <family val="1"/>
        <scheme val="major"/>
      </rPr>
      <t xml:space="preserve">Novar </t>
    </r>
    <r>
      <rPr>
        <sz val="10"/>
        <rFont val="Cambria"/>
        <family val="1"/>
        <scheme val="major"/>
      </rPr>
      <t xml:space="preserve">explained that he had been instructed to leave a number of the type of 'poor quality / poor form' tree that he would usually have chosen to remove, as these trees were to be left deliberately. Veteran trees kept and actions for maintainance of veteran tree habitat observed during filed visit at </t>
    </r>
    <r>
      <rPr>
        <b/>
        <sz val="10"/>
        <rFont val="Cambria"/>
        <family val="1"/>
        <charset val="238"/>
        <scheme val="major"/>
      </rPr>
      <t>Forbes, Moray</t>
    </r>
    <r>
      <rPr>
        <sz val="10"/>
        <rFont val="Cambria"/>
        <family val="1"/>
        <scheme val="major"/>
      </rPr>
      <t xml:space="preserve"> and </t>
    </r>
    <r>
      <rPr>
        <b/>
        <sz val="10"/>
        <rFont val="Cambria"/>
        <family val="1"/>
        <charset val="238"/>
        <scheme val="major"/>
      </rPr>
      <t>Lethen</t>
    </r>
    <r>
      <rPr>
        <sz val="10"/>
        <rFont val="Cambria"/>
        <family val="1"/>
        <scheme val="major"/>
      </rPr>
      <t>.</t>
    </r>
  </si>
  <si>
    <r>
      <rPr>
        <b/>
        <sz val="10"/>
        <rFont val="Cambria"/>
        <family val="1"/>
        <scheme val="major"/>
      </rPr>
      <t xml:space="preserve">All sites  </t>
    </r>
    <r>
      <rPr>
        <sz val="10"/>
        <rFont val="Cambria"/>
        <family val="1"/>
        <scheme val="major"/>
      </rPr>
      <t xml:space="preserve">where veteran trees are present - management planning documentation includes reference to veteran tree management/ management for future veterans. At </t>
    </r>
    <r>
      <rPr>
        <b/>
        <sz val="10"/>
        <rFont val="Cambria"/>
        <family val="1"/>
        <scheme val="major"/>
      </rPr>
      <t xml:space="preserve">Claybury </t>
    </r>
    <r>
      <rPr>
        <sz val="10"/>
        <rFont val="Cambria"/>
        <family val="1"/>
        <scheme val="major"/>
      </rPr>
      <t>all trees are protected by TPO. Veteran trees identified / mapped in a variety of ways eg use of 'what3words' at</t>
    </r>
    <r>
      <rPr>
        <b/>
        <sz val="10"/>
        <rFont val="Cambria"/>
        <family val="1"/>
        <scheme val="major"/>
      </rPr>
      <t xml:space="preserve"> Woburn</t>
    </r>
    <r>
      <rPr>
        <sz val="10"/>
        <rFont val="Cambria"/>
        <family val="1"/>
        <scheme val="major"/>
      </rPr>
      <t xml:space="preserve">.  Pre-commencement meeting records seen for harvesting operations, including reference to veteran tree management. </t>
    </r>
  </si>
  <si>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</si>
  <si>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t xml:space="preserve">All sites - </t>
    </r>
    <r>
      <rPr>
        <sz val="10"/>
        <rFont val="Cambria"/>
        <family val="1"/>
        <scheme val="major"/>
      </rPr>
      <t>addressed in management planning documentation, harvesting contract / pre-commencement documentation and verified during site visits, with plenty of standing and fallen deadwood observed.</t>
    </r>
  </si>
  <si>
    <r>
      <t xml:space="preserve">All sites - </t>
    </r>
    <r>
      <rPr>
        <sz val="10"/>
        <rFont val="Cambria"/>
        <family val="1"/>
        <scheme val="major"/>
      </rPr>
      <t>addressed in management planning documentation, harvesting contract / pre-commencement documentation.  Remote audit so no opportunity to verify during site visits.</t>
    </r>
  </si>
  <si>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</si>
  <si>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r>
      <t xml:space="preserve">All sites - </t>
    </r>
    <r>
      <rPr>
        <sz val="10"/>
        <rFont val="Cambria"/>
        <family val="1"/>
        <scheme val="major"/>
      </rPr>
      <t>addressed in management planning documentation, harvesting contract / pre-commencement documentation and verified during site visits, with plenty of standing and fallen deadwood observed.  Managers showed good knowledge of deadwood management and areas where deadwood would be of greatest nature conservation benefit.</t>
    </r>
  </si>
  <si>
    <r>
      <t xml:space="preserve">All sites - </t>
    </r>
    <r>
      <rPr>
        <sz val="10"/>
        <rFont val="Cambria"/>
        <family val="1"/>
        <scheme val="major"/>
      </rPr>
      <t>addressed in management planning documentation, harvesting contract / pre-commencement documentation.  Managers showed good knowledge of deadwood management and areas where deadwood would be of greatest nature conservation benefit.</t>
    </r>
  </si>
  <si>
    <t>Maintenance of local native seed sources</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</si>
  <si>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</si>
  <si>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 xml:space="preserve">All sites - </t>
    </r>
    <r>
      <rPr>
        <sz val="10"/>
        <rFont val="Cambria"/>
        <family val="1"/>
        <scheme val="major"/>
      </rPr>
      <t xml:space="preserve">no planting in such areas.  Considerable use of natural regeneration seen at </t>
    </r>
    <r>
      <rPr>
        <b/>
        <sz val="10"/>
        <rFont val="Cambria"/>
        <family val="1"/>
        <scheme val="major"/>
      </rPr>
      <t xml:space="preserve">Novar, Altrye </t>
    </r>
    <r>
      <rPr>
        <sz val="10"/>
        <rFont val="Cambria"/>
        <family val="1"/>
        <scheme val="major"/>
      </rPr>
      <t>and</t>
    </r>
    <r>
      <rPr>
        <b/>
        <sz val="10"/>
        <rFont val="Cambria"/>
        <family val="1"/>
        <scheme val="major"/>
      </rPr>
      <t xml:space="preserve"> Sutherland</t>
    </r>
  </si>
  <si>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</si>
  <si>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r>
      <rPr>
        <b/>
        <sz val="10"/>
        <rFont val="Cambria"/>
        <family val="1"/>
        <scheme val="major"/>
      </rPr>
      <t>All sites</t>
    </r>
    <r>
      <rPr>
        <sz val="10"/>
        <rFont val="Cambria"/>
        <family val="1"/>
        <scheme val="major"/>
      </rPr>
      <t xml:space="preserve"> - no recent / planned planting in such areas</t>
    </r>
  </si>
  <si>
    <t>Cultural and historical features/sites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</si>
  <si>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</si>
  <si>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All sites - </t>
    </r>
    <r>
      <rPr>
        <sz val="10"/>
        <rFont val="Cambria"/>
        <family val="1"/>
        <scheme val="major"/>
      </rPr>
      <t xml:space="preserve">both scheduled and unscheduled features identified in management plan documentation and other documentation eg ' archaeological records' document and map at </t>
    </r>
    <r>
      <rPr>
        <b/>
        <sz val="10"/>
        <rFont val="Cambria"/>
        <family val="1"/>
        <scheme val="major"/>
      </rPr>
      <t>Novar,</t>
    </r>
    <r>
      <rPr>
        <sz val="10"/>
        <rFont val="Cambria"/>
        <family val="1"/>
        <scheme val="major"/>
      </rPr>
      <t xml:space="preserve">  and seen to be included in constraints maps provided to contractors undertaking operations.  Examples of protection included fencing off of archaeological feature 'Witches Knowe' and associated buffer zone in new planting area visited at </t>
    </r>
    <r>
      <rPr>
        <b/>
        <sz val="10"/>
        <rFont val="Cambria"/>
        <family val="1"/>
        <scheme val="major"/>
      </rPr>
      <t>Warroch Hill,</t>
    </r>
    <r>
      <rPr>
        <sz val="10"/>
        <rFont val="Cambria"/>
        <family val="1"/>
        <scheme val="major"/>
      </rPr>
      <t xml:space="preserve"> various archaeological features seen to be left unplanted ( and with buffer zones) at </t>
    </r>
    <r>
      <rPr>
        <b/>
        <sz val="10"/>
        <rFont val="Cambria"/>
        <family val="1"/>
        <scheme val="major"/>
      </rPr>
      <t>Sutherland</t>
    </r>
    <r>
      <rPr>
        <sz val="10"/>
        <rFont val="Cambria"/>
        <family val="1"/>
        <scheme val="major"/>
      </rPr>
      <t xml:space="preserve">, buffering of archaeological feature in restock at </t>
    </r>
    <r>
      <rPr>
        <b/>
        <sz val="10"/>
        <rFont val="Cambria"/>
        <family val="1"/>
        <scheme val="major"/>
      </rPr>
      <t xml:space="preserve">Knowehead. Forbes, Lethen  - </t>
    </r>
    <r>
      <rPr>
        <sz val="10"/>
        <rFont val="Cambria"/>
        <family val="1"/>
        <charset val="238"/>
        <scheme val="major"/>
      </rPr>
      <t>sites identified, marked on maps, and measures developed for maintain/enhance</t>
    </r>
    <r>
      <rPr>
        <b/>
        <sz val="10"/>
        <rFont val="Cambria"/>
        <family val="1"/>
        <scheme val="major"/>
      </rPr>
      <t>.</t>
    </r>
  </si>
  <si>
    <t>Game and fisheries management</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</si>
  <si>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</si>
  <si>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rPr>
        <sz val="10"/>
        <rFont val="Cambria"/>
        <family val="1"/>
        <scheme val="major"/>
      </rPr>
      <t>Estate Shoots at</t>
    </r>
    <r>
      <rPr>
        <b/>
        <sz val="10"/>
        <rFont val="Cambria"/>
        <family val="1"/>
        <scheme val="major"/>
      </rPr>
      <t xml:space="preserve"> Altyre,Novar Forbes, Moray and Lethen;  </t>
    </r>
    <r>
      <rPr>
        <sz val="10"/>
        <rFont val="Cambria"/>
        <family val="1"/>
        <scheme val="major"/>
      </rPr>
      <t>managers reported strong liaison with the Keepers, with the manager at Altyre undertaking some chainsaw work for the shoot and an area visited where relocation of pheasant pen had been agreed; the manager at Novar showing records of regular liaison with the keeper - examples of the weekly email sent to the keepers re  forestry activity seen, including information where thinning / felling / seed collection activities being undertaken; also map of all pheasant pens</t>
    </r>
    <r>
      <rPr>
        <b/>
        <sz val="10"/>
        <rFont val="Cambria"/>
        <family val="1"/>
        <scheme val="major"/>
      </rPr>
      <t xml:space="preserve">.  </t>
    </r>
    <r>
      <rPr>
        <sz val="10"/>
        <rFont val="Cambria"/>
        <family val="1"/>
        <scheme val="major"/>
      </rPr>
      <t>Pheasant pens visited at both Altyre and Novar - ground vegetation suggested stocking levels low and locations of pens were outwith sensitive habitats / designations.</t>
    </r>
  </si>
  <si>
    <r>
      <t xml:space="preserve"> Pheasant shoots only at Chatsworth, Holkham.  Deer management - Tilhill standard shooting lease includes reference to adherence to relevant codes of practice eg BASC. Stalker at </t>
    </r>
    <r>
      <rPr>
        <b/>
        <sz val="10"/>
        <rFont val="Cambria"/>
        <family val="1"/>
        <scheme val="major"/>
      </rPr>
      <t>Seven Sisters</t>
    </r>
    <r>
      <rPr>
        <sz val="10"/>
        <rFont val="Cambria"/>
        <family val="1"/>
        <scheme val="major"/>
      </rPr>
      <t xml:space="preserve"> interviewed - showed excellent knowledge.</t>
    </r>
  </si>
  <si>
    <t>Woodland access and recreation including traditional and permissive use rights</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</si>
  <si>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</si>
  <si>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t xml:space="preserve">All sites - </t>
    </r>
    <r>
      <rPr>
        <sz val="10"/>
        <rFont val="Cambria"/>
        <family val="1"/>
        <scheme val="major"/>
      </rPr>
      <t>maps of permissive uses eg water supplies / shared access seen where such rights existed.  No traditional uses identifed.  Although none of the sites visited were well - used by members of the public, apart from small areas such as a core path at Sutherland managers confirmed that access is not prevented / discouraged and core paths / existing rights of way were well - maintained and waymarkers in place.</t>
    </r>
    <r>
      <rPr>
        <b/>
        <sz val="10"/>
        <rFont val="Cambria"/>
        <family val="1"/>
        <scheme val="major"/>
      </rPr>
      <t xml:space="preserve"> </t>
    </r>
    <r>
      <rPr>
        <sz val="10"/>
        <rFont val="Cambria"/>
        <family val="1"/>
        <scheme val="major"/>
      </rPr>
      <t>No members of the public encountered at any of the sites visited so no opportunity to interview.</t>
    </r>
  </si>
  <si>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</si>
  <si>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t xml:space="preserve">Water supplies marked on maps at all sites where they occur; also buffer zones eg at </t>
    </r>
    <r>
      <rPr>
        <b/>
        <sz val="10"/>
        <rFont val="Cambria"/>
        <family val="1"/>
        <scheme val="major"/>
      </rPr>
      <t>Watermeetings</t>
    </r>
    <r>
      <rPr>
        <sz val="10"/>
        <rFont val="Cambria"/>
        <family val="1"/>
        <scheme val="major"/>
      </rPr>
      <t xml:space="preserve"> - water supply protection zone.  Signage marking the exact location of a water supply seen at </t>
    </r>
    <r>
      <rPr>
        <b/>
        <sz val="10"/>
        <rFont val="Cambria"/>
        <family val="1"/>
        <scheme val="major"/>
      </rPr>
      <t xml:space="preserve">Three Bridges </t>
    </r>
    <r>
      <rPr>
        <sz val="10"/>
        <rFont val="Cambria"/>
        <family val="1"/>
        <scheme val="major"/>
      </rPr>
      <t xml:space="preserve">where harvesting had been undertaken and evidence of liaison with neighbours with water supplies in forest  before / during harvesting at </t>
    </r>
    <r>
      <rPr>
        <b/>
        <sz val="10"/>
        <rFont val="Cambria"/>
        <family val="1"/>
        <scheme val="major"/>
      </rPr>
      <t>Upper Sonachan</t>
    </r>
  </si>
  <si>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</si>
  <si>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All sites - </t>
    </r>
    <r>
      <rPr>
        <sz val="10"/>
        <rFont val="Cambria"/>
        <family val="1"/>
        <scheme val="major"/>
      </rPr>
      <t>public rights of way marked on maps.  Path to main spring supplying Glenmorangie distillery seen at Morangie.  At Novar the manager reported considerable liaison with mountain biking enthusiasts, using a variety of means, including use of social media,  to ensure mountain bikers are aware of operations and to communicate regarding conservation protection eg where bikers had been using a route near a capercaillie lek area they were asked to stop using the track.  Permission given for a European level mountain bike event to be held on the site. At Sutherland mountain bike trails are in place - leased to a local charitable organisation.</t>
    </r>
  </si>
  <si>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</si>
  <si>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</si>
  <si>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</si>
  <si>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rPr>
        <sz val="10"/>
        <rFont val="Cambria"/>
        <family val="1"/>
        <scheme val="major"/>
      </rPr>
      <t xml:space="preserve">Timber Transport Management plans in place where required eg at </t>
    </r>
    <r>
      <rPr>
        <b/>
        <sz val="10"/>
        <rFont val="Cambria"/>
        <family val="1"/>
        <scheme val="major"/>
      </rPr>
      <t>Novar and Upper Sonachan;</t>
    </r>
    <r>
      <rPr>
        <sz val="10"/>
        <rFont val="Cambria"/>
        <family val="1"/>
        <scheme val="major"/>
      </rPr>
      <t xml:space="preserve"> also tree safety zoning / inspections, except at </t>
    </r>
    <r>
      <rPr>
        <b/>
        <sz val="10"/>
        <rFont val="Cambria"/>
        <family val="1"/>
        <scheme val="major"/>
      </rPr>
      <t>Morangie</t>
    </r>
    <r>
      <rPr>
        <sz val="10"/>
        <rFont val="Cambria"/>
        <family val="1"/>
        <scheme val="major"/>
      </rPr>
      <t xml:space="preserve">, where a tree safety plan was not in place, roadside tree safety inspections could not be evidenced. A drive -by inspection of one of the areas where the forest borders a council road ( not A road but 'brown sign' tourist route so could be anticipated to be well - used at certain times of year) indicated a number of trees which would require closer inspection - </t>
    </r>
    <r>
      <rPr>
        <b/>
        <sz val="10"/>
        <rFont val="Cambria"/>
        <family val="1"/>
        <scheme val="major"/>
      </rPr>
      <t xml:space="preserve">Minor CAR raised. Moray, Grumack - </t>
    </r>
    <r>
      <rPr>
        <sz val="10"/>
        <rFont val="Cambria"/>
        <family val="1"/>
        <charset val="238"/>
        <scheme val="major"/>
      </rPr>
      <t>safety signs seen on roads.</t>
    </r>
    <r>
      <rPr>
        <b/>
        <sz val="10"/>
        <rFont val="Cambria"/>
        <family val="1"/>
        <scheme val="major"/>
      </rPr>
      <t xml:space="preserve"> </t>
    </r>
  </si>
  <si>
    <t xml:space="preserve">Minor CAR 2019.12 </t>
  </si>
  <si>
    <t>Evidence for closure of Minor CAR 2019.2 seen and recorded in Section 2 Findings.  No non-compliance noted at S1.</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</si>
  <si>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</si>
  <si>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1"/>
        <scheme val="major"/>
      </rPr>
      <t>Group members</t>
    </r>
    <r>
      <rPr>
        <sz val="10"/>
        <rFont val="Cambria"/>
        <family val="1"/>
        <scheme val="major"/>
      </rPr>
      <t xml:space="preserve"> - no complaints reported, though managers described how these would be dealt with and confirmed that recourse to legal process would only be taken if grievances could not be resolved via engagement with the complainants.  </t>
    </r>
    <r>
      <rPr>
        <b/>
        <sz val="10"/>
        <rFont val="Cambria"/>
        <family val="1"/>
        <scheme val="major"/>
      </rPr>
      <t>Resource - managed sites</t>
    </r>
    <r>
      <rPr>
        <sz val="10"/>
        <rFont val="Cambria"/>
        <family val="1"/>
        <scheme val="major"/>
      </rPr>
      <t xml:space="preserve"> -Tilhill operate a company complaints procedure and there is a monthly report to senior managers via a 'Safety and Assurance Dashboard' which highlights the main issues.  The Tilhill register of 'compliments and concerns' was viewed during audit, though it is noted that this is for the whole organisation, not just the certified sites.  Since Jan 2019 53 compliments and 39 concerns had been raised.  Two examples of concerns relating to certified sites were viewed - responses to both had been swift and constructive, with the concerns being resolved quickly.</t>
    </r>
  </si>
  <si>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</si>
  <si>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</si>
  <si>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t>Harvester operators interviewed at</t>
    </r>
    <r>
      <rPr>
        <b/>
        <sz val="10"/>
        <rFont val="Cambria"/>
        <family val="1"/>
        <scheme val="major"/>
      </rPr>
      <t xml:space="preserve"> Newton,</t>
    </r>
    <r>
      <rPr>
        <sz val="10"/>
        <rFont val="Cambria"/>
        <family val="1"/>
        <scheme val="major"/>
      </rPr>
      <t xml:space="preserve"> </t>
    </r>
    <r>
      <rPr>
        <b/>
        <sz val="10"/>
        <rFont val="Cambria"/>
        <family val="1"/>
        <scheme val="major"/>
      </rPr>
      <t xml:space="preserve">Novar, Cullen and Lethen </t>
    </r>
    <r>
      <rPr>
        <sz val="10"/>
        <rFont val="Cambria"/>
        <family val="1"/>
        <scheme val="major"/>
      </rPr>
      <t xml:space="preserve"> and fencing contractors interviewed at </t>
    </r>
    <r>
      <rPr>
        <b/>
        <sz val="10"/>
        <rFont val="Cambria"/>
        <family val="1"/>
        <scheme val="major"/>
      </rPr>
      <t>Upper Sonachan</t>
    </r>
    <r>
      <rPr>
        <sz val="10"/>
        <rFont val="Cambria"/>
        <family val="1"/>
        <scheme val="major"/>
      </rPr>
      <t xml:space="preserve"> all confirmed that they were local to the area.  Contracts / work instructions viewed for </t>
    </r>
    <r>
      <rPr>
        <b/>
        <sz val="10"/>
        <rFont val="Cambria"/>
        <family val="1"/>
        <scheme val="major"/>
      </rPr>
      <t>all sites</t>
    </r>
    <r>
      <rPr>
        <sz val="10"/>
        <rFont val="Cambria"/>
        <family val="1"/>
        <scheme val="major"/>
      </rPr>
      <t xml:space="preserve"> and interviews with managers confirmed that a variety of contract lengths / monetary values are let to provide opportunities for a range of size of business to bid for work.  At </t>
    </r>
    <r>
      <rPr>
        <b/>
        <sz val="10"/>
        <rFont val="Cambria"/>
        <family val="1"/>
        <scheme val="major"/>
      </rPr>
      <t>Sutherland</t>
    </r>
    <r>
      <rPr>
        <sz val="10"/>
        <rFont val="Cambria"/>
        <family val="1"/>
        <scheme val="major"/>
      </rPr>
      <t xml:space="preserve"> the manager reported that the owner had actively encouraged a  local harvesting contractor to undertake work and a local excavator operator to </t>
    </r>
    <r>
      <rPr>
        <b/>
        <sz val="10"/>
        <rFont val="Cambria"/>
        <family val="1"/>
        <scheme val="major"/>
      </rPr>
      <t>Novar</t>
    </r>
    <r>
      <rPr>
        <sz val="10"/>
        <rFont val="Cambria"/>
        <family val="1"/>
        <scheme val="major"/>
      </rPr>
      <t xml:space="preserve"> had recently been encouraged to undertaken contract road maintenance / ground preparation work on the estate. </t>
    </r>
    <r>
      <rPr>
        <b/>
        <sz val="10"/>
        <rFont val="Cambria"/>
        <family val="1"/>
        <charset val="238"/>
        <scheme val="major"/>
      </rPr>
      <t>All sites -</t>
    </r>
    <r>
      <rPr>
        <sz val="10"/>
        <rFont val="Cambria"/>
        <family val="1"/>
        <charset val="238"/>
        <scheme val="major"/>
      </rPr>
      <t xml:space="preserve"> all workers interviewed confirmed they came from surrounding area.   </t>
    </r>
  </si>
  <si>
    <t>Health and safety</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</si>
  <si>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</si>
  <si>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Safety signage seen at live harvesting sites visited at </t>
    </r>
    <r>
      <rPr>
        <b/>
        <sz val="10"/>
        <rFont val="Cambria"/>
        <family val="1"/>
        <scheme val="major"/>
      </rPr>
      <t xml:space="preserve">Newton </t>
    </r>
    <r>
      <rPr>
        <sz val="10"/>
        <rFont val="Cambria"/>
        <family val="1"/>
        <scheme val="major"/>
      </rPr>
      <t xml:space="preserve">and </t>
    </r>
    <r>
      <rPr>
        <b/>
        <sz val="10"/>
        <rFont val="Cambria"/>
        <family val="1"/>
        <scheme val="major"/>
      </rPr>
      <t>Novar</t>
    </r>
    <r>
      <rPr>
        <sz val="10"/>
        <rFont val="Cambria"/>
        <family val="1"/>
        <scheme val="major"/>
      </rPr>
      <t xml:space="preserve"> and pre-commencement meeting records seen for recent harvesting operations at a range of other sites included mention of safety signage. </t>
    </r>
    <r>
      <rPr>
        <b/>
        <sz val="10"/>
        <rFont val="Cambria"/>
        <family val="1"/>
        <charset val="238"/>
        <scheme val="major"/>
      </rPr>
      <t>Site Cullen</t>
    </r>
    <r>
      <rPr>
        <sz val="10"/>
        <rFont val="Cambria"/>
        <family val="1"/>
        <scheme val="major"/>
      </rPr>
      <t xml:space="preserve">: timber stacks marked with proper signs. First aid boxes and training records seen. </t>
    </r>
    <r>
      <rPr>
        <b/>
        <sz val="10"/>
        <rFont val="Cambria"/>
        <family val="1"/>
        <charset val="238"/>
        <scheme val="major"/>
      </rPr>
      <t xml:space="preserve">Site Moray: </t>
    </r>
    <r>
      <rPr>
        <sz val="10"/>
        <rFont val="Cambria"/>
        <family val="1"/>
        <charset val="238"/>
        <scheme val="major"/>
      </rPr>
      <t xml:space="preserve">Contracts specifying health and safety requirements checked. </t>
    </r>
    <r>
      <rPr>
        <b/>
        <sz val="10"/>
        <rFont val="Cambria"/>
        <family val="1"/>
        <charset val="238"/>
        <scheme val="major"/>
      </rPr>
      <t>Forbes</t>
    </r>
    <r>
      <rPr>
        <sz val="10"/>
        <rFont val="Cambria"/>
        <family val="1"/>
        <charset val="238"/>
        <scheme val="major"/>
      </rPr>
      <t xml:space="preserve">: chemical record book maintained. </t>
    </r>
    <r>
      <rPr>
        <b/>
        <sz val="10"/>
        <rFont val="Cambria"/>
        <family val="1"/>
        <charset val="238"/>
        <scheme val="major"/>
      </rPr>
      <t>Grumack Forest:</t>
    </r>
    <r>
      <rPr>
        <sz val="10"/>
        <rFont val="Cambria"/>
        <family val="1"/>
        <charset val="238"/>
        <scheme val="major"/>
      </rPr>
      <t xml:space="preserve"> timber stacks marked, workers use prescribed PPE. </t>
    </r>
    <r>
      <rPr>
        <b/>
        <sz val="10"/>
        <rFont val="Cambria"/>
        <family val="1"/>
        <charset val="238"/>
        <scheme val="major"/>
      </rPr>
      <t>Lethen</t>
    </r>
    <r>
      <rPr>
        <sz val="10"/>
        <rFont val="Cambria"/>
        <family val="1"/>
        <charset val="238"/>
        <scheme val="major"/>
      </rPr>
      <t xml:space="preserve"> pre-commencement meeting records seen. </t>
    </r>
    <r>
      <rPr>
        <sz val="10"/>
        <rFont val="Cambria"/>
        <family val="1"/>
        <scheme val="major"/>
      </rPr>
      <t xml:space="preserve">At </t>
    </r>
    <r>
      <rPr>
        <b/>
        <sz val="10"/>
        <rFont val="Cambria"/>
        <family val="1"/>
        <scheme val="major"/>
      </rPr>
      <t>Altyre</t>
    </r>
    <r>
      <rPr>
        <sz val="10"/>
        <rFont val="Cambria"/>
        <family val="1"/>
        <scheme val="major"/>
      </rPr>
      <t xml:space="preserve">, although safety signage was in place at entry points to the work area,  timber stacks on site did not have  warning 'do not climb on timber stacks' signage displayed </t>
    </r>
    <r>
      <rPr>
        <b/>
        <sz val="10"/>
        <rFont val="Cambria"/>
        <family val="1"/>
        <scheme val="major"/>
      </rPr>
      <t>Minor CAR raised</t>
    </r>
    <r>
      <rPr>
        <sz val="10"/>
        <rFont val="Cambria"/>
        <family val="1"/>
        <scheme val="major"/>
      </rPr>
      <t xml:space="preserve">.  At </t>
    </r>
    <r>
      <rPr>
        <b/>
        <sz val="10"/>
        <rFont val="Cambria"/>
        <family val="1"/>
        <scheme val="major"/>
      </rPr>
      <t xml:space="preserve">Altyre </t>
    </r>
    <r>
      <rPr>
        <sz val="10"/>
        <rFont val="Cambria"/>
        <family val="1"/>
        <scheme val="major"/>
      </rPr>
      <t>a tractor - forwarder unit is used for firewood harvesting by estate staff.  The risk zone stickers on both sides of the forwarder boom had completely worn away -</t>
    </r>
    <r>
      <rPr>
        <b/>
        <sz val="10"/>
        <rFont val="Cambria"/>
        <family val="1"/>
        <scheme val="major"/>
      </rPr>
      <t xml:space="preserve"> Minor CAR raised</t>
    </r>
    <r>
      <rPr>
        <sz val="10"/>
        <rFont val="Cambria"/>
        <family val="1"/>
        <scheme val="major"/>
      </rPr>
      <t>, and the dry powder fire extinguisher in the tractor cab ie the only means of extinguishing a fire as the tractor did not have a fire suppressant system,  had not been checked since purchase approximately 5 years ago so it is unlikely that it would function in the event of a fire -</t>
    </r>
    <r>
      <rPr>
        <b/>
        <sz val="10"/>
        <rFont val="Cambria"/>
        <family val="1"/>
        <scheme val="major"/>
      </rPr>
      <t xml:space="preserve"> Minor CAR raised</t>
    </r>
    <r>
      <rPr>
        <sz val="10"/>
        <rFont val="Cambria"/>
        <family val="1"/>
        <scheme val="major"/>
      </rPr>
      <t xml:space="preserve"> At </t>
    </r>
    <r>
      <rPr>
        <b/>
        <sz val="10"/>
        <rFont val="Cambria"/>
        <family val="1"/>
        <scheme val="major"/>
      </rPr>
      <t>Altyre</t>
    </r>
    <r>
      <rPr>
        <sz val="10"/>
        <rFont val="Cambria"/>
        <family val="1"/>
        <scheme val="major"/>
      </rPr>
      <t xml:space="preserve"> a recently - completed harvesting site was visited, with roadside stocks of timber still present.  Powerlines were within the work area, close to the timber stacks.  Although goalposts had been erected and stacking had been outside the risk zone, the goalpost at the side of the powerline near the stacked timber had fallen over. The manager confirmed that this had been an ongoing issue throughout the contract period. </t>
    </r>
    <r>
      <rPr>
        <b/>
        <sz val="10"/>
        <rFont val="Cambria"/>
        <family val="1"/>
        <scheme val="major"/>
      </rPr>
      <t>Minor CAR raised.</t>
    </r>
    <r>
      <rPr>
        <sz val="10"/>
        <rFont val="Cambria"/>
        <family val="1"/>
        <scheme val="major"/>
      </rPr>
      <t xml:space="preserve"> At </t>
    </r>
    <r>
      <rPr>
        <b/>
        <sz val="10"/>
        <rFont val="Cambria"/>
        <family val="1"/>
        <scheme val="major"/>
      </rPr>
      <t xml:space="preserve">Sutherland </t>
    </r>
    <r>
      <rPr>
        <sz val="10"/>
        <rFont val="Cambria"/>
        <family val="1"/>
        <scheme val="major"/>
      </rPr>
      <t>mountain bike trails had been constructed in the forest under a lease agreement with a local organisation.  Under the terms of the agreement, the mountain bike company was to report to the estate at least annually 'regarding condition of trails and matters relating to public safety.'  This had not been undertaken; although the manager did hold a copy of the most recent Annual General Meeting minutes,  the meeting agenda did not appear to have included items on safety / trail condition other than a reference to a structure on the trail still being closed following an accident ( date checked and this was prior to the estate joining the Tilhill group scheme). The manager was unable to confirm, therefore, whether the trails were in good condition/  that public safety was being protected.</t>
    </r>
    <r>
      <rPr>
        <b/>
        <sz val="10"/>
        <rFont val="Cambria"/>
        <family val="1"/>
        <scheme val="major"/>
      </rPr>
      <t xml:space="preserve"> Minor CAR raised</t>
    </r>
  </si>
  <si>
    <t>Minor CAR 2019.13, Minor CAR 2019.14, Minor CAR 2019.15, Minor CAR 2019.16, Minor CAR 2019.17</t>
  </si>
  <si>
    <t>Evidence for closure of 2019 Minor CAR's seen.  Remote audit so no opportunity for site visit during S1 audit; however pre-commencement records seen for all sites where harvesting operations in the past 12 months. No non-compliance noted.</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</si>
  <si>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</si>
  <si>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1"/>
        <scheme val="major"/>
      </rPr>
      <t>All sites</t>
    </r>
    <r>
      <rPr>
        <sz val="10"/>
        <rFont val="Cambria"/>
        <family val="1"/>
        <scheme val="major"/>
      </rPr>
      <t xml:space="preserve"> - various contingency planning documents seen, including site safety rules, Emergency plans,  Environmental / Pollution control plans, Water Pollution Prevention toolbox talks, pre-commencement meeting records including reference to emergency planning; also contract information listing requirements / FISA guidance to be followed.  All managers interviewed showed good knowledge, as did harvester operators interviewed at Novar, Newton, Cullen, Moray and Lethen.</t>
    </r>
  </si>
  <si>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</si>
  <si>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Certificates of competence checked for a range of operations at every site visited eg </t>
    </r>
    <r>
      <rPr>
        <b/>
        <sz val="10"/>
        <rFont val="Cambria"/>
        <family val="1"/>
        <scheme val="major"/>
      </rPr>
      <t xml:space="preserve">Newton, Cullen, Moray </t>
    </r>
    <r>
      <rPr>
        <sz val="10"/>
        <rFont val="Cambria"/>
        <family val="1"/>
        <scheme val="major"/>
      </rPr>
      <t xml:space="preserve">harvesting contractor,  </t>
    </r>
    <r>
      <rPr>
        <b/>
        <sz val="10"/>
        <rFont val="Cambria"/>
        <family val="1"/>
        <scheme val="major"/>
      </rPr>
      <t>Watermeetings</t>
    </r>
    <r>
      <rPr>
        <sz val="10"/>
        <rFont val="Cambria"/>
        <family val="1"/>
        <scheme val="major"/>
      </rPr>
      <t xml:space="preserve"> spraying contractor, </t>
    </r>
    <r>
      <rPr>
        <b/>
        <sz val="10"/>
        <rFont val="Cambria"/>
        <family val="1"/>
        <scheme val="major"/>
      </rPr>
      <t xml:space="preserve">Craigallian, Lethen </t>
    </r>
    <r>
      <rPr>
        <sz val="10"/>
        <rFont val="Cambria"/>
        <family val="1"/>
        <scheme val="major"/>
      </rPr>
      <t xml:space="preserve">planting contractor, </t>
    </r>
    <r>
      <rPr>
        <b/>
        <sz val="10"/>
        <rFont val="Cambria"/>
        <family val="1"/>
        <scheme val="major"/>
      </rPr>
      <t>Three Bridges</t>
    </r>
    <r>
      <rPr>
        <sz val="10"/>
        <rFont val="Cambria"/>
        <family val="1"/>
        <scheme val="major"/>
      </rPr>
      <t xml:space="preserve"> spraying contractor, </t>
    </r>
    <r>
      <rPr>
        <b/>
        <sz val="10"/>
        <rFont val="Cambria"/>
        <family val="1"/>
        <scheme val="major"/>
      </rPr>
      <t>Upper Sonachan</t>
    </r>
    <r>
      <rPr>
        <sz val="10"/>
        <rFont val="Cambria"/>
        <family val="1"/>
        <scheme val="major"/>
      </rPr>
      <t xml:space="preserve"> roading contractor, </t>
    </r>
    <r>
      <rPr>
        <b/>
        <sz val="10"/>
        <rFont val="Cambria"/>
        <family val="1"/>
        <scheme val="major"/>
      </rPr>
      <t>Knowehead</t>
    </r>
    <r>
      <rPr>
        <sz val="10"/>
        <rFont val="Cambria"/>
        <family val="1"/>
        <scheme val="major"/>
      </rPr>
      <t xml:space="preserve"> ground prep / excavator operators</t>
    </r>
    <r>
      <rPr>
        <b/>
        <sz val="10"/>
        <rFont val="Cambria"/>
        <family val="1"/>
        <scheme val="major"/>
      </rPr>
      <t xml:space="preserve"> Warroch Hill</t>
    </r>
    <r>
      <rPr>
        <sz val="10"/>
        <rFont val="Cambria"/>
        <family val="1"/>
        <scheme val="major"/>
      </rPr>
      <t xml:space="preserve"> spraying contractor,</t>
    </r>
    <r>
      <rPr>
        <b/>
        <sz val="10"/>
        <rFont val="Cambria"/>
        <family val="1"/>
        <scheme val="major"/>
      </rPr>
      <t xml:space="preserve"> </t>
    </r>
    <r>
      <rPr>
        <sz val="10"/>
        <rFont val="Cambria"/>
        <family val="1"/>
        <scheme val="major"/>
      </rPr>
      <t xml:space="preserve"> </t>
    </r>
    <r>
      <rPr>
        <b/>
        <sz val="10"/>
        <rFont val="Cambria"/>
        <family val="1"/>
        <scheme val="major"/>
      </rPr>
      <t>Novar</t>
    </r>
    <r>
      <rPr>
        <sz val="10"/>
        <rFont val="Cambria"/>
        <family val="1"/>
        <scheme val="major"/>
      </rPr>
      <t xml:space="preserve"> excavator operator, </t>
    </r>
    <r>
      <rPr>
        <b/>
        <sz val="10"/>
        <rFont val="Cambria"/>
        <family val="1"/>
        <scheme val="major"/>
      </rPr>
      <t>Sutherland, Forbes</t>
    </r>
    <r>
      <rPr>
        <sz val="10"/>
        <rFont val="Cambria"/>
        <family val="1"/>
        <scheme val="major"/>
      </rPr>
      <t xml:space="preserve"> stalker, </t>
    </r>
    <r>
      <rPr>
        <b/>
        <sz val="10"/>
        <rFont val="Cambria"/>
        <family val="1"/>
        <scheme val="major"/>
      </rPr>
      <t>Morangie</t>
    </r>
    <r>
      <rPr>
        <sz val="10"/>
        <rFont val="Cambria"/>
        <family val="1"/>
        <scheme val="major"/>
      </rPr>
      <t xml:space="preserve"> stalker. 
 At </t>
    </r>
    <r>
      <rPr>
        <b/>
        <sz val="10"/>
        <rFont val="Cambria"/>
        <family val="1"/>
        <scheme val="major"/>
      </rPr>
      <t xml:space="preserve">Altyre Estate </t>
    </r>
    <r>
      <rPr>
        <sz val="10"/>
        <rFont val="Cambria"/>
        <family val="1"/>
        <scheme val="major"/>
      </rPr>
      <t xml:space="preserve"> harvesting contractor and manager's chainsaw / spraying certificates of competence were all available and in date, but the chainsaw certificate for one member of estate staff had been obtained in 2006 and no refresher had been undertaken.  The same member of staff operated the tractor-forwarder unit but had no FMOC certificate or even basic tractor driving qualification and the first aid certificate for the stalker was out of date, having been obtained in 2014.  </t>
    </r>
    <r>
      <rPr>
        <b/>
        <sz val="10"/>
        <rFont val="Cambria"/>
        <family val="1"/>
        <scheme val="major"/>
      </rPr>
      <t>Minor CAR raised.</t>
    </r>
    <r>
      <rPr>
        <sz val="10"/>
        <rFont val="Cambria"/>
        <family val="1"/>
        <scheme val="major"/>
      </rPr>
      <t xml:space="preserve"> Also at </t>
    </r>
    <r>
      <rPr>
        <b/>
        <sz val="10"/>
        <rFont val="Cambria"/>
        <family val="1"/>
        <scheme val="major"/>
      </rPr>
      <t>Altyre</t>
    </r>
    <r>
      <rPr>
        <sz val="10"/>
        <rFont val="Cambria"/>
        <family val="1"/>
        <scheme val="major"/>
      </rPr>
      <t xml:space="preserve">, when first aid certificates were requested for planting contractors, these were not immediately available, as the manager had not been provided with them.  The main contractor organising the planting was the forest management company which had, until several months ago, been responsible for managing the estate forestry. This company was still employed to take a 'strategic overview' but was no longer directly responsible for managing compliance with certification requirements, which is now being undertaken by the estate's 'in-house' manager. First aid certificates were obtained after the site visit and seen to be current, but there is a danger of future non-compliance if certification is not being provided to the estate's manager by the forest management company now that they are no longer responsible for day to day management of the estate forestry and compliance with certification requirements </t>
    </r>
    <r>
      <rPr>
        <b/>
        <sz val="10"/>
        <rFont val="Cambria"/>
        <family val="1"/>
        <scheme val="major"/>
      </rPr>
      <t>Observation raised.</t>
    </r>
    <r>
      <rPr>
        <sz val="10"/>
        <rFont val="Cambria"/>
        <family val="1"/>
        <scheme val="major"/>
      </rPr>
      <t xml:space="preserve"> At </t>
    </r>
    <r>
      <rPr>
        <b/>
        <sz val="10"/>
        <rFont val="Cambria"/>
        <family val="1"/>
        <scheme val="major"/>
      </rPr>
      <t xml:space="preserve">Moray  </t>
    </r>
    <r>
      <rPr>
        <sz val="10"/>
        <rFont val="Cambria"/>
        <family val="1"/>
        <scheme val="major"/>
      </rPr>
      <t>the company hired a new employee and arranged a first-aid training for him. The employee confirmed his participation on the training in February 2019 but  a certificate of provided training was not available.</t>
    </r>
    <r>
      <rPr>
        <b/>
        <sz val="10"/>
        <rFont val="Cambria"/>
        <family val="1"/>
        <scheme val="major"/>
      </rPr>
      <t>Observation raised</t>
    </r>
  </si>
  <si>
    <t xml:space="preserve">Minor CAR 2019.18 Obs 2019.19, Obs 2019.20  </t>
  </si>
  <si>
    <r>
      <t xml:space="preserve">Evidence for closure of 2019.18 minor CAR seen.  A range of certificates of competence, including chainsaw refresher, chemical spraying, FMOC and first aid seen for contractor / estate staff. There is, however, a slight anomaly between information collected from employee / contract stalkers vs individuals operating under a stalking agreement.  Although in both situations evidence of DSC qualifications are obtained, evidence of first aid training is not requested by managers for lessees, though this is obtained for direct employees / contractors. Tilhill interpretation of requirements is that obtaining evidence of first aid training is relevant under 5.4.1 a 'compliance with health and safety legislation', not 5.4.1 c 'there shall be appropriate competency' whereas evidence of DSC qualifications falls within 5.4.1c requirements.  Stalking lessees are considered to be 'recreational' stalkers so would not fall within H&amp;S legislative requirements. The wording of the standard is not clear, particularly relating to the 'example verifier' of 'system to ensure that anyone working in the woodland has had relevant instruction in safe working practice and that the appropriate number has had training in basic first aid...' It is unclear whether stalking lessees, who are often involved in setting and meeting cull targets for crop protection, are 'working'.  One stalking tenant interviewed was a 'professional' stalker ( though did have first aid training) but the stalking agreement does not distinguish between 'types' of stalker. </t>
    </r>
    <r>
      <rPr>
        <b/>
        <sz val="10"/>
        <rFont val="Cambria"/>
        <family val="1"/>
        <scheme val="major"/>
      </rPr>
      <t>Observation raised</t>
    </r>
    <r>
      <rPr>
        <sz val="10"/>
        <rFont val="Cambria"/>
        <family val="1"/>
        <scheme val="major"/>
      </rPr>
      <t>.To summarise, there appears to be a gap in the Standard as to first aid training requirements for individuals such as stalking lessees.</t>
    </r>
    <r>
      <rPr>
        <b/>
        <sz val="10"/>
        <rFont val="Cambria"/>
        <family val="1"/>
        <scheme val="major"/>
      </rPr>
      <t xml:space="preserve"> </t>
    </r>
  </si>
  <si>
    <t>Obs 2020.5</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</si>
  <si>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</si>
  <si>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</si>
  <si>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r>
      <t xml:space="preserve">As detailed in 5.4.1 above, certificates of competence checked for a wide range of operations - all fully compliant, including first aid training, apart from those identified above - see </t>
    </r>
    <r>
      <rPr>
        <b/>
        <sz val="10"/>
        <rFont val="Cambria"/>
        <family val="1"/>
        <scheme val="major"/>
      </rPr>
      <t>Minor CAR 2019.18 in 5.4.1c above</t>
    </r>
    <r>
      <rPr>
        <sz val="10"/>
        <rFont val="Cambria"/>
        <family val="1"/>
        <scheme val="major"/>
      </rPr>
      <t xml:space="preserve"> .  A number of contractors had also attended training provided by Tilhill e.g. diffuse pollution training / 'insist on safety' training days.  Tilhill maintains a database of contractors' training certificates. Details are checked as part of pre-commencement - examples checked during audit and operators interviewed ( harvester operators and fencing contractors) demonstrated good knowledge as well as possessing relevant qualifications.  Training records and training opportunites were discussed with both Tilhill managers and group member managers, all of whom confirmed that training needs are identified and met; in the case of Tilhill staff this is via the formal annual review process. No reports of training requests having been refused and all managers showed good knowledge. </t>
    </r>
    <r>
      <rPr>
        <b/>
        <sz val="10"/>
        <rFont val="Cambria"/>
        <family val="1"/>
        <charset val="238"/>
        <scheme val="major"/>
      </rPr>
      <t>Lethen-</t>
    </r>
    <r>
      <rPr>
        <sz val="10"/>
        <rFont val="Cambria"/>
        <family val="1"/>
        <scheme val="major"/>
      </rPr>
      <t xml:space="preserve"> caertificates of competence  or 6 wheeled Articulated, Grapple Felling Operation, Processing operation, Stump protection, First Aid at work all done by authorized companies. </t>
    </r>
    <r>
      <rPr>
        <b/>
        <sz val="10"/>
        <rFont val="Cambria"/>
        <family val="1"/>
        <charset val="238"/>
        <scheme val="major"/>
      </rPr>
      <t>Moray</t>
    </r>
    <r>
      <rPr>
        <sz val="10"/>
        <rFont val="Cambria"/>
        <family val="1"/>
        <scheme val="major"/>
      </rPr>
      <t xml:space="preserve"> -  certificates of approval for tree felling, chemical usage seen; however the company hired a new employee and arranged a first-aid training for him. The employee confirmed his participation on the training in February 2019 but  a certificate of provided training was not available - ref Observation under 5.4.1 above </t>
    </r>
    <r>
      <rPr>
        <b/>
        <sz val="10"/>
        <rFont val="Cambria"/>
        <family val="1"/>
        <charset val="238"/>
        <scheme val="major"/>
      </rPr>
      <t>Forbes</t>
    </r>
    <r>
      <rPr>
        <sz val="10"/>
        <rFont val="Cambria"/>
        <family val="1"/>
        <scheme val="major"/>
      </rPr>
      <t xml:space="preserve"> - firefighting training record seen, </t>
    </r>
    <r>
      <rPr>
        <b/>
        <sz val="10"/>
        <rFont val="Cambria"/>
        <family val="1"/>
        <charset val="238"/>
        <scheme val="major"/>
      </rPr>
      <t>Cullen -</t>
    </r>
    <r>
      <rPr>
        <sz val="10"/>
        <rFont val="Cambria"/>
        <family val="1"/>
        <charset val="238"/>
        <scheme val="major"/>
      </rPr>
      <t xml:space="preserve"> qualification certifiactes forwarder,</t>
    </r>
    <r>
      <rPr>
        <b/>
        <sz val="10"/>
        <rFont val="Cambria"/>
        <family val="1"/>
        <charset val="238"/>
        <scheme val="major"/>
      </rPr>
      <t xml:space="preserve">  </t>
    </r>
    <r>
      <rPr>
        <sz val="10"/>
        <rFont val="Cambria"/>
        <family val="1"/>
        <charset val="238"/>
        <scheme val="major"/>
      </rPr>
      <t xml:space="preserve">base machine, felling, processing seen. </t>
    </r>
  </si>
  <si>
    <t>ref Minor CAR 2019.18 under 5.4.1c</t>
  </si>
  <si>
    <t>Evidence for closure of 2019.18 minor CAR seen.  A range of certificates of competence, including chainsaw refresher, chemical spraying, FMOC and first aid seen for contractor / estate staff. Ref Obs 2020.5 under 5.4.1c regarding first aid certificates for stalking lessees.</t>
  </si>
  <si>
    <t>ref Obs 2020.5 under 5.4.1c</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</si>
  <si>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</si>
  <si>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r>
      <t>Tilhill holds annual Safety Weeks for contractors and each manager is required to conduct a number of 'toolbox talks' - progess is checked and there is a linkage with bonus payments so managers are motivated to ensure this occurs.  Considerable efforts have been made by Tihill to deliver Diffuse Pollution training to contractors and extremely positive stakeholder consultation feedback was received from SEPA.  Tilhill is an active member of FISA.  A Tilhill member of staff who was recruited through the graduate recruitment programme a number of years ago was interviewed and confirmed that Tilhill actively support new recruits.  Other sites - not considered large enterprises but some examples of training / development seen eg</t>
    </r>
    <r>
      <rPr>
        <b/>
        <sz val="10"/>
        <rFont val="Cambria"/>
        <family val="1"/>
        <scheme val="major"/>
      </rPr>
      <t xml:space="preserve"> Sutherland</t>
    </r>
    <r>
      <rPr>
        <sz val="10"/>
        <rFont val="Cambria"/>
        <family val="1"/>
        <scheme val="major"/>
      </rPr>
      <t xml:space="preserve"> nurturing a new harvesting contractor, </t>
    </r>
    <r>
      <rPr>
        <b/>
        <sz val="10"/>
        <rFont val="Cambria"/>
        <family val="1"/>
        <scheme val="major"/>
      </rPr>
      <t>Novar</t>
    </r>
    <r>
      <rPr>
        <sz val="10"/>
        <rFont val="Cambria"/>
        <family val="1"/>
        <scheme val="major"/>
      </rPr>
      <t xml:space="preserve"> excavator training recently provided for a  young member of staff</t>
    </r>
  </si>
  <si>
    <t>Workers’ rights</t>
  </si>
  <si>
    <t>5.6.1 a) There shall be compliance with workers’ rights legislation, including equality legislation. 
Verifiers: 
• Discussion with workers
• Documented policies.</t>
  </si>
  <si>
    <r>
      <rPr>
        <b/>
        <sz val="10"/>
        <rFont val="Cambria"/>
        <family val="1"/>
        <scheme val="major"/>
      </rPr>
      <t>All sites</t>
    </r>
    <r>
      <rPr>
        <sz val="10"/>
        <rFont val="Cambria"/>
        <family val="1"/>
        <scheme val="major"/>
      </rPr>
      <t>: Interviews with Tilhill staff and contractors where present on site confirmed compliance.</t>
    </r>
  </si>
  <si>
    <t>5.6.1 b) Workers shall not be deterred from joining a trade union or employee association.
Verifiers: 
• Discussion with workers
• Documented policies.</t>
  </si>
  <si>
    <r>
      <rPr>
        <b/>
        <sz val="10"/>
        <rFont val="Cambria"/>
        <family val="1"/>
        <scheme val="major"/>
      </rPr>
      <t>All sites</t>
    </r>
    <r>
      <rPr>
        <sz val="10"/>
        <rFont val="Cambria"/>
        <family val="1"/>
        <scheme val="major"/>
      </rPr>
      <t xml:space="preserve"> - all staff and contractors interviewed confirmed no deterrence should they choose to join.</t>
    </r>
  </si>
  <si>
    <t>5.6.1 c) Direct employees shall be permitted to negotiate terms and conditions, including grievance procedures, collectively should they so wish. 
Verifiers: 
• Discussion with workers
• Documented policies.</t>
  </si>
  <si>
    <r>
      <rPr>
        <b/>
        <sz val="10"/>
        <rFont val="Cambria"/>
        <family val="1"/>
        <scheme val="major"/>
      </rPr>
      <t>All sites</t>
    </r>
    <r>
      <rPr>
        <sz val="10"/>
        <rFont val="Cambria"/>
        <family val="1"/>
        <scheme val="major"/>
      </rPr>
      <t>: Interviews with Tilhill staff and contractors where present on site confirmed they are compliant</t>
    </r>
  </si>
  <si>
    <t>5.6.1 d) Workers shall have recourse to mechanisms for resolving grievances which meet the requirements of statutory codes of practice. 
Verifiers: 
• Discussion with workers
• Documented policies.</t>
  </si>
  <si>
    <r>
      <t xml:space="preserve">All sites - </t>
    </r>
    <r>
      <rPr>
        <sz val="10"/>
        <rFont val="Cambria"/>
        <family val="1"/>
        <scheme val="major"/>
      </rPr>
      <t>discussed with Tilhill staff and with contractors when interviewed - all confirmed compliance</t>
    </r>
  </si>
  <si>
    <t>5.6.1 e) Wages paid to workers shall meet or exceed the statutory national living wage. 
Verifiers: 
• Discussion with workers
• Documented policies.</t>
  </si>
  <si>
    <r>
      <t xml:space="preserve">All sites - </t>
    </r>
    <r>
      <rPr>
        <sz val="10"/>
        <rFont val="Cambria"/>
        <family val="1"/>
        <scheme val="major"/>
      </rPr>
      <t xml:space="preserve">members of staff interviewed confirmed this to be the case.  Harvester operator interviewed at </t>
    </r>
    <r>
      <rPr>
        <b/>
        <sz val="10"/>
        <rFont val="Cambria"/>
        <family val="1"/>
        <scheme val="major"/>
      </rPr>
      <t>Novar</t>
    </r>
    <r>
      <rPr>
        <sz val="10"/>
        <rFont val="Cambria"/>
        <family val="1"/>
        <scheme val="major"/>
      </rPr>
      <t xml:space="preserve"> confirmed wages were above national living wage and three fencing contractors at </t>
    </r>
    <r>
      <rPr>
        <b/>
        <sz val="10"/>
        <rFont val="Cambria"/>
        <family val="1"/>
        <scheme val="major"/>
      </rPr>
      <t>Upper Sonachan</t>
    </r>
    <r>
      <rPr>
        <sz val="10"/>
        <rFont val="Cambria"/>
        <family val="1"/>
        <scheme val="major"/>
      </rPr>
      <t xml:space="preserve"> also confirmed this was the case. </t>
    </r>
    <r>
      <rPr>
        <b/>
        <sz val="10"/>
        <rFont val="Cambria"/>
        <family val="1"/>
        <charset val="238"/>
        <scheme val="major"/>
      </rPr>
      <t>Moray estate, Cullen:</t>
    </r>
    <r>
      <rPr>
        <sz val="10"/>
        <rFont val="Cambria"/>
        <family val="1"/>
        <scheme val="major"/>
      </rPr>
      <t xml:space="preserve"> confirmed wages above national living wage also.</t>
    </r>
  </si>
  <si>
    <t>Insurance</t>
  </si>
  <si>
    <t>5.7.1 The owner/manager and workers shall be covered by adequate public liability and employer’s liability insurance.
Verifiers: 
• Insurance documents
• Self-insurance with a policy statement.</t>
  </si>
  <si>
    <r>
      <rPr>
        <b/>
        <sz val="10"/>
        <rFont val="Cambria"/>
        <family val="1"/>
        <scheme val="major"/>
      </rPr>
      <t xml:space="preserve">All sites - </t>
    </r>
    <r>
      <rPr>
        <sz val="10"/>
        <rFont val="Cambria"/>
        <family val="1"/>
        <scheme val="major"/>
      </rPr>
      <t xml:space="preserve">Tilhill's insurances seen and at each site at least one contractor insurance was checked where operations had been undertaken over the past year, including </t>
    </r>
    <r>
      <rPr>
        <b/>
        <sz val="10"/>
        <rFont val="Cambria"/>
        <family val="1"/>
        <scheme val="major"/>
      </rPr>
      <t xml:space="preserve">Newton </t>
    </r>
    <r>
      <rPr>
        <sz val="10"/>
        <rFont val="Cambria"/>
        <family val="1"/>
        <scheme val="major"/>
      </rPr>
      <t xml:space="preserve">harvesting contractor,  </t>
    </r>
    <r>
      <rPr>
        <b/>
        <sz val="10"/>
        <rFont val="Cambria"/>
        <family val="1"/>
        <scheme val="major"/>
      </rPr>
      <t>Watermeetings</t>
    </r>
    <r>
      <rPr>
        <sz val="10"/>
        <rFont val="Cambria"/>
        <family val="1"/>
        <scheme val="major"/>
      </rPr>
      <t xml:space="preserve"> spraying contractor, </t>
    </r>
    <r>
      <rPr>
        <b/>
        <sz val="10"/>
        <rFont val="Cambria"/>
        <family val="1"/>
        <scheme val="major"/>
      </rPr>
      <t xml:space="preserve">Craigallian </t>
    </r>
    <r>
      <rPr>
        <sz val="10"/>
        <rFont val="Cambria"/>
        <family val="1"/>
        <scheme val="major"/>
      </rPr>
      <t xml:space="preserve">planting contractor, </t>
    </r>
    <r>
      <rPr>
        <b/>
        <sz val="10"/>
        <rFont val="Cambria"/>
        <family val="1"/>
        <scheme val="major"/>
      </rPr>
      <t>Three Bridges</t>
    </r>
    <r>
      <rPr>
        <sz val="10"/>
        <rFont val="Cambria"/>
        <family val="1"/>
        <scheme val="major"/>
      </rPr>
      <t xml:space="preserve"> spraying contractor,</t>
    </r>
    <r>
      <rPr>
        <b/>
        <sz val="10"/>
        <rFont val="Cambria"/>
        <family val="1"/>
        <scheme val="major"/>
      </rPr>
      <t xml:space="preserve"> Upper Sonachan</t>
    </r>
    <r>
      <rPr>
        <sz val="10"/>
        <rFont val="Cambria"/>
        <family val="1"/>
        <scheme val="major"/>
      </rPr>
      <t xml:space="preserve"> roading contractor,</t>
    </r>
    <r>
      <rPr>
        <b/>
        <sz val="10"/>
        <rFont val="Cambria"/>
        <family val="1"/>
        <scheme val="major"/>
      </rPr>
      <t xml:space="preserve"> Knowehead </t>
    </r>
    <r>
      <rPr>
        <sz val="10"/>
        <rFont val="Cambria"/>
        <family val="1"/>
        <scheme val="major"/>
      </rPr>
      <t xml:space="preserve">ground prep contractor, </t>
    </r>
    <r>
      <rPr>
        <b/>
        <sz val="10"/>
        <rFont val="Cambria"/>
        <family val="1"/>
        <scheme val="major"/>
      </rPr>
      <t>Warroch Hill</t>
    </r>
    <r>
      <rPr>
        <sz val="10"/>
        <rFont val="Cambria"/>
        <family val="1"/>
        <scheme val="major"/>
      </rPr>
      <t xml:space="preserve"> spraying contractor, </t>
    </r>
    <r>
      <rPr>
        <b/>
        <sz val="10"/>
        <rFont val="Cambria"/>
        <family val="1"/>
        <scheme val="major"/>
      </rPr>
      <t xml:space="preserve">Altyre </t>
    </r>
    <r>
      <rPr>
        <sz val="10"/>
        <rFont val="Cambria"/>
        <family val="1"/>
        <scheme val="major"/>
      </rPr>
      <t xml:space="preserve">Estate insurance / harvesting contractor, </t>
    </r>
    <r>
      <rPr>
        <b/>
        <sz val="10"/>
        <rFont val="Cambria"/>
        <family val="1"/>
        <scheme val="major"/>
      </rPr>
      <t xml:space="preserve">Novar </t>
    </r>
    <r>
      <rPr>
        <sz val="10"/>
        <rFont val="Cambria"/>
        <family val="1"/>
        <scheme val="major"/>
      </rPr>
      <t xml:space="preserve">excavator operator, </t>
    </r>
    <r>
      <rPr>
        <b/>
        <sz val="10"/>
        <rFont val="Cambria"/>
        <family val="1"/>
        <scheme val="major"/>
      </rPr>
      <t xml:space="preserve">Sutherland </t>
    </r>
    <r>
      <rPr>
        <sz val="10"/>
        <rFont val="Cambria"/>
        <family val="1"/>
        <scheme val="major"/>
      </rPr>
      <t xml:space="preserve">stalker and mountain bike trail operators, </t>
    </r>
    <r>
      <rPr>
        <b/>
        <sz val="10"/>
        <rFont val="Cambria"/>
        <family val="1"/>
        <scheme val="major"/>
      </rPr>
      <t>Morangie</t>
    </r>
    <r>
      <rPr>
        <sz val="10"/>
        <rFont val="Cambria"/>
        <family val="1"/>
        <scheme val="major"/>
      </rPr>
      <t xml:space="preserve"> stalker. </t>
    </r>
    <r>
      <rPr>
        <b/>
        <sz val="10"/>
        <rFont val="Cambria"/>
        <family val="1"/>
        <charset val="238"/>
        <scheme val="major"/>
      </rPr>
      <t>Sites Cullen and Grumack</t>
    </r>
    <r>
      <rPr>
        <sz val="10"/>
        <rFont val="Cambria"/>
        <family val="1"/>
        <scheme val="major"/>
      </rPr>
      <t xml:space="preserve">: harvesting contractor policies. </t>
    </r>
    <r>
      <rPr>
        <b/>
        <sz val="10"/>
        <rFont val="Cambria"/>
        <family val="1"/>
        <charset val="238"/>
        <scheme val="major"/>
      </rPr>
      <t xml:space="preserve"> Site Forbes: </t>
    </r>
    <r>
      <rPr>
        <sz val="10"/>
        <rFont val="Cambria"/>
        <family val="1"/>
        <charset val="238"/>
        <scheme val="major"/>
      </rPr>
      <t xml:space="preserve">forest manager, </t>
    </r>
    <r>
      <rPr>
        <b/>
        <sz val="10"/>
        <rFont val="Cambria"/>
        <family val="1"/>
        <charset val="238"/>
        <scheme val="major"/>
      </rPr>
      <t>Site Moray and Lethen</t>
    </r>
    <r>
      <rPr>
        <sz val="10"/>
        <rFont val="Cambria"/>
        <family val="1"/>
        <scheme val="major"/>
      </rPr>
      <t xml:space="preserve">: Certificate of employers' liability insurance seen. Site </t>
    </r>
    <r>
      <rPr>
        <b/>
        <sz val="10"/>
        <rFont val="Cambria"/>
        <family val="1"/>
        <charset val="238"/>
        <scheme val="major"/>
      </rPr>
      <t>West Touxhill</t>
    </r>
    <r>
      <rPr>
        <sz val="10"/>
        <rFont val="Cambria"/>
        <family val="1"/>
        <scheme val="major"/>
      </rPr>
      <t xml:space="preserve"> and </t>
    </r>
    <r>
      <rPr>
        <b/>
        <sz val="10"/>
        <rFont val="Cambria"/>
        <family val="1"/>
        <charset val="238"/>
        <scheme val="major"/>
      </rPr>
      <t xml:space="preserve">Goval: </t>
    </r>
    <r>
      <rPr>
        <sz val="10"/>
        <rFont val="Cambria"/>
        <family val="1"/>
        <charset val="238"/>
        <scheme val="major"/>
      </rPr>
      <t>no active works,</t>
    </r>
    <r>
      <rPr>
        <b/>
        <sz val="10"/>
        <rFont val="Cambria"/>
        <family val="1"/>
        <charset val="238"/>
        <scheme val="major"/>
      </rPr>
      <t xml:space="preserve"> </t>
    </r>
    <r>
      <rPr>
        <sz val="10"/>
        <rFont val="Cambria"/>
        <family val="1"/>
        <charset val="238"/>
        <scheme val="major"/>
      </rPr>
      <t xml:space="preserve">Tilhill's insurance. </t>
    </r>
    <r>
      <rPr>
        <sz val="10"/>
        <rFont val="Cambria"/>
        <family val="1"/>
        <scheme val="major"/>
      </rPr>
      <t xml:space="preserve"> At </t>
    </r>
    <r>
      <rPr>
        <b/>
        <sz val="10"/>
        <rFont val="Cambria"/>
        <family val="1"/>
        <scheme val="major"/>
      </rPr>
      <t>Altyre</t>
    </r>
    <r>
      <rPr>
        <sz val="10"/>
        <rFont val="Cambria"/>
        <family val="1"/>
        <scheme val="major"/>
      </rPr>
      <t xml:space="preserve">, the estate, harvesting contractor and stalker insurances were seen but when proof of insurance was requested for planting contractors, this was not immediately available, as the manager had not been provided with this.  The main contractor organising the planting was the forest management company which had, until several months ago, been responsible for managing the estate forestry. This company was still employed to take a 'strategic overview' but is no longer directly responsible for managing compliance with certification requirements, which is now being undertaken by the estate's 'in-house' manager. Proof of insurance was  obtained after the site visit and seen to be current, but there is a danger of future non-compliance if such documentation is not being provided to the estate's manager by the forest management company now that they are no longer responsible for day to day management of the estate forestry and compliance with certification requirements. </t>
    </r>
    <r>
      <rPr>
        <b/>
        <sz val="10"/>
        <rFont val="Cambria"/>
        <family val="1"/>
        <scheme val="major"/>
      </rPr>
      <t xml:space="preserve">Obs raised.
</t>
    </r>
    <r>
      <rPr>
        <sz val="10"/>
        <rFont val="Cambria"/>
        <family val="1"/>
        <charset val="238"/>
        <scheme val="major"/>
      </rPr>
      <t xml:space="preserve">
</t>
    </r>
  </si>
  <si>
    <t>Obs 2019.21</t>
  </si>
  <si>
    <t>Positive</t>
  </si>
  <si>
    <t xml:space="preserve"> I make no comment on the sites listed, but recently we engaged Tilhill Forestry with sub-contractors to purchase &amp; remove a thinning from a woodland in our National Park. As such, it did not fall within their list of managed woods.The result was exemplary and fully met (and exceeded) our expectations. In line with UKWAS, the aim is to manage our woodlands in perpetuity, primarily for biodiversity, in fulfilment of National Park Statutory Purposes. Landscape value and public enjoyment are also among our management objectives, all of which have been amply satisfied by this truly excellent operation.</t>
  </si>
  <si>
    <t>Comments noted and passed on to client</t>
  </si>
  <si>
    <t xml:space="preserve">Scottish sites </t>
  </si>
  <si>
    <t>Water protection during harvesting</t>
  </si>
  <si>
    <t>UKWAS 3.3.2</t>
  </si>
  <si>
    <t>From the list of 237 Tilhill managed Scottish sites, I have contacted the geographical SEPA team covering the relevant parts of Scotland in order to obtain a good, meaningful response for you on our view of compliance relating to the water and waste regulations which are embedded within UKFS.Usually we get consulted on operators for a small handful of sites but in this instance we have 237 sites managed by Tilhill spreading across Scotland from Argyll to Highlands to Borders to Dumfries and Galloway, so it’s a very useful compliance ‘barometer’ albeit with the caveat that some SEPA teams are very active on forestry work whilst some are not.             Total Number of Scottish Sites    = 237 Compliance                                        = 225 (95%) Non Compliance                            = 12[5%]. This is set against a historical benchmark compliance for the sector of 74%.</t>
  </si>
  <si>
    <t>Forests in Northumberland National Park</t>
  </si>
  <si>
    <t>General / Access / restocking near watercourses</t>
  </si>
  <si>
    <t>UKWAS 3.3.2 / 5.1.2</t>
  </si>
  <si>
    <t>Positive and negative</t>
  </si>
  <si>
    <t>This is a well established forestry management company that are well resourced to undertake a wide range of forestry and woodland management tasks for clients. Whilst much of the work that they are responsible for within the National Park is of a competent standard, every now and again they fall short of the standard expected within one of England's finest landscapes.  Negative: Obstruction of public right of way and misleading signage being used to deter lawful use of public right of way during harvesting/ engineering operations. Replanting of a productive conifer crop within the riparian zone of a SSSI watercourse.</t>
  </si>
  <si>
    <t>The feedback was provided in 2018 but too late to be included in the S4 report, so related to work undertaken / issues prior to August 2018. Issues discussed in detail with Tilhill managers. No known instances of rights of way being obstructed and signage in place was warning not prohibition - as per legal  requirements.  Replanting of conifer crop had been fully compliant - the area had been visited by auditor on a previous audit prior to planting, but with area to be planted clearly marked and managers / photographic evidence confirmed that this had indeed been undertaken as planned. Stakeholder provided with written response by auditor as requested.</t>
  </si>
  <si>
    <t xml:space="preserve"> Contractor ( Seafield Estate)</t>
  </si>
  <si>
    <t>Harvesting operations</t>
  </si>
  <si>
    <t>UKWAS 3.1.2
5.3.1</t>
  </si>
  <si>
    <t>I work for a local company. Work instructions received in written and verbal.  Forest manager regularly supervises the works and we have a very good multi-year cooperation. I was also supervised by the managers of Tilhill. I am aware of the environmental impact and always strive to reduce it. I always inspect the machine before use and make sure no oil is leaking.</t>
  </si>
  <si>
    <t>Noted.</t>
  </si>
  <si>
    <t>National Park</t>
  </si>
  <si>
    <t>Management planning / legal compliance</t>
  </si>
  <si>
    <t>UKWAS 1.1.3, 2.2.1</t>
  </si>
  <si>
    <t>Mixed</t>
  </si>
  <si>
    <t>Feedback took the form of a letter to site manager, copied to SA and Tilhill Certification Manager, as follows: Many thanks for contacting the National Park Authority in relation to the Evaluation of Wealside Woodland. I am aware of recent felling licence applications that have been made with respect to this area of forestry but our records indicate that this woodland does not currently have a FC approved woodland management plan. I would be grateful if you could acknowledge whether this is still the case and if so would appreciate it if you could keep the Authority sighted of your future intentions on this matter. As you are aware the Government and Park Authority is keen to see woodlands being brought back into management and currently 91% of woodland in the National Park is recorded as having a management plan in place. Given the prominent location of Wealside Woodland both in the National Park but also within the Hadrian’s Wall World Heritage Site I would be keen to know whether this woodland currently meets the UKFS guidelines and requirements given its age and planting date.</t>
  </si>
  <si>
    <t>Discussed with client, who confirmed that UKFS guidelines had indeed been met. Copies of email correspondence between the stakeholder and client seen, confirming the position and providing the stakeholder with information regarding progress of the UKFS compliant management plan approval by Forestry Commission.</t>
  </si>
  <si>
    <t>NGO</t>
  </si>
  <si>
    <t>Greno Woods</t>
  </si>
  <si>
    <t>N/A - general</t>
  </si>
  <si>
    <t>We have worked with Tilhill for approximately ten years and have always been very professional in all aspects of forest management that they have done for us.</t>
  </si>
  <si>
    <t>Red squirrel protection</t>
  </si>
  <si>
    <t>UKWAS 4.4</t>
  </si>
  <si>
    <t xml:space="preserve">Positive interactions with Tilhill regarding access to their sites in the mid wales red squirrel focal site. Bryn Eithinog falls within the buffer zone, and there are red squirrel records within a few 2km of Bryn Eithinog. No direct contact with Tilhill regarding this site, however it appears on satellite imagery to have been recently clear-felled across much of the site. </t>
  </si>
  <si>
    <t>Discussed with client - confirmed that there is liaison with MWRSP and that felling operations undertaken are fully compliant with requirements re red squirrel protection eg retaining corridors at appropriate heights; however can only operate within the area managed by the client and although do liaise with neighbouring forest owners, cannot influence any felling outwith the client's property</t>
  </si>
  <si>
    <t>Regulating body</t>
  </si>
  <si>
    <t>Multiple sites Scotland</t>
  </si>
  <si>
    <t>Water protection</t>
  </si>
  <si>
    <t xml:space="preserve">Due to lockdown response is a bit of a mixed bag and has mainly focussed on Argyll, therefore the list below may not be exhaustive. 2018 High Park – restock drains cut into watercourse, discarded planting bag waste left on site &amp; wet area planted, SEPA notified by FCS Woodland Officer breach of UKFS. Private Water supply downstream, remediation works carried out. 2018 Kames – diffuse pollution during harvesting affected private water supply and intake for a fish hatchery with unknown impact on hatchery business, hatchery had to stop abstraction. Breach of UKFS. 2018 Keppochan – Diffuse pollution affected 2 public water supplies at Ardbrecknish, serving approximately 8 properties including a hotel and rental business. Gross breach of UKFS. 2017 Clachaig – Diffuse pollution arising from harvesting operation, gross breach of UKFS.2017 Keppochan – diffuse pollution that affected a Scottish Water public water supply serving approximately 30 houses, supply offline for 6 months. Scottish Water pursued a civil case against operators.2015 Balinoe – diffuse pollution affecting a Private water supply serving 2 houses, abstraction had to stop.In addition to being breaches of UKFS and good forestry practices, these incidents gave rise to public complaints and highlighted poor forestry planning, execution and overall site management. The number of incidents in Argyll has given rise to SEPA carrying out the Argyll Initiative whereby SEPA staff will be undertaking site audits to drive home the compliance issue and environmental improvement. If our response to your enquiry could generate a similar improvement then that’s coming at the issue from 2 different angles. </t>
  </si>
  <si>
    <t>Feedback discussed with client - noted that the stakeholder feedback all relates to previous years, the most recent being 2018. Diffuse pollution training of both staff and contractors is aimed to raise awareness and reduce incidents.</t>
  </si>
  <si>
    <t>English Name</t>
  </si>
  <si>
    <t>Main COMMERCIAL Species</t>
  </si>
  <si>
    <t xml:space="preserve">NB - this checklist should be used in conjunction with the verifiers and guidance in the SA Cert Group Certification Standard </t>
  </si>
  <si>
    <t>Tilhill Forestry Limited is a limited company registered in the UK.  Company registration no. 03242286.   The group scheme is part of the company.</t>
  </si>
  <si>
    <t>Company Tax reference number 7931385029397   The group scheme is part of the company. FSC / PEFC fees collected by Soil Association</t>
  </si>
  <si>
    <t>Organisational structure defined and documented in 'The Rules' - AR/UKWAS/01 . Latest version seen - Issue 1.3</t>
  </si>
  <si>
    <t>Organisational structure defined and documented in 'The Rules' - AR/UKWAS/01 . Latest version seen (V4)</t>
  </si>
  <si>
    <t xml:space="preserve">Declaration of commitment seen for all sites audited </t>
  </si>
  <si>
    <t xml:space="preserve">Fully detailed within 'The Rules' </t>
  </si>
  <si>
    <t>Clearly stated within 'The Rules' document</t>
  </si>
  <si>
    <t>Overall management of the Scheme rests with the Tilhill Forestry Managing Director who has delegated this role to the Head of Safety and Assurance. Day to day management is undertaken by the Certification and Assurance Manager (Ewan McIntosh) supported by the Certification Administrator.</t>
  </si>
  <si>
    <t>Training needs for Tilhill staff are identified initially on induction and subsequently  via annual appraisal. This includes  Forest Certification training as well as more targeted role-specific training. 'Procedure 5 Employee competence and training awareness' seen and training opportunities discussed with a range of staff during audit - all confirmed training needs are identified and implemented.  Regular communication of best practice is circulated within the organisation and to group members where relevant.  Training needs of group members is identified via internal audit procedures. Communication of  'best practice' and updating of group members regarding PEFC standards is undertaken via the certification manager and his team of internal auditors.</t>
  </si>
  <si>
    <t>Staff - a training matrix has been developed ( seen during audit).  As part of annual review managers will assess ability against identified criteria, some of which are mandatory.  For different roles within the business, the training matrix sets out expected / preferred competencies and expected deadlines for initial / refresher training.  this informs local training needs, which in turn informs training plans. 'Training' includes peer to peer mentoring etc as well as formal training courses. Group member training needs are assessed / checked via internal auditing procedures - most recent internal audits seen for all sites audited.  Contractor database is held holding all competencies.  There is a mandatory annual renewal process for all contractors on the database, where they must evidence any refresher training / new operators. 'Procedure 5' outlines procedure for employee training and 'Procedure 6' contractor selection and control outlines contractor qualification requirements.</t>
  </si>
  <si>
    <t>Staff - a training matrix has been developed (seen during audit).  As part of annual review managers will assess ability against identified criteria, some of which are mandatory.  For different roles within the business, the training matrix sets out expected / preferred competencies and expected deadlines for initial / refresher training.  this informs local training needs, which in turn informs training plans. 'Training' includes peer to peer mentoring etc as well as formal training courses. Group member training needs are assessed / checked via internal auditing procedures - most recent internal audits seen for all sites audited.  Contractor database is held holding all competencies.  There is a mandatory annual renewal process for all contractors on the database, where they must evidence any refresher training / new operators. 'Procedure 5' outlines procedure for employee training and 'Procedure 6' contractor selection and control outlines contractor qualification requirements.</t>
  </si>
  <si>
    <t>Staff - a training matrix has been developed ( seen during audit).  As part of annual review managers will assess ability against identified criteria, some of which are mandatory.  For different roles within the business, the training matrix sets out expected / preferred competencies and expected deadlines for initial / refresher training.  this informs local training needs, which in turn informs training plans. 'Training' includes peer to peer mentoring etc as well as formal training courses. Group member training needs are assessed / checked via internal auditing procedures - most recent internal audits seen for all sites audited.  Contractor database is held holding all competencies.  There is a mandatory annual renewal process for all contractors on the database, where they must evidence any refresher training / new operators. Tilhill is a founder member of FISA and is well represented on FISA committees etc; also founder member of CONFOR. Tilhill strongly encourages all contractors to join FISA. Direct training provided to contractors on diffuse pollution and has recently launched chainsaw safety training.  In Scotland Tilhill has co-hosted a number of courses with SEPA regarding water management.</t>
  </si>
  <si>
    <t xml:space="preserve">Staff - a training matrix has been developed ( seen during audit).  As part of annual review managers will assess ability against identified criteria, some of which are mandatory.  For different roles within the business, the training matrix sets out expected / preferred competencies and expected deadlines for initial / refresher training.  this informs local training needs, which in turn informs training plans. 'Training' includes peer to peer mentoring etc as well as formal training courses. Group member training needs are assessed / checked via internal auditing procedures - most recent internal audits seen for all sites audited.  Contractor database is held holding all competencies.  There is a mandatory annual renewal process for all contractors on the database, where they must evidence any refresher training / new operators. Tilhill is a founder member of FISA and is well represented on FISA committees etc; also founder member of CONFOR. Tilhill strongly encourages all contractors to join FISA. Direct training provided to contractors on diffuse pollution and chainsaw safety training. </t>
  </si>
  <si>
    <t>Specified in 'The Rules' as max. no. of members 450 - 150 Group members and 300 Resource managed. Current membership is below these numbers.</t>
  </si>
  <si>
    <t>A masterlist of the docs within the 'Procedures Manual'  is kept electronically on Tilhill's 'Q-Pulse' system, with a prefix of UKWAS to denote that these are documents required to implement the scheme.  Issue number, owner, date of review and reference numbers are on documents - 'owners' are responsible for updating docs and removing old versions. Various of these documents were viewed and checked during audit eg 'The Rules' showing issue number, issue date and owner.  No instances of obsolete documents noted.  All Resource managers have access to this; Group scheme members hold their own records - they are sent relevant documents by Tilhill's auditor as required and are checked during annual internal audits - completed audit checklists seen verifying this.</t>
  </si>
  <si>
    <t>Details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a - h above.  Records of internal audits seen for all sites visited.  Records held for at least five years.</t>
  </si>
  <si>
    <r>
      <t xml:space="preserve">Details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a - h above.  Records of internal audits seen for all sites visited.  Records held for at least five years.  Internal audits and annual management summaries are used to check / record any changes in area; however SIMEC LHP2 Audit October 2020 site list and Aug 2019 Surveillance audit both state hectarage as 5322ha, 2018-19 AMS states 5378ha. Confirmed during audit as 5378ha. Woburn hectarage listed as 1379ha instead of 1344ha - recent internal audit (Feb 2020) and site list provided to SA and AMS all have 1379ha but manager has confirmed as 1344ha. </t>
    </r>
    <r>
      <rPr>
        <b/>
        <sz val="11"/>
        <rFont val="Cambria"/>
        <family val="1"/>
        <scheme val="major"/>
      </rPr>
      <t>Minor CAR raised</t>
    </r>
  </si>
  <si>
    <t>Minor CAR 2020.6</t>
  </si>
  <si>
    <t>All the above information defined and documented within 'The Rules'. Further detail relating to maintenance of chain of custody provided within GN/UKWAS/19 'UKWAS guidance - chain of custody' document - seen during audit.</t>
  </si>
  <si>
    <t>Although 'records of membership' are issued, these can not be confused with FSC certificates.  An example seen during audit for a recently - joined member  (Newton Forest).</t>
  </si>
  <si>
    <t xml:space="preserve">Although 'records of membership' are issued, these can not be confused with FSC certificates.  </t>
  </si>
  <si>
    <t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all of the members forming this year's audit sample</t>
  </si>
  <si>
    <t>Clearly stated with 'The Rules'</t>
  </si>
  <si>
    <t>Monthly updates provided to Soil Assocation - this requirement is stated within 'The Rules' and checked during audit</t>
  </si>
  <si>
    <t>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2019 checked - 86% of group members have been audited.</t>
  </si>
  <si>
    <t>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2020 checked - 81% of group members have been/scheduled to be audited.</t>
  </si>
  <si>
    <t xml:space="preserve">Procedures outlined within 'The Rules' and internal audits seen for all sites visited during audit.  Corrective actions raised during internal audits followed through to ensure these had been closed out.  </t>
  </si>
  <si>
    <t>All such documents are stored on Q Pulse with an UKWAS prefix and Group members store own documents locally ie as described in 2.1 above. Q Pulse and Group members policies and procedures inspected during audit</t>
  </si>
  <si>
    <t xml:space="preserve">Covered within acceptance audit procedure/ paperwork and summarised in  'The Rules'. </t>
  </si>
  <si>
    <t>All above clearly stated within doc AR/UKWAS/01 'chain of custody'. Various documents seen, including tenders, sales agreements. For Group members this information is also contained within The Rules'. Documentation seen for all sites visited where harvesting had been undertaken.</t>
  </si>
  <si>
    <t>All above clearly stated within doc AR/UKWAS/01 'chain of custody'. Various documents seen, including tenders, sales agreements. For Group members this information is also contained within The Rules'.  Moray- On sampled sales documentation incorrect certificate code (SGS) seen on an invoice. Major CAR 2019.6 raised . On a SBI although the correct FSC 100% claim was shown on the section of the invoice relating to claim, on the same invoice, in the box at the bottom of the document where the Certificate Code was shown ( correctly in this case)  claims FSC Controlled wood and PEFC Controlled Sources were included causing confusion about claims of their certified products, whether FSC or PEFC. Observation 2019.7 raised.  At Altyre, on an outturn sale, the information relating to traceability had been removed from the version of the internal spreadsheet used to reconcile delivery note / weight ticket information that was sent to the accountant for raising of invoices, which meant that invoices did not include the required information to demonstrate traceability. Minor CAR 2019.8 raised.  All other sites where harvesting had been undertaken over the previous year, traceability was checked and no non-compliance noted.</t>
  </si>
  <si>
    <t>Major CAR 2019.6, Obs 2019.7, Minor CAR 2019.8</t>
  </si>
  <si>
    <t xml:space="preserve">All above clearly stated within doc AR/UKWAS/01 'chain of custody'. Various documents seen, including tenders, sales agreements. For Group members this information is also contained within The Rules'.  </t>
  </si>
  <si>
    <t>Described within doc AR/UKWAS/01 'chain of custody' and for Group members within 'The Rules'. Guidance includes ensuring that the G (Group) or R(Resource) suffix of the cert code is included on sales docs and delivery notes as applicable to ensure traceability from each site not just Tilhill overall group scheme.</t>
  </si>
  <si>
    <t>Delivery notes are used to provide this evidence - copies seen</t>
  </si>
  <si>
    <t>Summary of timber sales kept electronically. All members complete an Annual Management Summary detailing annual harvesting, which is collated to provide overall figures. Overall summary and individual annual management summary documents seen for all sites within audit ( other than new members as not in scheme yet for sufficient length of time)</t>
  </si>
  <si>
    <t>Described within doc AR/UKWAS/01 'chain of custody' and for Group members within 'The Rules'; however Moray- On sampled sales documentation incorrect certificate code (SGS) seen on an invoice. Major CAR 2019.6 raised . On a SBI although the correct FSC 100% claim was shown on the section of the invoice relating to claim, on the same invoice, in the box at the bottom of the document where the Certificate Code was shown ( correctly in this case)  claims FSC Controlled wood and PEFC Controlled Sources were included causing confusion about claims of their certified products, whether FSC or PEFC. Observation 2019.7 raised.  At Altyre, on an outturn sale, the information relating to traceability had been removed from the version of the internal spreadsheet used to reconcile delivery note / weight ticket information that was sent to the accountant for raising of invoices, which meant that invoices did not include the required information to demonstrate traceability. Minor CAR 2019.8 raised.  All other sites where harvesting had been undertaken over the previous year, traceability was checked and no non-compliance noted.</t>
  </si>
  <si>
    <t>Described within doc AR/UKWAS/01 'chain of custody' and for Group members within 'The Rules'. Compliant documentation seen for all sites where harvesting has been undertaken over the past year.</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</si>
  <si>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</si>
  <si>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</si>
  <si>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</si>
  <si>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</si>
  <si>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</si>
  <si>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</si>
  <si>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</si>
  <si>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</si>
  <si>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</si>
  <si>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</si>
  <si>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</si>
  <si>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</si>
  <si>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</si>
  <si>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</si>
  <si>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</si>
  <si>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</si>
  <si>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</si>
  <si>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</si>
  <si>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</si>
  <si>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</si>
  <si>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</si>
  <si>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</si>
  <si>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</si>
  <si>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</si>
  <si>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</si>
  <si>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</si>
  <si>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</si>
  <si>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</si>
  <si>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</si>
  <si>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</si>
  <si>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</si>
  <si>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</si>
  <si>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</si>
  <si>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</si>
  <si>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</si>
  <si>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</si>
  <si>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</si>
  <si>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</si>
  <si>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</si>
  <si>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</si>
  <si>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</si>
  <si>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</si>
  <si>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</si>
  <si>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</si>
  <si>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</si>
  <si>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</si>
  <si>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</si>
  <si>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</si>
  <si>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</si>
  <si>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</si>
  <si>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</si>
  <si>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</si>
  <si>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</si>
  <si>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</si>
  <si>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</si>
  <si>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low</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</si>
  <si>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</si>
  <si>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</si>
  <si>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</si>
  <si>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</si>
  <si>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</si>
  <si>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</si>
  <si>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</si>
  <si>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</si>
  <si>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</si>
  <si>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</si>
  <si>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</si>
  <si>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</si>
  <si>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</si>
  <si>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</si>
  <si>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</si>
  <si>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</si>
  <si>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</si>
  <si>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</si>
  <si>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</si>
  <si>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</si>
  <si>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</si>
  <si>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</si>
  <si>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</si>
  <si>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</si>
  <si>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</si>
  <si>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</si>
  <si>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</si>
  <si>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</si>
  <si>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</si>
  <si>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</si>
  <si>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</si>
  <si>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</si>
  <si>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</si>
  <si>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</si>
  <si>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</si>
  <si>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</si>
  <si>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no</t>
  </si>
  <si>
    <t>100% PEFC certified</t>
  </si>
  <si>
    <t>Roundwood, fuelwood, twigs (including residues)</t>
  </si>
  <si>
    <t>1 &amp; 3</t>
  </si>
  <si>
    <t>Wood Charcoal</t>
  </si>
  <si>
    <t>Woodchip</t>
  </si>
  <si>
    <t>Solid Wood Boards</t>
  </si>
  <si>
    <t>Beams</t>
  </si>
  <si>
    <t>Planks</t>
  </si>
  <si>
    <t>Poles &amp; Piles</t>
  </si>
  <si>
    <t>Trellis &amp; Plant Support</t>
  </si>
  <si>
    <t>Fences, Fence Stakes, Pales</t>
  </si>
  <si>
    <t>Works of Art</t>
  </si>
  <si>
    <t>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</si>
  <si>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</si>
  <si>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</si>
  <si>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</si>
  <si>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</si>
  <si>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</si>
  <si>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</si>
  <si>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Requirement</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</si>
  <si>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</si>
  <si>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</si>
  <si>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</si>
  <si>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</si>
  <si>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</si>
  <si>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</si>
  <si>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</si>
  <si>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</si>
  <si>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</si>
  <si>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</si>
  <si>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</si>
  <si>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</si>
  <si>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</si>
  <si>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</si>
  <si>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</si>
  <si>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</si>
  <si>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</si>
  <si>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</si>
  <si>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</si>
  <si>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</si>
  <si>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</si>
  <si>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</si>
  <si>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</si>
  <si>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</si>
  <si>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</si>
  <si>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</si>
  <si>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</si>
  <si>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</si>
  <si>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</si>
  <si>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</si>
  <si>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</si>
  <si>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</si>
  <si>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</si>
  <si>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</si>
  <si>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</si>
  <si>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</si>
  <si>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</si>
  <si>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</si>
  <si>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</si>
  <si>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</si>
  <si>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</si>
  <si>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</si>
  <si>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</si>
  <si>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</si>
  <si>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</si>
  <si>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</si>
  <si>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</si>
  <si>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</si>
  <si>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</si>
  <si>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</si>
  <si>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</si>
  <si>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</si>
  <si>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</si>
  <si>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</si>
  <si>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</si>
  <si>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</si>
  <si>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</si>
  <si>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</si>
  <si>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</si>
  <si>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</si>
  <si>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</si>
  <si>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</si>
  <si>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</si>
  <si>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</si>
  <si>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</si>
  <si>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</si>
  <si>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</si>
  <si>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</si>
  <si>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</si>
  <si>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</si>
  <si>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</si>
  <si>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</si>
  <si>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</si>
  <si>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</si>
  <si>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</si>
  <si>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</si>
  <si>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</si>
  <si>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</si>
  <si>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</si>
  <si>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</si>
  <si>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</si>
  <si>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</si>
  <si>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</si>
  <si>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</si>
  <si>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</si>
  <si>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</si>
  <si>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</si>
  <si>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</si>
  <si>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</si>
  <si>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</si>
  <si>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</si>
  <si>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</si>
  <si>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</si>
  <si>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</si>
  <si>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</si>
  <si>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</si>
  <si>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</si>
  <si>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</si>
  <si>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</si>
  <si>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</si>
  <si>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</si>
  <si>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</si>
  <si>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</si>
  <si>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</si>
  <si>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</si>
  <si>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</si>
  <si>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</si>
  <si>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</si>
  <si>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</si>
  <si>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Group Entity shall ensure that all uses of the FSC trademarks are approved by their certification body in advance.</t>
  </si>
  <si>
    <t>The Group Entity shall ensure that all uses of the PEFC  trademarks are approved by PEFC UK in advance.</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</si>
  <si>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</si>
  <si>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</si>
  <si>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</si>
  <si>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</si>
  <si>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</si>
  <si>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</si>
  <si>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</si>
  <si>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</si>
  <si>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</si>
  <si>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</si>
  <si>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</si>
  <si>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</si>
  <si>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</si>
  <si>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</si>
  <si>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</si>
  <si>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</si>
  <si>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</si>
  <si>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</si>
  <si>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</si>
  <si>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</si>
  <si>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</si>
  <si>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</si>
  <si>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</si>
  <si>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NO CONTRACTORS ARE NOT INCLUDED, STOP HERE</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</si>
  <si>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</si>
  <si>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</si>
  <si>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</si>
  <si>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</si>
  <si>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</si>
  <si>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</si>
  <si>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</si>
  <si>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</si>
  <si>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</si>
  <si>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</si>
  <si>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</si>
  <si>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2020 S1</t>
  </si>
  <si>
    <t>2014 SA</t>
  </si>
  <si>
    <t>2011 SGS</t>
  </si>
  <si>
    <t>2019 RA</t>
  </si>
  <si>
    <t>2016 S2</t>
  </si>
  <si>
    <t>2002 &amp; SGS</t>
  </si>
  <si>
    <t>2013 SGS</t>
  </si>
  <si>
    <t>R540</t>
  </si>
  <si>
    <t>Auchnagarron</t>
  </si>
  <si>
    <t>NS 00620 82395</t>
  </si>
  <si>
    <t>David Steele</t>
  </si>
  <si>
    <t>NN 6365 8583</t>
  </si>
  <si>
    <t>2014 SAW</t>
  </si>
  <si>
    <t>2002 SGS</t>
  </si>
  <si>
    <t>2004</t>
  </si>
  <si>
    <t>2003</t>
  </si>
  <si>
    <t>2018 S4</t>
  </si>
  <si>
    <t>2007</t>
  </si>
  <si>
    <t>2002</t>
  </si>
  <si>
    <t>2011</t>
  </si>
  <si>
    <t>2015 SA</t>
  </si>
  <si>
    <t>2004 SGS
2015 SA</t>
  </si>
  <si>
    <t>r541</t>
  </si>
  <si>
    <t>Burnhead Forest</t>
  </si>
  <si>
    <t>10 Menelik Road</t>
  </si>
  <si>
    <t>NW2 3RP</t>
  </si>
  <si>
    <t>NS876695</t>
  </si>
  <si>
    <t>2009</t>
  </si>
  <si>
    <t>R536</t>
  </si>
  <si>
    <t>Canterland Wood</t>
  </si>
  <si>
    <t>Overton Grange</t>
  </si>
  <si>
    <t>Dyce</t>
  </si>
  <si>
    <t>AB21 0EQ</t>
  </si>
  <si>
    <t>NO712674</t>
  </si>
  <si>
    <t>Iona MacGregor</t>
  </si>
  <si>
    <t>2017 S3</t>
  </si>
  <si>
    <t>2012 SGS</t>
  </si>
  <si>
    <t>2011 SGS, 2018 S4</t>
  </si>
  <si>
    <t>2010 SGS
2014 SA</t>
  </si>
  <si>
    <t>2010 SGS</t>
  </si>
  <si>
    <t>2013, 2018 S4</t>
  </si>
  <si>
    <t>2006</t>
  </si>
  <si>
    <t>2001 SGS and 23/4/09</t>
  </si>
  <si>
    <t>2012</t>
  </si>
  <si>
    <t>2002 SGS &amp; 2003 and 22/9/09</t>
  </si>
  <si>
    <t>R539</t>
  </si>
  <si>
    <t>Dollard</t>
  </si>
  <si>
    <t>9 Burghley Road</t>
  </si>
  <si>
    <t>Wimbledon</t>
  </si>
  <si>
    <t>SW19 5BG</t>
  </si>
  <si>
    <t>NX 93108 94504</t>
  </si>
  <si>
    <t>Ben Crisford</t>
  </si>
  <si>
    <t>2008</t>
  </si>
  <si>
    <t>R534</t>
  </si>
  <si>
    <t>Ewich Forest</t>
  </si>
  <si>
    <t>Greengold Timberlands 1 Ltd</t>
  </si>
  <si>
    <t>C/O Shaun Mochan Bankell Farm</t>
  </si>
  <si>
    <t>Strathblane Road, Milngavie, Glasgow</t>
  </si>
  <si>
    <t>G62 8LE</t>
  </si>
  <si>
    <t>NN382247</t>
  </si>
  <si>
    <t>2014</t>
  </si>
  <si>
    <t>2005</t>
  </si>
  <si>
    <t>R538</t>
  </si>
  <si>
    <t>Glenreif</t>
  </si>
  <si>
    <t>c/o Gresham House Asset Management</t>
  </si>
  <si>
    <t>Great Barrington</t>
  </si>
  <si>
    <t>Oxon, Burford</t>
  </si>
  <si>
    <t>NY400984</t>
  </si>
  <si>
    <t>2010 SGS, 2015 SA</t>
  </si>
  <si>
    <t>2003
 2015 SA</t>
  </si>
  <si>
    <t>G154</t>
  </si>
  <si>
    <t>Knockando Estate Woodlands</t>
  </si>
  <si>
    <t>C/O Cawdor Forestry Ltd</t>
  </si>
  <si>
    <t>Cawdor Estate, Estate Office</t>
  </si>
  <si>
    <t>Cawdor, Nairn</t>
  </si>
  <si>
    <t>NJ206425</t>
  </si>
  <si>
    <t>2019 RA
2014 SAW</t>
  </si>
  <si>
    <t>2014, 2018 S4</t>
  </si>
  <si>
    <t>2004 SGS</t>
  </si>
  <si>
    <t>2002 SGS &amp; 2003</t>
  </si>
  <si>
    <t>G153</t>
  </si>
  <si>
    <t>Neidpath</t>
  </si>
  <si>
    <t>Wemyss &amp; March Estates, Estate Office</t>
  </si>
  <si>
    <t>Longniddry</t>
  </si>
  <si>
    <t>EH32 0PY</t>
  </si>
  <si>
    <t>NT210396</t>
  </si>
  <si>
    <t>Martin Andrews (Factor)</t>
  </si>
  <si>
    <t>2002 SGS and 10/11/09</t>
  </si>
  <si>
    <t>2019 RA
2006</t>
  </si>
  <si>
    <t>2010</t>
  </si>
  <si>
    <t>2002 SGS and 30/9/09</t>
  </si>
  <si>
    <t>2003, 2004, 2012 SGS</t>
  </si>
  <si>
    <t>2019 RA
2004</t>
  </si>
  <si>
    <t>R535</t>
  </si>
  <si>
    <t>Wentwood</t>
  </si>
  <si>
    <t>ST410933</t>
  </si>
  <si>
    <t>Ed Clark</t>
  </si>
  <si>
    <t>(08)</t>
  </si>
  <si>
    <t>R537</t>
  </si>
  <si>
    <t>Woodland Trust Small Woods Northern Ireland</t>
  </si>
  <si>
    <t>Woodland Trust</t>
  </si>
  <si>
    <t>Grantham, Lincolnshire</t>
  </si>
  <si>
    <t>Simon Miller &amp; Will Benny</t>
  </si>
  <si>
    <t>Count</t>
  </si>
  <si>
    <t>S2 2021</t>
  </si>
  <si>
    <t xml:space="preserve"> S2 2021</t>
  </si>
  <si>
    <t>2015 SA, S2 2021</t>
  </si>
  <si>
    <t>2002 SGS, S2 2021</t>
  </si>
  <si>
    <t>2013 SGS, S2 2021</t>
  </si>
  <si>
    <t>CARs from S2</t>
  </si>
  <si>
    <t>The Manager shall ensure management practices are adopted that minimise diffuse pollution arising from woodland operations.</t>
  </si>
  <si>
    <t>2021. 2</t>
  </si>
  <si>
    <t xml:space="preserve"> UKWAS 3.4.2 d</t>
  </si>
  <si>
    <t>The manager shall prepare and implement an effective integrated management strategy that shall include a description of all known use over the previous five years, of the duration of the current woodland ownership if that is less than five years.</t>
  </si>
  <si>
    <t>2021.6 Major as repeat of minor 2019.8</t>
  </si>
  <si>
    <t>Group checklist 12.2, UKWAS 3.2.2</t>
  </si>
  <si>
    <t>The Manager shall ensure that harvesting and sales documentation shall enable all timber woodland products that are to be supplied as certified to be traced back to the woodland of origin</t>
  </si>
  <si>
    <r>
      <t>At Reidside the manager was not requesting evidence of insurance from  Standing Sales purchasers nor checking at pre-commencement that this was in place.  Although evidence of insurance was obtained during audit, there is a danger of future non-compliance if no checks are made.  At Invercauld a member of estate staff had verbally instructed a contractor to fell a small area of birch without obtaining the forest manager's approval nor checking with the forest manager whether statutory approval was required. The member of staff in question had not checked contractor insurancealthough further checks confirmed that insurance was in place</t>
    </r>
    <r>
      <rPr>
        <sz val="11"/>
        <color rgb="FFFF0000"/>
        <rFont val="Cambria"/>
        <family val="1"/>
        <scheme val="major"/>
      </rPr>
      <t xml:space="preserve"> </t>
    </r>
  </si>
  <si>
    <t>UKWAS 5.7.1</t>
  </si>
  <si>
    <t>At Rossie Hill and Glen Shira the current management plans do not include a redundant materials plan but both plans are due for review.  At Rossie Hill some broadleaves in tree shelters had grown well above the top of the shelters All of the shelters were still present around the trees, though some were leaning. It was very borderline whether they had reached the point of redundancy at time of audit / during the current plan period.  At Glen Shira there were broadleaves in tree shelters and an old boundary fence which the manager explained he was considering whether to remove.  The managers  confirmed that redundant materials planning had not yet been undertaken, but management plan renewal was in its early stages at Rossie Hill and had not yet started at Glen Shira.</t>
  </si>
  <si>
    <t>UKWAS 3.6.2</t>
  </si>
  <si>
    <r>
      <rPr>
        <b/>
        <sz val="11"/>
        <rFont val="Cambria"/>
        <family val="1"/>
        <scheme val="major"/>
      </rPr>
      <t>Invercauld</t>
    </r>
    <r>
      <rPr>
        <sz val="11"/>
        <rFont val="Cambria"/>
        <family val="1"/>
        <scheme val="major"/>
      </rPr>
      <t xml:space="preserve"> - at time of audit  the estate was under investigation regarding a case of alleged unauthorised felling.  A member of estate staff had instructed a contractor to fell a small area of birch without obtaining the forest manager's approval.  The area amounted to 268 trees, totalling 11 m3 but felling licence approval had not been sought. Although at time of audit there was no proven legal non-compliance as the incident was still under investigation, the manager acknowledged that the work was of a scale that felling licence approval was required</t>
    </r>
  </si>
  <si>
    <t>UKWAS 1.1.1</t>
  </si>
  <si>
    <t>The manager shall ensure that there shall be compliance with the law.</t>
  </si>
  <si>
    <t>UKWAS 3.1.3</t>
  </si>
  <si>
    <t>The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</si>
  <si>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Invercauld - a member of estate staff had verbally instructed a contractor to fell a small area of birch.  The contractor had obtained his chainsaw certificate of competence in 2009 and had not undertaken refresher training since.  At Broubster the manager could not evidence that all stalkers had relevant competencies ie at least Level 1 DMQ, as the only competency provided to the auditor was for the person who had signed the lease, not the other 12 syndicate members. Major CAR raised as repeat of Minor CAR 2019.18</t>
  </si>
  <si>
    <t>The manager shall ensure that there shall be appropriate competency</t>
  </si>
  <si>
    <t>At Glen Shira there was no fire extinguisher in the road maintenance contractor's excavator, which was not fitted with a fire suppressant system. Major CAR as repeat of Minor CAR 2019.15</t>
  </si>
  <si>
    <t>UKWAS 5.4.1a</t>
  </si>
  <si>
    <t>The manager shall ensure that there shall be compliance with health and safety legislation, conformance with associated codes of practice  and conformance with FISA guidance</t>
  </si>
  <si>
    <t>UKWAS 3.7.2</t>
  </si>
  <si>
    <t>The manager shall ensure that plans and equipment shall be in place to deal with accidental spillages of fuels, oils, fertilisers and other chemicals</t>
  </si>
  <si>
    <t>At Strachur the manager gave a very comprehensive verbal description of the monitoring checks undertaken during operational monitoring of harvesting operations; however a written record of most of these checks had not been made, with  record - keeping consisting largely of photos / drone footage and emails to the FWM when issues had been raised</t>
  </si>
  <si>
    <t>UKWAS 3.1.1</t>
  </si>
  <si>
    <t>At Feddal there was significant herbivore browsing.  One area was of an age where recovery should be possible if the problem is addressed  ie cull increased significantly but it is less clear whether this would also be the case at another area visited.  The only communication the manager had made with the stalker related to stalking during covid, where he had suggested a contract stalker to be brought in if the tenant were not able.  The steps being taken by the manager to deal with the issue are slow - no mention of requiring the tenant to obtain night shooting and out of season permissions, no further action has been taken regarding bringing in a contract stalker and the deer fencing is in need of repair, allowing both deer and sheep onto the site, all of which suggest a future non-compliance if speed of action to deal with this issue is not increased</t>
  </si>
  <si>
    <t>UKWAS 2.12.1</t>
  </si>
  <si>
    <t xml:space="preserve">The manager at Glen Shira was not clear as to which areas were classified as PAWS and how these should be treated.  The management plan mentioned PAWS briefly and the associated biodiversity map key only identified areas as 'PAWS restoration NN'. There was no other documentation evidencing that the manager had identified and evaluated remnant features and threats, nor planned to prioritise or implement actions </t>
  </si>
  <si>
    <t>UKWAS 4.3.1b</t>
  </si>
  <si>
    <t xml:space="preserve"> In the management of plantations on ancient woodlands the Manager shall: Identify and evaluate remnant features, Identify and evaluate threats.  Adopting a precautionary approach, prioritise actions based on the level of threat, and Implement targeted actions</t>
  </si>
  <si>
    <t>At Strachur 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There was also no evidence of  assessment of this more fragile section of the council road nor planned monitoring of it once timber wagons started using it.</t>
  </si>
  <si>
    <t>As a result of the pre-audit  stakeholder consultation exercise, Historic Environment Scotland ( HES) raised a recent issue where harvesting operations had impacted on a Scheduled Ancient Monument at Sandbank Forest.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Two of the three features were judged to be undamaged but at time of audit the third feature was covered in brash, which was due to be removed by hand. Although HES had been consulted as part of forest plan development, formal consent had not been sought from HES when planning the operations and, although it was confirmed that HES would have given formal consent, they would have stipulated that an archaeologist should be in attendance at certain stages in the operation.  Minor CAR raised</t>
  </si>
  <si>
    <t>UKWAS 4.8.1</t>
  </si>
  <si>
    <t>The manager shall ensure that roads and timber extraction tracks, visitor access infrastructure and associated drainage shall be designed, created, used and maintained in a manner that minimises their environmental impact.</t>
  </si>
  <si>
    <t>Within the next 12 months, or before the next surveillance audit, whichever is sooner</t>
  </si>
  <si>
    <t>JH has emailed the three FM's to provide evidence that the fuel tanks are lockable.
The FM's to ensure that the contractor has read Tilhill's toolbox talk on Fuel storage</t>
  </si>
  <si>
    <t>Storage of fuel in rural forest requires continued reminder to operators of the requirement to lock fuel tanks….
At the PCM the FWM needs to ensure fuel storage Tool box talk is covered, which may not have been the case.</t>
  </si>
  <si>
    <t>No 2021.2 on PEFC report as FSC related</t>
  </si>
  <si>
    <t>No 2021.3 on PEFC report as FSC related</t>
  </si>
  <si>
    <t xml:space="preserve">Despite annual returns for the most recent Tilhill reporting year (1 Oct 2019 - 30 Sept 2020) being requested by the auditor several weeks prior to audit, this information was not available by the closing meeting on 1 Oct 2021 ie a year after the end of the reporting year in question. </t>
  </si>
  <si>
    <t xml:space="preserve">The Tilhill IPMS requires updating following recent changes. This years submission of the Annual Management sumaries will be carried out in a more timely maner
</t>
  </si>
  <si>
    <t>The previous Certification Manager was appointed to a new role but for many months was required to undertake both the new role and the Certification Manager role until a new Certification Manager was appointed, who in turn has been required to undertake both new and previous roles simultaneously.  Updating documents and following up on annual returns has suffered as a consequence.</t>
  </si>
  <si>
    <t>No 2021.5 on PEFC report as FSC related</t>
  </si>
  <si>
    <t>Lamloch &amp; Drumjohn, Buccleugh Estates - Bowhill and Rossie Hill no sales documentation provided to auditors to enable all certified timber to be traced back to the woodland of origin</t>
  </si>
  <si>
    <t>within 3 months of report finalisation</t>
  </si>
  <si>
    <t>A lack of understanding from some Estate staff that the Forest Manager must be informed of all planned activities on the certified area so that he can ensure compliance is maintained</t>
  </si>
  <si>
    <t>Letter sent to managers on estate to ensure that the FM is consulted on relevant operations in the certified area</t>
  </si>
  <si>
    <t>Invercauld - a lack of understanding from some Estate staff that the Forest Manager must be informed of all planned activities on the certified area so that he can ensure compliance is maintained.  Broubster - due to staff sickness,  the system for issuing and checking sporting leases has changed in recent months, with responsibility for checks now being held by a range of members of staff but with little opportunity for handover</t>
  </si>
  <si>
    <t>Invercauld - Letter sent to managers on estate to ensure that the FM is consulted on relevant operations in the certified area.  Stalker competencies - briefing of appropriate members of staff as to required checks to ensure all competencies are checked, not just the competency of the individual signing the agreement.</t>
  </si>
  <si>
    <t xml:space="preserve">The previous Certification Manager was appointed to a new role but for many months was required to undertake both the new role and the Certification Manager role until a new Certification Manager was appointed, who in turn has been required to undertake both new and previous roles simultaneously. Pre-audit preparation and speed of information provision during the course of the audit has suffered as a consequence.   </t>
  </si>
  <si>
    <t>The contractor in question was using a machine other than his usual, and had not undertaken operator checks prior to starting work, so had not identified the fact that the fire extinguisher was missing</t>
  </si>
  <si>
    <t>Manager to provide evidence of compliance</t>
  </si>
  <si>
    <t>Review internal audit schedule to ensure appropriately targeted</t>
  </si>
  <si>
    <t>The manager was not aware that formal consent was required.  Internal Tilhill investigation was triggered immediately.</t>
  </si>
  <si>
    <t xml:space="preserve">Ongoing Tilhill internal investigation - note this was initiated prior to audit / receipt of stakeholder feedback.  Although an internal investigation was launched, the link to UKWAS non-compliance had not been made explicitly as part of the investigation.  Reference to non-compliance under relevant UKWAS indicators as part of the internal investigation would rectify </t>
  </si>
  <si>
    <r>
      <rPr>
        <b/>
        <sz val="11"/>
        <rFont val="Cambria"/>
        <family val="1"/>
        <scheme val="major"/>
      </rPr>
      <t>Invercauld</t>
    </r>
    <r>
      <rPr>
        <sz val="11"/>
        <rFont val="Cambria"/>
        <family val="1"/>
        <scheme val="major"/>
      </rPr>
      <t xml:space="preserve"> - at time of audit  the estate was under investigation regarding a case of alleged unauthorised felling.  A member of estate staff had verbally instructed a contractor to fell a small area of birch without obtaining the forest manager's approval nor checking with the forest manager whether statutory approval was required. The member of staff in question had not issued a contract for the work, nor followed best practice in terms of pre-operational checks,  pre-commencement information exchange or operational monitoring</t>
    </r>
  </si>
  <si>
    <r>
      <t xml:space="preserve">Ramsaygrain West: </t>
    </r>
    <r>
      <rPr>
        <sz val="11"/>
        <rFont val="Cambria"/>
        <family val="1"/>
      </rPr>
      <t>The 2020/21 clearfell of Cpt 15 included the felling of 1.92ha of LTR due to the threat of windblow.  The UKWAS plan 2017 states LTR/ NR are as 2.2%.  As a result of clearfelling the LTR the total area of clearfell is (3.67ha-1.92ha=1.75 (0.005%) and is non-compliant.  The Forest Manager if aware of this and plans to address in the UKWAS mgt plan due for renewal in 2022.  This is raised as an observation as if not addressed in the revised plan could result in a non-compliance.</t>
    </r>
  </si>
  <si>
    <t xml:space="preserve">Buccleugh Bowhill &amp; Dalkeith:  At active clearfell (Outer Huntly) the hazard warning signs entering the site had not been maintained by the contractors. At the visit the signs were leaning heavily or had been blown over making it difficult to read the hazard information.            </t>
  </si>
  <si>
    <t>Re Lairhope - Tilhill to consider the interpretation of the requirement with a view to seeking further clarification from UKWAS Steering Group / modification of wording for UKWAS 5 to ensure greater clarity.  The manager for Lairhope to review / revise management plan wording as required. Ramsaygrain West - error will be corrected as part of 2022 UKWAS management plan review</t>
  </si>
  <si>
    <t>Lairhope - The manager had misinterpreted the wording of this UKWAS requirement.  Ramsaygrain West - manager error</t>
  </si>
  <si>
    <t xml:space="preserve">UKWAS 4.6.1 </t>
  </si>
  <si>
    <t xml:space="preserve">UKWAS 4.6.2 </t>
  </si>
  <si>
    <t xml:space="preserve">UKWAS 5.4.1a </t>
  </si>
  <si>
    <t>20 Sept - 1 Oct 2021</t>
  </si>
  <si>
    <t>Julian Hollingdale</t>
  </si>
  <si>
    <t>Kings Park House, Laurel Business,  Park Stirling    
FK7 9NS</t>
  </si>
  <si>
    <t>julian.hollingdale@tilhill.com</t>
  </si>
  <si>
    <t>Less than 500 ha</t>
  </si>
  <si>
    <t>500 ha – 1000 ha</t>
  </si>
  <si>
    <t>Rebecca Haskell, Carol Robertson</t>
  </si>
  <si>
    <t>N/A Only one Group</t>
  </si>
  <si>
    <t>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t>
  </si>
  <si>
    <t xml:space="preserve">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 Individual responsibilities are clearly stated in the document 'The Rules'- most up to date version seen during audit. </t>
  </si>
  <si>
    <t>All members sign a 'declaration of commitment' document agreeing to the above.  Signed declarations of commitment seen for all sites being audited.</t>
  </si>
  <si>
    <t>All members sign a 'declaration of commitment' document agreeing to the above.  Declarations of commitment signed by either the group member themselves or their representative seen for all sites being audited.</t>
  </si>
  <si>
    <t xml:space="preserve">Declaration of commitment includes statement that the person signing is acting as or on behalf of the owner. Resource manager &amp; consultants are also authorised to sign as responsible person under IACS registration. </t>
  </si>
  <si>
    <t>Fully detailed within 'The Rules' document</t>
  </si>
  <si>
    <t>Key responsibilities clearly defined and documented within 'The Rules'</t>
  </si>
  <si>
    <t xml:space="preserve"> 'The Rules' document clearly states Resource Manager responsibilities</t>
  </si>
  <si>
    <t>The Forest Certification and Development Manager is responsible for ensuring all such conformance.  This is achieved by a variety of means, including internal auditing and a requirement for all members to submit annual management summaries. Annual management summaries seen for all sites being audited</t>
  </si>
  <si>
    <t>No requirement for non-SLIMF management units to support SLIMF management units to conform</t>
  </si>
  <si>
    <t xml:space="preserve">Specified in 'The Rules' as max. no. of members 450 - 150 Group members and 300 Resource managed. Current membership is below such numbers.  It is also stated in The Rules that there is no particularly limit to the size of the Scheme as the intention is for the management capacity of the Scheme to grow to match the growth of the membership. In discussion with the certification manager they confirmed no limit on the individual management unit size or total area within the scheme.   </t>
  </si>
  <si>
    <t>Summarised in 'The Rules'</t>
  </si>
  <si>
    <t>The Scheme only operates within the UK</t>
  </si>
  <si>
    <t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all of the members forming this year's audit sample.</t>
  </si>
  <si>
    <t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all of the members forming this year's audit sample. With the exception of checks undertaken during covid 19 when remote audits were undertaken due to restrictions preventing audits in the field, all such evaluations have included field visits.</t>
  </si>
  <si>
    <t>The Rules allow for such a situation</t>
  </si>
  <si>
    <r>
      <t xml:space="preserve">Most of this information is clearly stated within 'The Rules'. </t>
    </r>
    <r>
      <rPr>
        <b/>
        <sz val="11"/>
        <rFont val="Cambria"/>
        <family val="1"/>
        <scheme val="major"/>
      </rPr>
      <t xml:space="preserve"> </t>
    </r>
    <r>
      <rPr>
        <sz val="11"/>
        <rFont val="Cambria"/>
        <family val="1"/>
        <scheme val="major"/>
      </rPr>
      <t xml:space="preserve">Information on costs is provided in a separate document 'Tilhill Certification Scheme Price Guide' -  2021 version seen.  In the Rules under External Audits it states "The CB, FSC and PEFC have the right to access Members’ woodlands and documentation for the purpose of evaluation and monitoring. </t>
    </r>
  </si>
  <si>
    <t>All the above clearly stated in 'The Rules'</t>
  </si>
  <si>
    <t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Records held for at least five years. </t>
  </si>
  <si>
    <t>Site / ownership details, including dates of entering / leaving the scheme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Records of internal audits seen for all sites visited.  Records held for at least five years.</t>
  </si>
  <si>
    <t>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2020 and 2021 checked. 2020 audits were all completed and 2021 are completed to date.</t>
  </si>
  <si>
    <r>
      <t xml:space="preserve">NOTE: The Group Entity may focus their monitoring during a particular internal evaluation on specific elements of the applicable Forest Stewardship Standard, </t>
    </r>
    <r>
      <rPr>
        <b/>
        <sz val="11"/>
        <rFont val="Cambria"/>
        <family val="1"/>
        <scheme val="major"/>
      </rPr>
      <t xml:space="preserve">with the provision that all aspects of the Forest Stewardship Standard are evaluated for the group, through the sampled management units, during the period of validity of the certificate. </t>
    </r>
  </si>
  <si>
    <t>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t>
  </si>
  <si>
    <t>All members are considered to be active management units</t>
  </si>
  <si>
    <t>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t>
  </si>
  <si>
    <t>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t>
  </si>
  <si>
    <t>As stated above, sampling intensity is already higher than minimum sample requirements</t>
  </si>
  <si>
    <t>This is factored in to the sample</t>
  </si>
  <si>
    <t>All above clearly stated within doc AR/UKWAS/01 'chain of custody'. Various documents seen, including tenders, sales agreements. For Group members this information is also contained within The Rules'. Documentation seen for all sites visited where harvesting had been undertaken. At Invercauld SBIs and Despatch notes for timber being sold as FSC certified included neither FSC claim nor certificate number.  The sales agreement did have the certificate number but not the claim. Cockley Moor, Greystoke, Ramsaygrain West and Rossie Hill no sales documentation provided to auditors to enable all certified timber to be traced back to the woodland of origin. No PEFC only sales with incorrect information.</t>
  </si>
  <si>
    <t>Ref Major CAR 2021.  in 12.2 below</t>
  </si>
  <si>
    <t>All above clearly stated within doc AR/UKWAS/01 'chain of custody'. . For Group members this information is also contained within The Rules'. Documentation seen for all sites visited where harvesting had been undertaken.Various documents seen, including tenders, sales agreements, SBIs and despatch notes. At Invercauld SBIs and Despatch notes for timber being sold as FSC certified included neither FSC claim nor certificate number.  The sales agreement did have the certificate number but not the claim. Cockley Moor, Greystoke, Ramsaygrain West and Rossie Hill no sales documentation provided to auditors to enable all certified timber to be traced back to the woodland of origin. No PEFC sales with incorrect information noted.</t>
  </si>
  <si>
    <t xml:space="preserve"> Major CAR 2021.6  </t>
  </si>
  <si>
    <t>Logo use checked against SA approvals</t>
  </si>
  <si>
    <t>No such certificates issued</t>
  </si>
  <si>
    <t>18.2 The Group Entity shall issue corrective action requests to address non-conformities identified during the monitoring of the forestry contractors and follow up their implementation.</t>
  </si>
  <si>
    <t xml:space="preserve">S2 </t>
  </si>
  <si>
    <t>Interest group</t>
  </si>
  <si>
    <t>Forests in England</t>
  </si>
  <si>
    <t>Public access on horseback</t>
  </si>
  <si>
    <t>UKWAS 5.1.2</t>
  </si>
  <si>
    <t>Negative</t>
  </si>
  <si>
    <t>Not allowing free access into Forestry England sites for equestrians is discriminatory.</t>
  </si>
  <si>
    <t>Stakeholder response passed on to Tilhill but it does appear from the wording of the stakeholder response that the stakeholder appears to think that Tilhill is part of Forestry England, but they are separate organisations.</t>
  </si>
  <si>
    <t>non-departmental public body with charitable status</t>
  </si>
  <si>
    <t>Protection of the historic environment</t>
  </si>
  <si>
    <t>UKWAS requires engagement with statutory historic environment agencies. Have found Tilhill in general to be very thorough and helpful in this regard and they have nearly always responded to ownership/access/management queries. They generally respond positively to management recommendations on regen control etc, although that does not always result in action. Major issues where forest management has impacted negatively on scheduled monuments have been very rare. aware of a small number of cases where less positive forest management has affected the historic environment:
At Castlecraig, Scottish Borders, a large area of clear fell close to part of SM2998 contributed to extensive wind blow falling onto the scheduled monument. When we raised this in our view the response lacked concern for the damage to the monument and any indication that issues would be addressed in the short to medium term. At Achamore Forest, Argyll, we are investigating a recent incident where harvesting has taken place within a scheduled monument (SM3894) without Scheduled Monument Consent. There appear to have been procedural failings whereby current Historic Environment Designations Data were not checked and we were not consulted ahead of felling. Tilhill have fully acknowledged the issue and are working with us on a resolution.</t>
  </si>
  <si>
    <t xml:space="preserve">20/9/21 Opening meeting.  Attendees Rebecca Haskell ( Lead Auditor) and Julian Hollingdale ( Tilhill Certification Manager) </t>
  </si>
  <si>
    <t>22/9/21 Audit: Review of documentation &amp; Group systems</t>
  </si>
  <si>
    <t>21/9/21 Site visit  Broubster Tilhill Resource Managed (RMH)</t>
  </si>
  <si>
    <t>22/9/21 Site visit Reidside Tilhill Resource Managed (RMH)</t>
  </si>
  <si>
    <t>23/9/21 Site visit Invercauld Estate Group member (RMH)</t>
  </si>
  <si>
    <t>24/9/21 Site visit Auchanruie Tillhill Resource Managed (RMH)</t>
  </si>
  <si>
    <t>24/9/21 Site visit Rossie Hill Tilhill Resource Managed (RMH)</t>
  </si>
  <si>
    <t>28/9/21 Site visit Feddal Forest Tilhill Resource Managed (RMH)</t>
  </si>
  <si>
    <t>28/9/21 Site visit Locherlour Group Member  Seafield &amp; Strathspey Estate (RMH)</t>
  </si>
  <si>
    <t>29/9/21 Site visit Glen Shira Tilhill Resource Managed (RMH)</t>
  </si>
  <si>
    <t>30/9/21 Site visit Argyll Estates Group member 13th Duke of Argyll (RMH)</t>
  </si>
  <si>
    <t>30/9/21 / 1/10/21 Site visit Strachur Tilhill Resource Managed (RMH)</t>
  </si>
  <si>
    <t>27/9/21 CR: Site visits to Ramsaygrain West AM Lairhope Estate PM Tilhill Resource managed sites</t>
  </si>
  <si>
    <t>28/9/21 CR: Site visits to  Cockley Moor AM, Greystoke Forest PM Tilhill Resource managed sites.</t>
  </si>
  <si>
    <t>29/9/21 CR: Site visit to Lamloch &amp; Drumjohn Estate AM Tilhill Resource managed site. Tilhill Dumfries Office &amp; Chemical store PM</t>
  </si>
  <si>
    <t>30/9/21 CR: Site visit Buccleugh Estate - Bowhill &amp; Dalkeith Group member</t>
  </si>
  <si>
    <t xml:space="preserve">30/9/21, 1/10/21 Auditors meeting (remote) </t>
  </si>
  <si>
    <r>
      <t>Any deviation from the audit plan and their reasons?</t>
    </r>
    <r>
      <rPr>
        <b/>
        <sz val="11"/>
        <rFont val="Cambria"/>
        <family val="1"/>
        <scheme val="major"/>
      </rPr>
      <t xml:space="preserve"> </t>
    </r>
    <r>
      <rPr>
        <b/>
        <sz val="11"/>
        <rFont val="Cambria"/>
        <family val="1"/>
      </rPr>
      <t xml:space="preserve">N </t>
    </r>
  </si>
  <si>
    <r>
      <t xml:space="preserve">Any significant issues impacting on the audit programme </t>
    </r>
    <r>
      <rPr>
        <b/>
        <sz val="11"/>
        <rFont val="Cambria"/>
        <family val="1"/>
        <scheme val="major"/>
      </rPr>
      <t>N</t>
    </r>
  </si>
  <si>
    <t>The manager shall ensure Natural Reserves constitute a proportion of the WMU equivalent to at least 1% of the plantation area and 5% of the semi-natural woodland area.</t>
  </si>
  <si>
    <t>1/10/21  Closing meeting.  Attendees Rebecca Haskell ( Lead Auditor),  Julian Hollingdale (Tilhill Certification Manager) , Stephen Tong - Senior Forest Manager</t>
  </si>
  <si>
    <t>Summary of person days including time spent on preparatory work, actual audit days, consultation and report writing (excluding travel to the region) 20 days</t>
  </si>
  <si>
    <r>
      <t>1) Rebecca Haskell</t>
    </r>
    <r>
      <rPr>
        <sz val="11"/>
        <rFont val="Cambria"/>
        <family val="1"/>
      </rPr>
      <t xml:space="preserve"> (Audit Team Leader) BSc Agricultural and Food Marketing, MSc Forestry, CMIOSH.  30 years experience working in UK Forestry / Woodland Management in both state and charitable sectors, inlcuding several years as H&amp;S Manager for a woodland conservation charity.</t>
    </r>
  </si>
  <si>
    <t xml:space="preserve">2) Carol Robertson (CR Auditor) BSc. MSc, MCIEEM, MICFor:  Carol has over 20 years experience in native woodland management and creation in Scotland as well as the delivery of a number of Agency and Private sector contracts focusing on PAWS restoration, woodland catchment plans and WIAT. </t>
  </si>
  <si>
    <t>The forest management was evaluated against the PEFC Forest Management Standard for Great Britain (UKWAS v4.0; 2018), available at http://ukwas.org.uk/The following criteria were assessed: UKWAS Section 3 – Woodland Operations , Section 5 – People, Communities and Workers.  FMUs containing HCV attributes, unless the whole area meets the requirements for : UKWAS indicators 2.3.1(c), 2.3.2(b), 2.3.2(c), 2.9.1, 2.15.1(d), 2.15.2, 4.1.2, 4.6.1, 4.6.2, 4.6.3, 4.6.4, 4.9.1. The group system was evaluated against the SA Cert Group Certification Standard and Checklist.</t>
  </si>
  <si>
    <t>82 consultees were contacted</t>
  </si>
  <si>
    <t>2 responses were received</t>
  </si>
  <si>
    <t>The deadline for consultation feedback responses ended 09/09/2021. </t>
  </si>
  <si>
    <t>Interviews were held with harvester operator at Broubster, Estate Factor and Forwarder operator at Invercauld, road maintenance contractor at Glen Shira, Ground preparation contractor at Strachur. Interviews held with harvester and forwarder operators at Buccleugh Estates - Bowhill, Lamloch &amp; Drumjohn, Cockley Moor.  Chipper operator was interviewed at Cockley Moor.</t>
  </si>
  <si>
    <t>Rebecca Haskell (RMH) sites</t>
  </si>
  <si>
    <t>21/9/21 Broubster - document review; management planning documentation and records reviewed.  Site visit included stop at viewpoint to see the forest at a landscape level.  Road upgrade site, including inspection of borrow pit and goalposts over OHPLs  and discussion of haulage route restrictions re time of day to protect overwintering geese.    High seats inspected alongside loch and in Cpt. 103.  Harvesting site visited - cpts, 103 - 105. Harvester operator interviewed and site constraints seen /  discussed.  Various areas due for harvesting in Phase 2 seen and restock options discussed; also deer management.  Area where permissive rights exercised ( peat cutting) seen</t>
  </si>
  <si>
    <t>22/9/21 Reidside - document review at office -  management planning documentation and records reviewed in office with manager.  Site visit included overview of the whole site, with detailed inspection of recently - completed harvesting operations in Cpt. 1 and partially completed harvesting operations in Cpt. 3.  No live harvesting during site visit. Transfer point and timber stacks checked, badger sett demarcation, OHPL amber zone marking,  water main protection, crossing point on dry ditch.  Ground preparation options discussed.</t>
  </si>
  <si>
    <t>23/9/21 Invercauld Estate - document review at office -  management planning documentation and records reviewed in office with manager. Estate Factor interviewed.  Site visit included Designed landscape area - LEPO and LTR seen.  Cpt. 313 restocked april 2021 - discussed buffer zones, hare / deer fencing, future weeding / respacing requirements.  General drive round internal road network, Kennels Burn P13 Scots Pine - discussed fence marking ( black grouse habitat).  Area of P92 SP - discussed wood ant monitoring.  Clear Fell site Cpt. 303 - forwarder operator interviewed. Haulage route checked, then drive along council road to see the estate in the landscape, including SSSI areas, Designed landscape feature 'The Lion's Face', River Dee riparian zone and crops of different ages.</t>
  </si>
  <si>
    <t>24/9/21 Auchanruie - document review; management planning documentation and records reviewed.  Site visit included Cpts. 13 &amp; 14 PAWS restoration areas. Discussed natural regeneration vs planting, deer management.  Cpt. 4 P18 spruce and cots. 5 &amp; 6 establishing spruce.  Pine natural regen area - discussed choice of seed trees, stocking density of nat regen.  Cpt.8  7ha LP thinned for future natural regen.  Cpts 1,2 &amp; 3 - P16 spruce with areas of native broadleaves and open ground - dicussed redundant materials planning / ground prep methods.  General drive round, seeing LTR and natural reserve areas.</t>
  </si>
  <si>
    <t>24/9/21 Rossie Hill - document review; management planning documentation and records reviewed.  Site visit included drive through road network - road condition and stops to view SSSI and SAM ( Hill fort).  Discussed liason with Nature Scot and HES.  Cpt. 6 P16 spruce - inspected crop; also Cpt. 3 P18 - discussed weevil control and deer management.  Natural reserves / LTRs seen; also native broadleaf planting - discussed redundant materials planning. Cpt. 8 recent clear fell seen.</t>
  </si>
  <si>
    <t>28/9/21 Feddal - document review; management planning documentation and records reviewed.  Site visit included restock Cpts. 1 &amp; 2 - discussed  general issues around establishment and deer management.  Doe box checked; also road network.</t>
  </si>
  <si>
    <t>28/9/21 - Locherlour - document review; management planning documentation and records reviewed.  Site visit included checking shared access and internal road network, borrow pit, buffer zone around reservoir, area thinned in recent years - discussed yield control and decision - making re thinn vs no-thin management.  Deer fence on boundary checked - discussed fence maintenance checks and provision / siting / safety of stiles; also provision of welfare units for contractors. Natural Reserves and Long Term Retentions seen; also areas where clumps of more open grown spruce would be left as future deadwood and selection of future veterans.  Edge management to benefit black grouse discussed; also red kite monitoring.</t>
  </si>
  <si>
    <t>29/9/21 Glen Shira - document review; management planning documentation and records reviewed.  Site visit included timber transfer point and private road from site to timber transfer point - discussed haulage.  Live harvesting site Cpt. 6270/21 - welfare unit and silt traps / sumps checked plus overview of site. LTRs and Natural reserves seen.  Roads maintenance contract - contractor interviewed.  Natural regeneration areas seen - discussed PAWS management / location of PAWS on site; also monitoring of natural regeneratoin success.  Various riparian zone areas seen and future management discussed.</t>
  </si>
  <si>
    <t>30/9/21 Argyll Estates - document review with manager in estate office.  Site visits included policy woodlands - discussed public access and tree safety. Duchess Louise woods  and Maltlands Bypass -  rhododendron control areas and thinning of hardwoods.  Argyll woods - various restock areas P14 - P 20.  Discussed weevil control, deer control, species choice.  Area where larch felled ( phytophthora).  Heritage tree area - discussed veteran tree management / deadwood management.</t>
  </si>
  <si>
    <t>30/9/21 / 1/10/21 Strachur - document review with manager.  Site visits included cpt. 60 trial site of vegetative propagated vs seed orchard spruce.  Cpt. 61 harvesting site / PAWs.  Inspected new roading and discussed permissions. Also inspected welfare facilities and walked the harvesting site.  Ground prep operations - contractor interviewed.  General drive round the road network - establishing / established crops, borrow pit, Long Term Retention and Natural Reserves seen.</t>
  </si>
  <si>
    <t>Carol Robertson (CR) sites</t>
  </si>
  <si>
    <t>27/9/21 CR: AM Ramsaygrain West site visit with forest manager 2020/21 Cpt 15 recently completed inspected drainage measure to minimise diffuse pollution. Viewed Cpt 103 2005 restock and cpt 4 2020 restock establishment.  LTR Cpt 17 inspected.  PM Lairhope Estate site visit with forest manager to view Coupe 28 2017 DF restock establishment 2020/21 restock. Cpts 21, 20 &amp; 26 2020 restock and weevel control.  Site assessment for 2021/22 proposed Standing Sale.  Waste management of 2009 broadleaf plantings.</t>
  </si>
  <si>
    <t>28/9/21 CR: AM Cockley Moor site visit with forest manager to active clearfell at Cpts 2&amp;3,  interviewed harvester and forwarder operator as well as chipper operator. Greystoke Forest site visit with forest manager to inspect Cpt 13 2018 thinning, Cpts 17 &amp; 14 LTR, Cpt 12 2019 restock of DF and Cpts 32/33 2020 SS restock with 2021 weevil control, Improvement to forest road culverts and drains and Cpts 5&amp;6 NR.</t>
  </si>
  <si>
    <t>29/9/21 CR: Lamloch &amp; Drumjohn - site visit with forest manager to active clearfell Cpts 3 &amp; 4 interview with forwarder and harvester operators. Inspected Cpt 47 2020 restock &amp; Cpt 61 NR &amp; Cpt 59 LTR. PM Tilhill Office Dumfries further document review. Inspection of chemical store and waste disposal.</t>
  </si>
  <si>
    <t>30/9/21 CR: Buccleugh Estate - Bowhill &amp; Dalkeith - document review with forest manager at Estate office. Site visit to Outer Huntly SS active clearfell site interviewed harvester and forwarder operator. PM Pernasie DP visited partially completed 3ha clearfell with timber stacks no operators on site &amp; Bowhill Main block LTR and 4 year old thinned plantation.</t>
  </si>
  <si>
    <t>The Tilhill certification manager was present at all site visits</t>
  </si>
  <si>
    <t>The assessment team reviewed the management situation. No material changes to the management situation were noted other than the appointment of Julian Hollingdale as Certification Manager following the move of the previous post holder ( Ewan McIntosh) to a new role within Tilhill.</t>
  </si>
  <si>
    <r>
      <rPr>
        <b/>
        <sz val="10"/>
        <rFont val="Cambria"/>
        <family val="1"/>
        <scheme val="major"/>
      </rPr>
      <t>Invercauld, Auchanruie, Rossie Hill, Glen Shira, Argyll Estates, Strachur Greystoke Forest, Cockley Moor, Ramsaygrain West, Lairhope, Lamloch &amp; Drumjohn, Buccleugh Estates - Bowhill</t>
    </r>
    <r>
      <rPr>
        <sz val="10"/>
        <rFont val="Cambria"/>
        <family val="1"/>
        <scheme val="major"/>
      </rPr>
      <t xml:space="preserve"> stakeholder lists seen for individual sites and for organisation as a whole - pre-audit consultation exercise undertaken and results in Tab A2 Consultation.  All sites under forestry authority approved plans, which include consultation exercise.  No current management plan revisions, but various examples of engagement with local organisations / interested parties seen eg </t>
    </r>
    <r>
      <rPr>
        <b/>
        <sz val="10"/>
        <rFont val="Cambria"/>
        <family val="1"/>
        <scheme val="major"/>
      </rPr>
      <t>Glen Shira</t>
    </r>
    <r>
      <rPr>
        <sz val="10"/>
        <rFont val="Cambria"/>
        <family val="1"/>
        <scheme val="major"/>
      </rPr>
      <t xml:space="preserve"> consultation with local raptor experts. </t>
    </r>
    <r>
      <rPr>
        <b/>
        <sz val="10"/>
        <rFont val="Cambria"/>
        <family val="1"/>
        <scheme val="major"/>
      </rPr>
      <t>Ramsaygrain west</t>
    </r>
    <r>
      <rPr>
        <sz val="10"/>
        <rFont val="Cambria"/>
        <family val="1"/>
        <scheme val="major"/>
      </rPr>
      <t xml:space="preserve"> forest manager consultation with local pine marten expert, </t>
    </r>
    <r>
      <rPr>
        <b/>
        <sz val="10"/>
        <rFont val="Cambria"/>
        <family val="1"/>
        <scheme val="major"/>
      </rPr>
      <t xml:space="preserve">Lairhope </t>
    </r>
    <r>
      <rPr>
        <sz val="10"/>
        <rFont val="Cambria"/>
        <family val="1"/>
        <scheme val="major"/>
      </rPr>
      <t>participate in research project with University of Aberdeen on raptors.</t>
    </r>
  </si>
  <si>
    <r>
      <rPr>
        <b/>
        <sz val="10"/>
        <rFont val="Cambria"/>
        <family val="1"/>
        <scheme val="major"/>
      </rPr>
      <t xml:space="preserve">Invercauld, Auchanruie, Rossie Hill, Glen Shira, Argyll Estates, Strachur, Greystoke Forest, Cockley Moor, Ramsaygrain West, Lairhope, Lamloch &amp; Drumjohn, Buccleugh Estates - Bowhill </t>
    </r>
    <r>
      <rPr>
        <sz val="10"/>
        <rFont val="Cambria"/>
        <family val="1"/>
        <scheme val="major"/>
      </rPr>
      <t xml:space="preserve">no instances of invasive plants where cooperation with neighbours required.  No membership of wildlife management groups but various examples of liaison between stalkers / stalkers operating on a number of local estates eg at </t>
    </r>
    <r>
      <rPr>
        <b/>
        <sz val="10"/>
        <rFont val="Cambria"/>
        <family val="1"/>
        <scheme val="major"/>
      </rPr>
      <t>Argyll Estates and Glen Shira</t>
    </r>
  </si>
  <si>
    <r>
      <rPr>
        <b/>
        <sz val="10"/>
        <rFont val="Cambria"/>
        <family val="1"/>
        <scheme val="major"/>
      </rPr>
      <t>Invercauld, Auchanruie, Rossie Hill, Glen Shira, Argyll Estates, Strachur, Greystoke Forest, Cockley Moor, Ramsaygrain West, Lairhope, Lamloch &amp; Drumjohn, Buccleugh Estates - Bowhill</t>
    </r>
    <r>
      <rPr>
        <sz val="10"/>
        <rFont val="Cambria"/>
        <family val="1"/>
        <scheme val="major"/>
      </rPr>
      <t xml:space="preserve"> - no opportunities for such actions but various examples of liaison between stalkers / stalkers operating on a number of local estates eg at Argyll Estates and Glen Shira</t>
    </r>
  </si>
  <si>
    <r>
      <rPr>
        <b/>
        <sz val="10"/>
        <rFont val="Cambria"/>
        <family val="1"/>
        <scheme val="major"/>
      </rPr>
      <t xml:space="preserve">All sites </t>
    </r>
    <r>
      <rPr>
        <sz val="10"/>
        <rFont val="Cambria"/>
        <family val="1"/>
        <scheme val="major"/>
      </rPr>
      <t>- no such introductions</t>
    </r>
  </si>
  <si>
    <r>
      <rPr>
        <b/>
        <sz val="10"/>
        <rFont val="Cambria"/>
        <family val="1"/>
        <scheme val="major"/>
      </rPr>
      <t>Invercauld, Auchanruie, Rossie Hill, Glen Shira, Argyll Estates, Strachur, Greystoke Forest, Cockley Moor, Ramsaygrain West, Lairhope, Lamloch &amp; Drumjohn, Buccleugh Estates - Bowhill</t>
    </r>
    <r>
      <rPr>
        <sz val="10"/>
        <rFont val="Cambria"/>
        <family val="1"/>
        <scheme val="major"/>
      </rPr>
      <t xml:space="preserve"> fully compliant, with appropriate monitoring of the special features identified in management plans    </t>
    </r>
    <r>
      <rPr>
        <b/>
        <sz val="10"/>
        <rFont val="Cambria"/>
        <family val="1"/>
        <scheme val="major"/>
      </rPr>
      <t xml:space="preserve">Ramsaygrain West </t>
    </r>
    <r>
      <rPr>
        <sz val="10"/>
        <rFont val="Cambria"/>
        <family val="1"/>
        <scheme val="major"/>
      </rPr>
      <t xml:space="preserve">forest manager consultation with local pine marten expert, </t>
    </r>
    <r>
      <rPr>
        <b/>
        <sz val="10"/>
        <rFont val="Cambria"/>
        <family val="1"/>
        <scheme val="major"/>
      </rPr>
      <t xml:space="preserve">Lairhope </t>
    </r>
    <r>
      <rPr>
        <sz val="10"/>
        <rFont val="Cambria"/>
        <family val="1"/>
        <scheme val="major"/>
      </rPr>
      <t>participate in research project with University of Aberdeen on raptors.</t>
    </r>
  </si>
  <si>
    <r>
      <rPr>
        <b/>
        <sz val="10"/>
        <rFont val="Cambria"/>
        <family val="1"/>
        <scheme val="major"/>
      </rPr>
      <t xml:space="preserve">Invercauld, Auchanruie, Rossie Hill, Glen Shira, Argyll Estates, Strachur, Greystoke Forest, Cockley Moor, Ramsaygrain West, Lairhope, Lamloch &amp; Drumjohn, Buccleugh Estates - Bowhill </t>
    </r>
    <r>
      <rPr>
        <sz val="10"/>
        <rFont val="Cambria"/>
        <family val="1"/>
        <scheme val="major"/>
      </rPr>
      <t xml:space="preserve"> - when plans are reviewed, five year monitoring summaries are produced and incorporated into new management planning documentation.  No recent plan reviews for sites audited.</t>
    </r>
  </si>
  <si>
    <r>
      <t xml:space="preserve">At Feddal there was significant herbivore browsing.  One area was of an age where recovery should be possible if the problem is addressed  ie cull increased significantly but it is less clear whether this would also be the case at another area visited.  The only communication the manager had made with the stalker related to stalking during covid, where he had suggested a contract stalker to be brought in if the tenant were not able.  The steps being taken by the manager to deal with the issue are slow - no mention of requiring the tenant to obtain night shooting and out of season permissions, no further action has been taken regarding bringing in a contract stalker and the deer fencing is in need of repair, allowing both deer and sheep onto the site, all of which suggest a future non-compliance if speed of action to deal with this issue is not increased. </t>
    </r>
    <r>
      <rPr>
        <b/>
        <sz val="10"/>
        <rFont val="Cambria"/>
        <family val="1"/>
        <scheme val="major"/>
      </rPr>
      <t>Observation raised</t>
    </r>
  </si>
  <si>
    <t>Managers to provide evidence of timber sales with the correct certification staus and claim on current/future timber sales</t>
  </si>
  <si>
    <t>Manager to provide evidence of compliance; also handover of harvesting operations / liaison between manager and FWM to be tightened up</t>
  </si>
  <si>
    <t>Glen Shira  - The contractor in question was using a machine other than his usual, and had not undertaken operator checks prior to starting work, so had not identified the fact that the spill kit was missing. Cockley Moor - oversight on the part of the operators.</t>
  </si>
  <si>
    <t>Work was being carried out by a third party without adequate consultation with the Manager</t>
  </si>
  <si>
    <t>Procedures to be in place to ensure works of that nature can not be wholly delegated to third parties</t>
  </si>
  <si>
    <t>The manager shall ensure that through engagement with the relevant statutory historic environment agencies, local people and other interested parties, and using other relevant sources of information, the owner/manager shall identify sites and features of special cultural and historical significance,
• Assess their condition, and
• Adopting a precautionary approach, devise and implement measures to maintain and/or enhance them.</t>
  </si>
  <si>
    <t xml:space="preserve">Lamloch: A number of deer high seats were present in the forest adjacent to the forest road.  No hazard signage “do not climb” on any of the high seats in line with BASC best practice.                                                               </t>
  </si>
  <si>
    <t>Manager to provide evidence of inspection and compliance.</t>
  </si>
  <si>
    <t xml:space="preserve">Buccleugh Bowhill &amp; Dalkeith: At active clearfell at Outer Huntly and Pernassie the contract instruction on timber stack height was product length. At both sites roundwood 2.5m, 3.7m &amp; 4.1m stacks were up to 5m in height. The stacks were stable however no Risk Assessment completed by the FWM was available to confirm the initial contract instruction had been risk assessed in line with guidance on the safe management of timber stacks.  At Pernassie logs were laid length wise in the roadside drain as a base for stacking which is not compliant with Forest &amp; Water Guidelines due to limiting drainage.  Ramsaygrain West: Timber stacks of 3.7m roundwood logs were over 4m in height. The stacks were stable however no Risk Assessment completed by the FWM was available to confirm the initial contract instruction had been risk assessed in line with guidance on the safe management of timber stacks.      </t>
  </si>
  <si>
    <t>Managers are not ensuring compliance with the latest industry guidance on timber stacks: includes design and risk assessment.</t>
  </si>
  <si>
    <t xml:space="preserve">At Glen Shira there was no first aid kit in the road maintenance contractor's excavator. Cockley Moor:  At active clearfell, inspected the contents of the Harvester and Excavator contractor’s first aid kits which were found to be out of date, with the expiry dates 2017 &amp; 2016 of the contents respectively. Buccleugh Bowhill &amp; Dalkeith: At active clearfell (Outer Huntly), No first aid kit was present in the forwarder.  Inspected in date first aid kit in Harvester; there was no eye wash in the kit or in the harvester and therefore the first aid kit was considered not suitable for the work activities.                                                                                                       </t>
  </si>
  <si>
    <t>Glen Shira - The contractor in question was using a machine other than his usual, and had not undertaken operator checks prior to starting work, so had not identified the fact that the first aid kit was missing.  
Other sites - Operators are not carrying out sufficient pre-start inspections and/or following up with corrective action.</t>
  </si>
  <si>
    <t>Manager to provide evidence of compliance; also handover of harvesting operations / liaison between manager and FWM to be tightened up. Review pre-start checklists to ensure that required aspects are covered and ammend, if required.</t>
  </si>
  <si>
    <t>Shooting tenants not complying with Tilhill requirements in relation to inspection and maintenance of high seats.</t>
  </si>
  <si>
    <t>Manager to provide evidence of compliance. Review pre-start checklists to ensure that required aspects are covered and amend, if required.</t>
  </si>
  <si>
    <t>Forest Manager to update plan to clearly identify PAWS and treatment</t>
  </si>
  <si>
    <r>
      <t xml:space="preserve">Broubster, Reidside, Invercauld, Auchanruie, Rossie Hill, Feddal, Locherlour, Glen Shira, Argyll Estates </t>
    </r>
    <r>
      <rPr>
        <sz val="10"/>
        <rFont val="Cambria"/>
        <family val="1"/>
        <scheme val="major"/>
      </rPr>
      <t>internal audit records and site monitoring notes indicated managers aware of an implementing best practice.  Harvester operator at Broubster, Forwarder operator at Invercauld, Roads maintenance excavator operator at Glen Shira and Ground Prep excavator operator at Strachur interviewed.  In all cases the operator responses evidenced that they had been well - briefed as to best practice and the particular issues which might be encountered on the specific site.  All also confirmed that regular monitoring visits were being undertaken by the managers.</t>
    </r>
    <r>
      <rPr>
        <b/>
        <sz val="10"/>
        <rFont val="Cambria"/>
        <family val="1"/>
        <scheme val="major"/>
      </rPr>
      <t xml:space="preserve"> </t>
    </r>
    <r>
      <rPr>
        <sz val="10"/>
        <rFont val="Cambria"/>
        <family val="1"/>
        <scheme val="major"/>
      </rPr>
      <t>At</t>
    </r>
    <r>
      <rPr>
        <b/>
        <sz val="10"/>
        <rFont val="Cambria"/>
        <family val="1"/>
        <scheme val="major"/>
      </rPr>
      <t xml:space="preserve"> Strachur  </t>
    </r>
    <r>
      <rPr>
        <sz val="10"/>
        <rFont val="Cambria"/>
        <family val="1"/>
        <scheme val="major"/>
      </rPr>
      <t>harvesting site, however, although</t>
    </r>
    <r>
      <rPr>
        <b/>
        <sz val="10"/>
        <rFont val="Cambria"/>
        <family val="1"/>
        <scheme val="major"/>
      </rPr>
      <t xml:space="preserve"> </t>
    </r>
    <r>
      <rPr>
        <sz val="10"/>
        <rFont val="Cambria"/>
        <family val="1"/>
        <scheme val="major"/>
      </rPr>
      <t>the manager gave a very comprehensive verbal description of the monitoring checks undertaken during operational monitoring of harvesting operations, a written record of most of these checks had not been made, with  record - keeping consisting largely of photos / drone footage and emails to the FWM when issues had been raised</t>
    </r>
    <r>
      <rPr>
        <b/>
        <sz val="10"/>
        <rFont val="Cambria"/>
        <family val="1"/>
        <scheme val="major"/>
      </rPr>
      <t xml:space="preserve">. Observation raised.  Greystoke, Lairhope </t>
    </r>
    <r>
      <rPr>
        <sz val="10"/>
        <rFont val="Cambria"/>
        <family val="1"/>
        <scheme val="major"/>
      </rPr>
      <t xml:space="preserve">no indications of poor practice seen. </t>
    </r>
    <r>
      <rPr>
        <b/>
        <sz val="10"/>
        <rFont val="Cambria"/>
        <family val="1"/>
        <scheme val="major"/>
      </rPr>
      <t xml:space="preserve">Cockley Moor:  </t>
    </r>
    <r>
      <rPr>
        <sz val="10"/>
        <rFont val="Cambria"/>
        <family val="1"/>
        <scheme val="major"/>
      </rPr>
      <t xml:space="preserve">At active clearfell the contents of the Harvester and Excavator contractor’s first aid kits which were found to be out of date. </t>
    </r>
    <r>
      <rPr>
        <b/>
        <sz val="10"/>
        <rFont val="Cambria"/>
        <family val="1"/>
        <scheme val="major"/>
      </rPr>
      <t xml:space="preserve">Buccleugh Estates - Bowhill &amp; Dalkeith: </t>
    </r>
    <r>
      <rPr>
        <sz val="10"/>
        <rFont val="Cambria"/>
        <family val="1"/>
        <scheme val="major"/>
      </rPr>
      <t xml:space="preserve">At active clearfell (Outer Huntly), No first aid kit was present in the forwarder.  Inspected in date first aid kit in Harvester; there was no eye wash in the kit or in the harvester and therefore the first aid kit was considered not suitable for the work activities.                </t>
    </r>
    <r>
      <rPr>
        <b/>
        <sz val="10"/>
        <rFont val="Cambria"/>
        <family val="1"/>
        <scheme val="major"/>
      </rPr>
      <t xml:space="preserve">                                                                                                                 Lamloch: </t>
    </r>
    <r>
      <rPr>
        <sz val="10"/>
        <rFont val="Cambria"/>
        <family val="1"/>
        <scheme val="major"/>
      </rPr>
      <t>A number of deer high seats were present in the forest adjacent to the forest road.  No hazard signage “do not climb” on any of the high seats in line with BASC best practice.</t>
    </r>
    <r>
      <rPr>
        <b/>
        <sz val="10"/>
        <rFont val="Cambria"/>
        <family val="1"/>
        <scheme val="major"/>
      </rPr>
      <t xml:space="preserve">                                                              Buccleugh Estates - Bowhill &amp; Dalkeith: </t>
    </r>
    <r>
      <rPr>
        <sz val="10"/>
        <rFont val="Cambria"/>
        <family val="1"/>
        <scheme val="major"/>
      </rPr>
      <t xml:space="preserve">At active clearfell at Outer Huntly and Pernassie the contract instruction on timber stack height was product length. At both sites roundwood 2.5m, 3.7m &amp; 4.1m stacks were 5m in height. The stacks were stable however no Risk Assessment completed by the FWM was available to confirm the initial contract instruction had been risk assessed in line with guidance on the safe management of timber stacks.  At Pernassie logs were laid length wise in the roadside drain as a base for stacking which is not compliant with Forest &amp; Water Guidelines due to limiting drainage. </t>
    </r>
    <r>
      <rPr>
        <b/>
        <sz val="10"/>
        <rFont val="Cambria"/>
        <family val="1"/>
        <scheme val="major"/>
      </rPr>
      <t xml:space="preserve"> Ramsaygrain West: </t>
    </r>
    <r>
      <rPr>
        <sz val="10"/>
        <rFont val="Cambria"/>
        <family val="1"/>
        <scheme val="major"/>
      </rPr>
      <t>Timber stacks of 3.7m roundwood logs were over 4m in height. The stacks were stable however no Risk Assessment completed by the FWM was available to confirm the initial contract instruction had been risk assessed in line with guidance on the safe management of timber stacks.</t>
    </r>
    <r>
      <rPr>
        <b/>
        <sz val="10"/>
        <rFont val="Cambria"/>
        <family val="1"/>
        <scheme val="major"/>
      </rPr>
      <t xml:space="preserve">                                                                                                                                          Buccleugh Estates - Bowhill &amp; Dalkeith:  </t>
    </r>
    <r>
      <rPr>
        <sz val="10"/>
        <rFont val="Cambria"/>
        <family val="1"/>
        <scheme val="major"/>
      </rPr>
      <t xml:space="preserve">At active clearfell (Outer Huntly) the hazard warning signs entering the site had not been maintained by the contractors. At the visit the signs were leaning heavily or had been blown over making it difficult to read the hazard information.  </t>
    </r>
    <r>
      <rPr>
        <b/>
        <sz val="10"/>
        <rFont val="Cambria"/>
        <family val="1"/>
        <scheme val="major"/>
      </rPr>
      <t>Ref Minor CAR 2021.13</t>
    </r>
  </si>
  <si>
    <t>Obs 2021.15 Ref Minor CAR 2021.13</t>
  </si>
  <si>
    <r>
      <rPr>
        <b/>
        <sz val="10"/>
        <rFont val="Cambria"/>
        <family val="1"/>
        <scheme val="major"/>
      </rPr>
      <t xml:space="preserve">Broubster, Reidside, Invercauld, Auchanruie, Rossie Hill, Feddal, Locherlour, Glen Shira, Argyll Estates </t>
    </r>
    <r>
      <rPr>
        <sz val="10"/>
        <rFont val="Cambria"/>
        <family val="1"/>
        <scheme val="major"/>
      </rPr>
      <t xml:space="preserve">full compliance noted, with felling licences in place and contracts / work instructions seen.  Pre-commencement documentation evidenced that site sensitivities had been communicated  eg </t>
    </r>
    <r>
      <rPr>
        <b/>
        <sz val="10"/>
        <rFont val="Cambria"/>
        <family val="1"/>
        <scheme val="major"/>
      </rPr>
      <t xml:space="preserve">Broubster </t>
    </r>
    <r>
      <rPr>
        <sz val="10"/>
        <rFont val="Cambria"/>
        <family val="1"/>
        <scheme val="major"/>
      </rPr>
      <t xml:space="preserve">haulage timing restrictions alongside loch due to rare goose species overwintering,  </t>
    </r>
    <r>
      <rPr>
        <b/>
        <sz val="10"/>
        <rFont val="Cambria"/>
        <family val="1"/>
        <scheme val="major"/>
      </rPr>
      <t xml:space="preserve">Glen Shira </t>
    </r>
    <r>
      <rPr>
        <sz val="10"/>
        <rFont val="Cambria"/>
        <family val="1"/>
        <scheme val="major"/>
      </rPr>
      <t>restrictions relating to Golden Eagle nesting,</t>
    </r>
    <r>
      <rPr>
        <b/>
        <sz val="10"/>
        <rFont val="Cambria"/>
        <family val="1"/>
        <scheme val="major"/>
      </rPr>
      <t xml:space="preserve"> Strachur</t>
    </r>
    <r>
      <rPr>
        <sz val="10"/>
        <rFont val="Cambria"/>
        <family val="1"/>
        <scheme val="major"/>
      </rPr>
      <t xml:space="preserve">  possible honey buzzard in area so pre-commencement included instructions to operators to report any sitings. </t>
    </r>
    <r>
      <rPr>
        <b/>
        <sz val="10"/>
        <rFont val="Cambria"/>
        <family val="1"/>
        <scheme val="major"/>
      </rPr>
      <t xml:space="preserve">Rossie Hill </t>
    </r>
    <r>
      <rPr>
        <sz val="10"/>
        <rFont val="Cambria"/>
        <family val="1"/>
        <scheme val="major"/>
      </rPr>
      <t>evidence of dialogue with NatureScot seen regarding planning of the next phase of harvesting, which would involve working within a SSSI designated for its geological interest - email seen agreeing the works to be undertaken.</t>
    </r>
    <r>
      <rPr>
        <b/>
        <sz val="10"/>
        <rFont val="Cambria"/>
        <family val="1"/>
        <scheme val="major"/>
      </rPr>
      <t xml:space="preserve"> </t>
    </r>
    <r>
      <rPr>
        <sz val="10"/>
        <rFont val="Cambria"/>
        <family val="1"/>
        <scheme val="major"/>
      </rPr>
      <t xml:space="preserve">At </t>
    </r>
    <r>
      <rPr>
        <b/>
        <sz val="10"/>
        <rFont val="Cambria"/>
        <family val="1"/>
        <scheme val="major"/>
      </rPr>
      <t xml:space="preserve">Strachur </t>
    </r>
    <r>
      <rPr>
        <sz val="10"/>
        <rFont val="Cambria"/>
        <family val="1"/>
        <scheme val="major"/>
      </rPr>
      <t xml:space="preserve">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
    </r>
    <r>
      <rPr>
        <b/>
        <sz val="10"/>
        <rFont val="Cambria"/>
        <family val="1"/>
        <scheme val="major"/>
      </rPr>
      <t>Ref Minor CAR 2021.18 Greystoke Forest, Cockley Moor, Ramsaygrain West, Lairhope, Lamloch &amp; Drumjohn, Buccleugh Estates - Bowhill</t>
    </r>
    <r>
      <rPr>
        <sz val="10"/>
        <rFont val="Cambria"/>
        <family val="1"/>
        <scheme val="major"/>
      </rPr>
      <t xml:space="preserve"> felling licences and amendment approvals in place.  Pre operational surveys and precommencement documentation included </t>
    </r>
    <r>
      <rPr>
        <b/>
        <sz val="10"/>
        <rFont val="Cambria"/>
        <family val="1"/>
        <scheme val="major"/>
      </rPr>
      <t>Ramsaygrain west, Lairhope</t>
    </r>
    <r>
      <rPr>
        <sz val="10"/>
        <rFont val="Cambria"/>
        <family val="1"/>
        <scheme val="major"/>
      </rPr>
      <t xml:space="preserve"> - surveys identified raptors and owl species; </t>
    </r>
    <r>
      <rPr>
        <b/>
        <sz val="10"/>
        <rFont val="Cambria"/>
        <family val="1"/>
        <scheme val="major"/>
      </rPr>
      <t>Cockley Moor,</t>
    </r>
    <r>
      <rPr>
        <sz val="10"/>
        <rFont val="Cambria"/>
        <family val="1"/>
        <scheme val="major"/>
      </rPr>
      <t xml:space="preserve"> </t>
    </r>
    <r>
      <rPr>
        <b/>
        <sz val="10"/>
        <rFont val="Cambria"/>
        <family val="1"/>
        <scheme val="major"/>
      </rPr>
      <t>Greystoke, Buccleugh Estate - Bowhill</t>
    </r>
    <r>
      <rPr>
        <sz val="10"/>
        <rFont val="Cambria"/>
        <family val="1"/>
        <scheme val="major"/>
      </rPr>
      <t xml:space="preserve"> - public access; </t>
    </r>
    <r>
      <rPr>
        <b/>
        <sz val="10"/>
        <rFont val="Cambria"/>
        <family val="1"/>
        <scheme val="major"/>
      </rPr>
      <t>Lamloch and Drumjohn</t>
    </r>
    <r>
      <rPr>
        <sz val="10"/>
        <rFont val="Cambria"/>
        <family val="1"/>
        <scheme val="major"/>
      </rPr>
      <t xml:space="preserve"> - private water supply, pine martens, adjacent Loch Doon SSSI; </t>
    </r>
  </si>
  <si>
    <t xml:space="preserve">Ref Minor CAR 2021.18 </t>
  </si>
  <si>
    <r>
      <t xml:space="preserve">Broubster, Reidside,  Auchanruie, Rossie Hill, Feddal, Locherlour, Glen Shira, Argyll Estates, Strachur, Greystoke Forest, Cockley Moor, Ramsaygrain West, Lairhope, Lamloch &amp; Drumjohn, Buccleugh Estates - Bowhill </t>
    </r>
    <r>
      <rPr>
        <sz val="10"/>
        <rFont val="Cambria"/>
        <family val="1"/>
        <scheme val="major"/>
      </rPr>
      <t xml:space="preserve"> - where operations had occurred over the past year, pre-commencement documentation was provided, which  evidenced that site sensitivities had been communicated  eg </t>
    </r>
    <r>
      <rPr>
        <b/>
        <sz val="10"/>
        <rFont val="Cambria"/>
        <family val="1"/>
        <scheme val="major"/>
      </rPr>
      <t>Broubster</t>
    </r>
    <r>
      <rPr>
        <sz val="10"/>
        <rFont val="Cambria"/>
        <family val="1"/>
        <scheme val="major"/>
      </rPr>
      <t xml:space="preserve"> haulage timing restrictions alongside loch due to rare goose species overwintering,  Glen Shira restrictions relating to Golden Eagle nesting, </t>
    </r>
    <r>
      <rPr>
        <b/>
        <sz val="10"/>
        <rFont val="Cambria"/>
        <family val="1"/>
        <scheme val="major"/>
      </rPr>
      <t xml:space="preserve">Strachur  </t>
    </r>
    <r>
      <rPr>
        <sz val="10"/>
        <rFont val="Cambria"/>
        <family val="1"/>
        <scheme val="major"/>
      </rPr>
      <t xml:space="preserve">possible honey buzzard in area so pre-commencement included instructions to operators to report any sitings.  A number of AMS checklists also seen( Safety &amp; Assurance Inspection)  eg </t>
    </r>
    <r>
      <rPr>
        <b/>
        <sz val="10"/>
        <rFont val="Cambria"/>
        <family val="1"/>
        <scheme val="major"/>
      </rPr>
      <t xml:space="preserve">Auchanruie </t>
    </r>
    <r>
      <rPr>
        <sz val="10"/>
        <rFont val="Cambria"/>
        <family val="1"/>
        <scheme val="major"/>
      </rPr>
      <t xml:space="preserve">weevil spray. </t>
    </r>
    <r>
      <rPr>
        <b/>
        <sz val="10"/>
        <rFont val="Cambria"/>
        <family val="1"/>
        <scheme val="major"/>
      </rPr>
      <t xml:space="preserve"> </t>
    </r>
    <r>
      <rPr>
        <sz val="10"/>
        <rFont val="Cambria"/>
        <family val="1"/>
        <scheme val="major"/>
      </rPr>
      <t xml:space="preserve">Harvester operator at </t>
    </r>
    <r>
      <rPr>
        <b/>
        <sz val="10"/>
        <rFont val="Cambria"/>
        <family val="1"/>
        <scheme val="major"/>
      </rPr>
      <t>Broubster</t>
    </r>
    <r>
      <rPr>
        <sz val="10"/>
        <rFont val="Cambria"/>
        <family val="1"/>
        <scheme val="major"/>
      </rPr>
      <t xml:space="preserve">, Forwarder operator at </t>
    </r>
    <r>
      <rPr>
        <b/>
        <sz val="10"/>
        <rFont val="Cambria"/>
        <family val="1"/>
        <scheme val="major"/>
      </rPr>
      <t xml:space="preserve">Invercauld, </t>
    </r>
    <r>
      <rPr>
        <sz val="10"/>
        <rFont val="Cambria"/>
        <family val="1"/>
        <scheme val="major"/>
      </rPr>
      <t>Excavator operators at</t>
    </r>
    <r>
      <rPr>
        <b/>
        <sz val="10"/>
        <rFont val="Cambria"/>
        <family val="1"/>
        <scheme val="major"/>
      </rPr>
      <t xml:space="preserve"> Glen Shira </t>
    </r>
    <r>
      <rPr>
        <sz val="10"/>
        <rFont val="Cambria"/>
        <family val="1"/>
        <scheme val="major"/>
      </rPr>
      <t>and</t>
    </r>
    <r>
      <rPr>
        <b/>
        <sz val="10"/>
        <rFont val="Cambria"/>
        <family val="1"/>
        <scheme val="major"/>
      </rPr>
      <t xml:space="preserve"> Strachur </t>
    </r>
    <r>
      <rPr>
        <sz val="10"/>
        <rFont val="Cambria"/>
        <family val="1"/>
        <scheme val="major"/>
      </rPr>
      <t>all confirmed that operational plans had been clearly communicated and  could provide relevant paperwork which they kept in their cabs.</t>
    </r>
    <r>
      <rPr>
        <b/>
        <sz val="10"/>
        <rFont val="Cambria"/>
        <family val="1"/>
        <scheme val="major"/>
      </rPr>
      <t xml:space="preserve"> Invercauld - </t>
    </r>
    <r>
      <rPr>
        <sz val="10"/>
        <rFont val="Cambria"/>
        <family val="1"/>
        <scheme val="major"/>
      </rPr>
      <t>at time of audit  the estate was under investigation regarding a case of alleged unauthorised felling.  A member of estate staff had verbally instructed a contractor to fell a small area of birch without obtaining the forest manager's approval nor checking with the forest manager whether statutory approval was required. The member of staff in question had not issued a contract for the work, nor followed best practice in terms of pre-operational checks,  pre-commencement information exchange or operational monitoring</t>
    </r>
    <r>
      <rPr>
        <b/>
        <sz val="10"/>
        <rFont val="Cambria"/>
        <family val="1"/>
        <scheme val="major"/>
      </rPr>
      <t>. Minor CAR raised</t>
    </r>
    <r>
      <rPr>
        <sz val="10"/>
        <rFont val="Cambria"/>
        <family val="1"/>
        <scheme val="major"/>
      </rPr>
      <t xml:space="preserve">. Interviews with contractors confirmed understanding of instructions at </t>
    </r>
    <r>
      <rPr>
        <b/>
        <sz val="10"/>
        <rFont val="Cambria"/>
        <family val="1"/>
        <scheme val="major"/>
      </rPr>
      <t xml:space="preserve"> Cockley Moor </t>
    </r>
    <r>
      <rPr>
        <sz val="10"/>
        <rFont val="Cambria"/>
        <family val="1"/>
        <scheme val="major"/>
      </rPr>
      <t>(harvester, forwarder and chipper operator)</t>
    </r>
    <r>
      <rPr>
        <b/>
        <sz val="10"/>
        <rFont val="Cambria"/>
        <family val="1"/>
        <scheme val="major"/>
      </rPr>
      <t>, Lamloch &amp; Drumjohn</t>
    </r>
    <r>
      <rPr>
        <sz val="10"/>
        <rFont val="Cambria"/>
        <family val="1"/>
        <scheme val="major"/>
      </rPr>
      <t xml:space="preserve"> (harvester and forwarder operators)</t>
    </r>
    <r>
      <rPr>
        <b/>
        <sz val="10"/>
        <rFont val="Cambria"/>
        <family val="1"/>
        <scheme val="major"/>
      </rPr>
      <t xml:space="preserve">, Buccleugh Estates - Bowhill </t>
    </r>
    <r>
      <rPr>
        <sz val="10"/>
        <rFont val="Cambria"/>
        <family val="1"/>
        <scheme val="major"/>
      </rPr>
      <t>(harvester and forwarder operators).</t>
    </r>
  </si>
  <si>
    <t>Minor CAR 2021.11</t>
  </si>
  <si>
    <r>
      <t xml:space="preserve">Broubster, Reidside, Invercauld, Auchanruie, Rossie Hill, Feddal, Locherlour, Glen Shira, Argyll Estates, Strachur, Greystoke Forest, Cockley Moor, Ramsaygrain West, Lairhope, Lamloch &amp; Drumjohn, Buccleugh Estates - Bowhill </t>
    </r>
    <r>
      <rPr>
        <sz val="10"/>
        <rFont val="Cambria"/>
        <family val="1"/>
        <scheme val="major"/>
      </rPr>
      <t>managers and operators where interviewed all showed very good knowledge of what to do in such circumstances. Pre-operational walkovers identify such features which are then protected and highlighted in pre-commencement meetings to avoid damage. At</t>
    </r>
    <r>
      <rPr>
        <b/>
        <sz val="10"/>
        <rFont val="Cambria"/>
        <family val="1"/>
        <scheme val="major"/>
      </rPr>
      <t xml:space="preserve"> Glen Shira</t>
    </r>
    <r>
      <rPr>
        <sz val="10"/>
        <rFont val="Cambria"/>
        <family val="1"/>
        <scheme val="major"/>
      </rPr>
      <t xml:space="preserve"> harvesting operations had been rescheduled due to Golden Eagle nesting within 1500m of site and at </t>
    </r>
    <r>
      <rPr>
        <b/>
        <sz val="10"/>
        <rFont val="Cambria"/>
        <family val="1"/>
        <scheme val="major"/>
      </rPr>
      <t xml:space="preserve">Strachur </t>
    </r>
    <r>
      <rPr>
        <sz val="10"/>
        <rFont val="Cambria"/>
        <family val="1"/>
        <scheme val="major"/>
      </rPr>
      <t xml:space="preserve">operators had been briefed to report any Honey Buzzard sitings though none had been seen. </t>
    </r>
    <r>
      <rPr>
        <b/>
        <sz val="10"/>
        <rFont val="Cambria"/>
        <family val="1"/>
        <scheme val="major"/>
      </rPr>
      <t xml:space="preserve">Ramsaygrain West </t>
    </r>
    <r>
      <rPr>
        <sz val="10"/>
        <rFont val="Cambria"/>
        <family val="1"/>
        <scheme val="major"/>
      </rPr>
      <t xml:space="preserve">- clearfell operations were stopped under poor weather and site conditions to reduce the risk of diffuse pollution.  As a result of the pre-audit  stakeholder consultation exercise, Historic Environment Scotland ( HES) raised a recent issue where harvesting operations had impacted on a Scheduled Ancient Monument at </t>
    </r>
    <r>
      <rPr>
        <b/>
        <sz val="10"/>
        <rFont val="Cambria"/>
        <family val="1"/>
        <scheme val="major"/>
      </rPr>
      <t>Sandbank Forest.</t>
    </r>
    <r>
      <rPr>
        <sz val="10"/>
        <rFont val="Cambria"/>
        <family val="1"/>
        <scheme val="major"/>
      </rPr>
      <t xml:space="preserve">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No non-compliance regarding this indicator but Minor CAR raised under 4.8.1 regarding failure to obtain necessary consents or to fully protect the features.</t>
    </r>
  </si>
  <si>
    <t>ref Minor CAR 2021.19 under 4.8.1</t>
  </si>
  <si>
    <r>
      <t>Broubster, Reidside, Invercauld, Auchanruie, Rossie Hill, Feddal, Locherlour, Glen Shira, Argyll Estates, Strachur, Greystoke Forest, Cockley Moor, Ramsaygrain West, Lairhope, Lamloch &amp; Drumjohn, Buccleugh Estates - Bowhill  -</t>
    </r>
    <r>
      <rPr>
        <sz val="10"/>
        <rFont val="Cambria"/>
        <family val="1"/>
        <scheme val="major"/>
      </rPr>
      <t>site visits where live / recently - completed harvesting operations indicated no evidence of inefficient harvesting or damage to environmental values.</t>
    </r>
    <r>
      <rPr>
        <b/>
        <sz val="10"/>
        <rFont val="Cambria"/>
        <family val="1"/>
        <scheme val="major"/>
      </rPr>
      <t xml:space="preserve"> Ramsaygrain West - </t>
    </r>
    <r>
      <rPr>
        <sz val="10"/>
        <rFont val="Cambria"/>
        <family val="1"/>
        <scheme val="major"/>
      </rPr>
      <t xml:space="preserve">clearfell operations were stopped under poor weather and site conditions to reduce the risk of diffuse pollution. </t>
    </r>
    <r>
      <rPr>
        <b/>
        <sz val="10"/>
        <rFont val="Cambria"/>
        <family val="1"/>
        <scheme val="major"/>
      </rPr>
      <t xml:space="preserve"> </t>
    </r>
    <r>
      <rPr>
        <sz val="10"/>
        <rFont val="Cambria"/>
        <family val="1"/>
        <scheme val="major"/>
      </rPr>
      <t>Silt traps and cross drains had been installed to divert runoff to filter through the adjacent forest away from watercourses.</t>
    </r>
  </si>
  <si>
    <r>
      <rPr>
        <sz val="10"/>
        <rFont val="Cambria"/>
        <family val="1"/>
        <scheme val="major"/>
      </rPr>
      <t xml:space="preserve">Live / recently completed harvesting operations visited at </t>
    </r>
    <r>
      <rPr>
        <b/>
        <sz val="10"/>
        <rFont val="Cambria"/>
        <family val="1"/>
        <scheme val="major"/>
      </rPr>
      <t xml:space="preserve">Broubster </t>
    </r>
    <r>
      <rPr>
        <sz val="10"/>
        <rFont val="Cambria"/>
        <family val="1"/>
        <scheme val="major"/>
      </rPr>
      <t>( about to commence)</t>
    </r>
    <r>
      <rPr>
        <b/>
        <sz val="10"/>
        <rFont val="Cambria"/>
        <family val="1"/>
        <scheme val="major"/>
      </rPr>
      <t>, Reidside, Invercauld,  Glen Shira,  Strachur</t>
    </r>
    <r>
      <rPr>
        <sz val="10"/>
        <rFont val="Cambria"/>
        <family val="1"/>
        <scheme val="major"/>
      </rPr>
      <t xml:space="preserve"> and operators interviewed at Broubster and Invercauld.  All managers / operators showed good knowledge and no damage noted nor large stocks of timber seen roadside.  Operator certificates of competence included diffuse pollution.  Silt traps / sumps / geotextiles in place where required and clean water noted at all sites.</t>
    </r>
    <r>
      <rPr>
        <b/>
        <sz val="10"/>
        <rFont val="Cambria"/>
        <family val="1"/>
        <scheme val="major"/>
      </rPr>
      <t xml:space="preserve"> Cockley Moor, Buccleugh Estates - Bowhill - </t>
    </r>
    <r>
      <rPr>
        <sz val="10"/>
        <rFont val="Cambria"/>
        <family val="1"/>
        <scheme val="major"/>
      </rPr>
      <t>operators demonstrated good awareness of protection measure for watercourses</t>
    </r>
    <r>
      <rPr>
        <b/>
        <sz val="10"/>
        <rFont val="Cambria"/>
        <family val="1"/>
        <scheme val="major"/>
      </rPr>
      <t xml:space="preserve">. Lamloch &amp; Drumjohn - </t>
    </r>
    <r>
      <rPr>
        <sz val="10"/>
        <rFont val="Cambria"/>
        <family val="1"/>
        <scheme val="major"/>
      </rPr>
      <t>large diameter brash was clear of watercourses feeding a private watersupply.</t>
    </r>
    <r>
      <rPr>
        <b/>
        <sz val="10"/>
        <rFont val="Cambria"/>
        <family val="1"/>
        <scheme val="major"/>
      </rPr>
      <t xml:space="preserve"> Ramsaygrain West - </t>
    </r>
    <r>
      <rPr>
        <sz val="10"/>
        <rFont val="Cambria"/>
        <family val="1"/>
        <scheme val="major"/>
      </rPr>
      <t>clearfell operations were stopped in January under poor weather and site conditions to reduce the risk of diffuse pollution.  Silt traps and cross drains had been installed to divert runoff to filter through the adjacent forest away from watercourses. Operations had recently ceased; overnight rainfall  had resulted in soft conditions on the timber road with large timber stacks onsite awaiting uplift.</t>
    </r>
  </si>
  <si>
    <t xml:space="preserve">Major CAR 2021.6 as repeat of 2019.8 </t>
  </si>
  <si>
    <r>
      <t xml:space="preserve">Broubster, Reidside, Invercauld, Auchanruie, Rossie Hill, Feddal, Locherlour, Glen Shira, Argyll Estates, Strachur, Greystoke Forest, Cockley Moor, Ramsaygrain West, Lairhope, Lamloch &amp; Drumjohn, Buccleugh Estates - Bowhill   - </t>
    </r>
    <r>
      <rPr>
        <sz val="10"/>
        <rFont val="Cambria"/>
        <family val="1"/>
        <scheme val="major"/>
      </rPr>
      <t>no whole tree harvesting or stump removal being undertaken at sites visited during audit</t>
    </r>
  </si>
  <si>
    <r>
      <t xml:space="preserve">Locherlour - </t>
    </r>
    <r>
      <rPr>
        <sz val="10"/>
        <rFont val="Cambria"/>
        <family val="1"/>
        <scheme val="major"/>
      </rPr>
      <t xml:space="preserve">quarterly 'access and forest roads' inspection document seen; also correspondence with neighbours regarding shared access and associated maintenance. </t>
    </r>
    <r>
      <rPr>
        <b/>
        <sz val="10"/>
        <rFont val="Cambria"/>
        <family val="1"/>
        <scheme val="major"/>
      </rPr>
      <t xml:space="preserve"> </t>
    </r>
    <r>
      <rPr>
        <sz val="10"/>
        <rFont val="Cambria"/>
        <family val="1"/>
        <scheme val="major"/>
      </rPr>
      <t>Planning permission approval dated 21/1/21 seen for timber transfer point at</t>
    </r>
    <r>
      <rPr>
        <b/>
        <sz val="10"/>
        <rFont val="Cambria"/>
        <family val="1"/>
        <scheme val="major"/>
      </rPr>
      <t xml:space="preserve"> Reidside. Greystoke </t>
    </r>
    <r>
      <rPr>
        <sz val="10"/>
        <rFont val="Cambria"/>
        <family val="1"/>
        <scheme val="major"/>
      </rPr>
      <t xml:space="preserve">following recent consent 06/21 from Cumbria County Council work undertaken on the drains &amp; culverts on the forest road to remove risk of diffuse pollution. </t>
    </r>
    <r>
      <rPr>
        <b/>
        <sz val="10"/>
        <rFont val="Cambria"/>
        <family val="1"/>
        <scheme val="major"/>
      </rPr>
      <t xml:space="preserve">  At Strachur</t>
    </r>
    <r>
      <rPr>
        <sz val="10"/>
        <rFont val="Cambria"/>
        <family val="1"/>
        <scheme val="major"/>
      </rPr>
      <t xml:space="preserve"> 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
    </r>
    <r>
      <rPr>
        <b/>
        <sz val="10"/>
        <rFont val="Cambria"/>
        <family val="1"/>
        <scheme val="major"/>
      </rPr>
      <t xml:space="preserve">Ref Minor CAR 2021.18 </t>
    </r>
  </si>
  <si>
    <t>Ref Minor CAR 2021.18 raised under 3.3.2 below</t>
  </si>
  <si>
    <r>
      <t xml:space="preserve">Broubster, Reidside, Invercauld, Auchanruie, Rossie Hill, Feddal, Locherlour, Glen Shira, Argyll Estates, Greystoke Forest, Cockley Moor, Ramsaygrain West, Lairhope, Lamloch &amp; Drumjohn, Buccleugh Estates - Bowhill  </t>
    </r>
    <r>
      <rPr>
        <sz val="10"/>
        <rFont val="Cambria"/>
        <family val="1"/>
        <scheme val="major"/>
      </rPr>
      <t>no non-compliance noted.</t>
    </r>
    <r>
      <rPr>
        <b/>
        <sz val="10"/>
        <rFont val="Cambria"/>
        <family val="1"/>
        <scheme val="major"/>
      </rPr>
      <t xml:space="preserve">  Locherlour - </t>
    </r>
    <r>
      <rPr>
        <sz val="10"/>
        <rFont val="Cambria"/>
        <family val="1"/>
        <scheme val="major"/>
      </rPr>
      <t xml:space="preserve">quarterly 'access and forest roads' inspection document seen; also correspondence with neighbours regarding shared access and associated maintenance.  Planning permission approval dated 21/1/21 seen for timber transfer point at </t>
    </r>
    <r>
      <rPr>
        <b/>
        <sz val="10"/>
        <rFont val="Cambria"/>
        <family val="1"/>
        <scheme val="major"/>
      </rPr>
      <t>Reidside. At Strachur</t>
    </r>
    <r>
      <rPr>
        <sz val="10"/>
        <rFont val="Cambria"/>
        <family val="1"/>
        <scheme val="major"/>
      </rPr>
      <t xml:space="preserve"> 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There was also no evidence of  assessment of this more fragile section of the council road nor planned monitoring of it once timber wagons started using it. Although the road appeared to be well - constructed, no plans had been provided to the manager and it is noted that the apron had not been tarmaced.</t>
    </r>
    <r>
      <rPr>
        <b/>
        <sz val="10"/>
        <rFont val="Cambria"/>
        <family val="1"/>
        <scheme val="major"/>
      </rPr>
      <t xml:space="preserve"> Minor CAR raised</t>
    </r>
  </si>
  <si>
    <t>Minor CAR 2021.18</t>
  </si>
  <si>
    <r>
      <t xml:space="preserve">Broubster, Reidside, Invercauld, Auchenruie, Rossie Hill, Feddal, Locherlour, Glen Shira, Argyll Estates, Strachur, Greystoke Forest, Cockley Moor, Ramsaygrain West, Lairhope, Lamloch &amp; Drumjohn, Buccleugh Estates - Bowhill   - </t>
    </r>
    <r>
      <rPr>
        <sz val="10"/>
        <rFont val="Cambria"/>
        <family val="1"/>
        <scheme val="major"/>
      </rPr>
      <t xml:space="preserve">Integrated Pest Management Strategies in place and seen to be observed and managers showed good knowledge of the requirement to avoid such usage where possible.  No current / planned future use of pesticides at </t>
    </r>
    <r>
      <rPr>
        <b/>
        <sz val="10"/>
        <rFont val="Cambria"/>
        <family val="1"/>
        <scheme val="major"/>
      </rPr>
      <t>Invercauld</t>
    </r>
  </si>
  <si>
    <r>
      <t xml:space="preserve">Broubster, Reidside, Invercauld, Auchenruie, Rossie Hill, Feddal, Locherlour, Glen Shira, Argyll Estates, Strachur, Greystoke Forest, Cockley Moor, Ramsaygrain West, Lairhope, Lamloch &amp; Drumjohn, Buccleugh Estates - Bowhill    - </t>
    </r>
    <r>
      <rPr>
        <sz val="10"/>
        <rFont val="Cambria"/>
        <family val="1"/>
        <scheme val="major"/>
      </rPr>
      <t xml:space="preserve">Integrated Pest Management Strategies in place requiring use to be minimised-  seen to be observed eg </t>
    </r>
    <r>
      <rPr>
        <b/>
        <sz val="10"/>
        <rFont val="Cambria"/>
        <family val="1"/>
        <scheme val="major"/>
      </rPr>
      <t>Invercauld</t>
    </r>
    <r>
      <rPr>
        <sz val="10"/>
        <rFont val="Cambria"/>
        <family val="1"/>
        <scheme val="major"/>
      </rPr>
      <t xml:space="preserve"> has used fallow period instead of chemicals as weevil control method.</t>
    </r>
    <r>
      <rPr>
        <b/>
        <sz val="10"/>
        <rFont val="Cambria"/>
        <family val="1"/>
        <scheme val="major"/>
      </rPr>
      <t xml:space="preserve"> Lamloch &amp; Drumjohn -</t>
    </r>
    <r>
      <rPr>
        <sz val="10"/>
        <rFont val="Cambria"/>
        <family val="1"/>
        <scheme val="major"/>
      </rPr>
      <t xml:space="preserve"> use of Tree Boost fertiliser applied at planting in the planting hole with the aim of enhancing establishment on poor site. No fertiliser use at any other of the sites visited, though this may be considered for future restock.</t>
    </r>
  </si>
  <si>
    <r>
      <t xml:space="preserve">Broubster, Reidside, Invercauld, Auchenruie, Rossie Hill, Feddal, Locherlour, Glen Shira, Argyll Estates, Strachur, Greystoke Forest, Cockley Moor, Ramsaygrain West, Lairhope,  Buccleugh Estates - Bowhill  </t>
    </r>
    <r>
      <rPr>
        <sz val="10"/>
        <rFont val="Cambria"/>
        <family val="1"/>
        <scheme val="major"/>
      </rPr>
      <t xml:space="preserve">Addressed in IPMS and accompanying doc ' UKWAS guidance - Pesticide Choice on UKWAS Certified Properties' and detailed in contractor job instructions - eg seen instructions for spraying operations at </t>
    </r>
    <r>
      <rPr>
        <b/>
        <sz val="10"/>
        <rFont val="Cambria"/>
        <family val="1"/>
        <scheme val="major"/>
      </rPr>
      <t>Auchanruie, Rossie Hill, Argyll Estates.</t>
    </r>
    <r>
      <rPr>
        <sz val="10"/>
        <rFont val="Cambria"/>
        <family val="1"/>
        <scheme val="major"/>
      </rPr>
      <t xml:space="preserve">  No evidence of damage seen during  visits to sites where pesticides had been used in recent years eg </t>
    </r>
    <r>
      <rPr>
        <b/>
        <sz val="10"/>
        <rFont val="Cambria"/>
        <family val="1"/>
        <scheme val="major"/>
      </rPr>
      <t>Auchanruie</t>
    </r>
    <r>
      <rPr>
        <sz val="10"/>
        <rFont val="Cambria"/>
        <family val="1"/>
        <scheme val="major"/>
      </rPr>
      <t xml:space="preserve">, </t>
    </r>
    <r>
      <rPr>
        <b/>
        <sz val="10"/>
        <rFont val="Cambria"/>
        <family val="1"/>
        <scheme val="major"/>
      </rPr>
      <t xml:space="preserve">Rossie Hill, Feddal. Lamloch &amp; Drumjohn - </t>
    </r>
    <r>
      <rPr>
        <sz val="10"/>
        <rFont val="Cambria"/>
        <family val="1"/>
        <scheme val="major"/>
      </rPr>
      <t>Copy of work instruction for weevil spraying seen with clear buffers identified around watercourses and drain as well as areas of wet ground within the watershed of the Lock Doon SSSI.  Communications also seen with Nature Scot informing the of the operations and mitigation measures.</t>
    </r>
  </si>
  <si>
    <r>
      <rPr>
        <b/>
        <sz val="10"/>
        <rFont val="Cambria"/>
        <family val="1"/>
        <scheme val="major"/>
      </rPr>
      <t>All Sites</t>
    </r>
    <r>
      <rPr>
        <sz val="10"/>
        <rFont val="Cambria"/>
        <family val="1"/>
        <scheme val="major"/>
      </rPr>
      <t xml:space="preserve"> An Integrated Pest Management Strategy is in place which addresses all of above</t>
    </r>
  </si>
  <si>
    <r>
      <t xml:space="preserve">Broubster, Reidside, Invercauld, Auchanruie, Rossie Hill, Feddal, Locherlour, Glen Shira, Argyll Estates, Strachur, Greystoke Forest, Cockley Moor, Ramsaygrain West, Lairhope,  Buccleugh Estates - Bowhill, Ramsaygrain West  </t>
    </r>
    <r>
      <rPr>
        <sz val="10"/>
        <rFont val="Cambria"/>
        <family val="1"/>
        <scheme val="major"/>
      </rPr>
      <t>Integrated Pest Management Strategies in place addressing all of the above.  Usage records seen for all sites where chemicals have been used over the past year, FEPA record sheets seen for individual applications and site visits confirmed full compliance; however ESRAs were not in place, as required by the FSC Pesticides Policy for all 2021 weevil control and weed control.</t>
    </r>
    <r>
      <rPr>
        <b/>
        <sz val="10"/>
        <rFont val="Cambria"/>
        <family val="1"/>
        <scheme val="major"/>
      </rPr>
      <t xml:space="preserve"> </t>
    </r>
  </si>
  <si>
    <r>
      <t xml:space="preserve">The Integrated Pest Management Strategy has not been updated to reference the FSC Pesticides Policy requirements to include recent records of usage.  Despite annual returns for the most recent Tilhill reporting year (1 Oct 2019 - 30 Sept 2020) being requested by the auditor several weeks prior to audit, this information was not available by the closing meeting on 1 Oct 2021 ie a year after the end of the reporting year in question. </t>
    </r>
    <r>
      <rPr>
        <b/>
        <sz val="10"/>
        <rFont val="Cambria"/>
        <family val="1"/>
        <scheme val="major"/>
      </rPr>
      <t>Minor CAR raised</t>
    </r>
  </si>
  <si>
    <t>Minor CAR 2021.4</t>
  </si>
  <si>
    <r>
      <t xml:space="preserve"> Resource - managed sites - </t>
    </r>
    <r>
      <rPr>
        <sz val="10"/>
        <rFont val="Cambria"/>
        <family val="1"/>
        <scheme val="major"/>
      </rPr>
      <t xml:space="preserve">all application is undertaken by contractors, but chemicals are provided by Tilhill. Chemical store checked at </t>
    </r>
    <r>
      <rPr>
        <b/>
        <sz val="10"/>
        <rFont val="Cambria"/>
        <family val="1"/>
        <scheme val="major"/>
      </rPr>
      <t>Argyll Estates &amp; Tillhill Office Dumfriess</t>
    </r>
    <r>
      <rPr>
        <sz val="10"/>
        <rFont val="Cambria"/>
        <family val="1"/>
        <scheme val="major"/>
      </rPr>
      <t>; also stock records, COSHH assessments, FEPA records, spill kits, risk assessments, operator competencies.</t>
    </r>
    <r>
      <rPr>
        <b/>
        <sz val="10"/>
        <rFont val="Cambria"/>
        <family val="1"/>
        <scheme val="major"/>
      </rPr>
      <t xml:space="preserve"> Buccleugh Estate - Bowhill -</t>
    </r>
    <r>
      <rPr>
        <sz val="10"/>
        <rFont val="Cambria"/>
        <family val="1"/>
        <scheme val="major"/>
      </rPr>
      <t xml:space="preserve"> no chemical use in the last 2 years.</t>
    </r>
  </si>
  <si>
    <r>
      <t xml:space="preserve">All sites - </t>
    </r>
    <r>
      <rPr>
        <sz val="10"/>
        <rFont val="Cambria"/>
        <family val="1"/>
        <scheme val="major"/>
      </rPr>
      <t>IPMS / Certification Guidance Note 'Pesticide selection on UKWAS certified properties' docs checked.</t>
    </r>
    <r>
      <rPr>
        <b/>
        <sz val="10"/>
        <rFont val="Cambria"/>
        <family val="1"/>
        <scheme val="major"/>
      </rPr>
      <t xml:space="preserve"> Sites where chemicals had been applied </t>
    </r>
    <r>
      <rPr>
        <sz val="10"/>
        <rFont val="Cambria"/>
        <family val="1"/>
        <scheme val="major"/>
      </rPr>
      <t xml:space="preserve">over the past year FEPA application records checked.  Chemical store and stock records checked at </t>
    </r>
    <r>
      <rPr>
        <b/>
        <sz val="10"/>
        <rFont val="Cambria"/>
        <family val="1"/>
        <scheme val="major"/>
      </rPr>
      <t>Argyll Estates &amp; Tillhill Office Dumfries.</t>
    </r>
  </si>
  <si>
    <r>
      <t xml:space="preserve">All sites - </t>
    </r>
    <r>
      <rPr>
        <sz val="10"/>
        <rFont val="Cambria"/>
        <family val="1"/>
        <scheme val="major"/>
      </rPr>
      <t>IPMS / Certification Guidance Note 'Pesticide selection on UKWAS certified properties' docs checked.</t>
    </r>
    <r>
      <rPr>
        <b/>
        <sz val="10"/>
        <rFont val="Cambria"/>
        <family val="1"/>
        <scheme val="major"/>
      </rPr>
      <t xml:space="preserve"> Sites where chemicals had been applied </t>
    </r>
    <r>
      <rPr>
        <sz val="10"/>
        <rFont val="Cambria"/>
        <family val="1"/>
        <scheme val="major"/>
      </rPr>
      <t xml:space="preserve">over the past year FEPA application records checked.  Chemical store and stock records checked at </t>
    </r>
    <r>
      <rPr>
        <b/>
        <sz val="10"/>
        <rFont val="Cambria"/>
        <family val="1"/>
        <scheme val="major"/>
      </rPr>
      <t xml:space="preserve">Argyll Estates &amp; Tillhill office Dumfriess.  </t>
    </r>
    <r>
      <rPr>
        <sz val="10"/>
        <rFont val="Cambria"/>
        <family val="1"/>
        <scheme val="major"/>
      </rPr>
      <t>No non-compliance noted</t>
    </r>
  </si>
  <si>
    <r>
      <t xml:space="preserve">Broubster, Reidside, Invercauld, Auchanruie, Rossie Hill, Feddal, Locherlour, Glen Shira, Argyll Estates, Strachur, Greystoke Forest, Cockley Moor, Ramsaygrain West, Lairhope, Lamloch &amp; Drumjohn, Buccleugh Estates - Bowhill </t>
    </r>
    <r>
      <rPr>
        <sz val="10"/>
        <rFont val="Cambria"/>
        <family val="1"/>
        <scheme val="major"/>
      </rPr>
      <t>- no fertiliser application over the past year.  IPMS documents include guidance on fertiliser use, in line with UKWAS guidance</t>
    </r>
    <r>
      <rPr>
        <b/>
        <sz val="10"/>
        <rFont val="Cambria"/>
        <family val="1"/>
        <scheme val="major"/>
      </rPr>
      <t xml:space="preserve">. Lamloch &amp; Drumjohn - </t>
    </r>
    <r>
      <rPr>
        <sz val="10"/>
        <rFont val="Cambria"/>
        <family val="1"/>
        <scheme val="major"/>
      </rPr>
      <t>use of Tree Boost fertiliser applied at planting in the planting hole with the aim of enhancing establishment on poor site.</t>
    </r>
  </si>
  <si>
    <r>
      <t>Broubster, Reidside, Invercauld, Auchanruie, Rossie Hill, Feddal, Locherlour, Glen Shira, Argyll Estates, Strachur, Greystoke Forest, Cockley Moor, Ramsaygrain West, Lairhope, Lamloch &amp; Drumjohn, Buccleugh Estates - Bowhill -</t>
    </r>
    <r>
      <rPr>
        <sz val="10"/>
        <rFont val="Cambria"/>
        <family val="1"/>
        <scheme val="major"/>
      </rPr>
      <t xml:space="preserve"> no fertiliser application over the past year. Annual Management Summaries which are completed for all sites, include a section for recording fertiliser use. </t>
    </r>
    <r>
      <rPr>
        <b/>
        <sz val="10"/>
        <rFont val="Cambria"/>
        <family val="1"/>
        <scheme val="major"/>
      </rPr>
      <t xml:space="preserve">Lamloch &amp; Drumjohn - </t>
    </r>
    <r>
      <rPr>
        <sz val="10"/>
        <rFont val="Cambria"/>
        <family val="1"/>
        <scheme val="major"/>
      </rPr>
      <t>use of Tree Boost fertiliser applied at planting in the planting hole with the aim of enhancing establishment on poor site. 2019-20 annual return 95Kg applied over 72.8ha.</t>
    </r>
  </si>
  <si>
    <r>
      <t xml:space="preserve">Broubster, Reidside, Invercauld, Auchanruie, Rossie Hill, Feddal, Locherlour, Glen Shira, Argyll Estates, Strachur </t>
    </r>
    <r>
      <rPr>
        <sz val="10"/>
        <rFont val="Cambria"/>
        <family val="1"/>
        <scheme val="major"/>
      </rPr>
      <t>- although wildlife management is undertaken, some deer fencing has also been required to ensure adequate protection eg</t>
    </r>
    <r>
      <rPr>
        <b/>
        <sz val="10"/>
        <rFont val="Cambria"/>
        <family val="1"/>
        <scheme val="major"/>
      </rPr>
      <t xml:space="preserve"> Locherlour </t>
    </r>
    <r>
      <rPr>
        <sz val="10"/>
        <rFont val="Cambria"/>
        <family val="1"/>
        <scheme val="major"/>
      </rPr>
      <t>there is a perimeter deer fence, but control is also required within the site</t>
    </r>
    <r>
      <rPr>
        <b/>
        <sz val="10"/>
        <rFont val="Cambria"/>
        <family val="1"/>
        <scheme val="major"/>
      </rPr>
      <t xml:space="preserve">. Greystoke Forest, Cockley Moor, Ramsaygrain West, Lairhope, Lamloch &amp; Drumjohn, Buccleugh Estates - Bowhill </t>
    </r>
    <r>
      <rPr>
        <sz val="10"/>
        <rFont val="Cambria"/>
        <family val="1"/>
        <scheme val="major"/>
      </rPr>
      <t>in interview the forest managers confirmed the focus is on deer control rather than fences, no deer fences seen.</t>
    </r>
  </si>
  <si>
    <r>
      <t xml:space="preserve">Broubster, Reidside, Invercauld, Auchanruie, Rossie Hill, Feddal, Locherlour, Glen Shira, Argyll Estates, Strachur </t>
    </r>
    <r>
      <rPr>
        <sz val="10"/>
        <rFont val="Cambria"/>
        <family val="1"/>
        <scheme val="major"/>
      </rPr>
      <t>- although wildlife management is undertaken, some deer fencing has also been required to ensure adequate protection eg</t>
    </r>
    <r>
      <rPr>
        <b/>
        <sz val="10"/>
        <rFont val="Cambria"/>
        <family val="1"/>
        <scheme val="major"/>
      </rPr>
      <t xml:space="preserve"> Locherlour </t>
    </r>
    <r>
      <rPr>
        <sz val="10"/>
        <rFont val="Cambria"/>
        <family val="1"/>
        <scheme val="major"/>
      </rPr>
      <t xml:space="preserve">there is a perimeter deer fence, but control is also required within the site. There are no lekking sites near the fence line.  At </t>
    </r>
    <r>
      <rPr>
        <b/>
        <sz val="10"/>
        <rFont val="Cambria"/>
        <family val="1"/>
        <scheme val="major"/>
      </rPr>
      <t>Invercauld</t>
    </r>
    <r>
      <rPr>
        <sz val="10"/>
        <rFont val="Cambria"/>
        <family val="1"/>
        <scheme val="major"/>
      </rPr>
      <t xml:space="preserve"> there are 3 lekking male Capercaillie and a number of black grouse leks.  No fencing in locations which might present a danger these species.</t>
    </r>
    <r>
      <rPr>
        <b/>
        <sz val="10"/>
        <rFont val="Cambria"/>
        <family val="1"/>
        <scheme val="major"/>
      </rPr>
      <t xml:space="preserve"> Greystoke Forest, Cockley Moor, Ramsaygrain West, Lairhope, Lamloch &amp; Drumjohn, Buccleugh Estates - Bowhill </t>
    </r>
    <r>
      <rPr>
        <sz val="10"/>
        <rFont val="Cambria"/>
        <family val="1"/>
        <scheme val="major"/>
      </rPr>
      <t>in interview the forest managers confirmed the focus is on deer control rather than fences, no deer fences seen.</t>
    </r>
  </si>
  <si>
    <r>
      <rPr>
        <b/>
        <sz val="10"/>
        <rFont val="Cambria"/>
        <family val="1"/>
        <scheme val="major"/>
      </rPr>
      <t>Greystoke Forest, Cockley Moor, Ramsaygrain West, Lairhope, Lamloch &amp; Drumjohn, Buccleugh Estates - Bowhill, Broubster</t>
    </r>
    <r>
      <rPr>
        <sz val="10"/>
        <rFont val="Cambria"/>
        <family val="1"/>
        <scheme val="major"/>
      </rPr>
      <t xml:space="preserve"> </t>
    </r>
    <r>
      <rPr>
        <b/>
        <sz val="10"/>
        <rFont val="Cambria"/>
        <family val="1"/>
        <scheme val="major"/>
      </rPr>
      <t xml:space="preserve">Reidside, Auchanruie, Rossie Hill, Feddal, Locherlour, Glen Shira, Strachur </t>
    </r>
    <r>
      <rPr>
        <sz val="10"/>
        <rFont val="Cambria"/>
        <family val="1"/>
        <scheme val="major"/>
      </rPr>
      <t xml:space="preserve">no evidence seen on site of waste issues and managers reported little or no need to dispose of waste at .  </t>
    </r>
    <r>
      <rPr>
        <b/>
        <sz val="10"/>
        <rFont val="Cambria"/>
        <family val="1"/>
        <scheme val="major"/>
      </rPr>
      <t xml:space="preserve">Argyll Estates </t>
    </r>
    <r>
      <rPr>
        <sz val="10"/>
        <rFont val="Cambria"/>
        <family val="1"/>
        <scheme val="major"/>
      </rPr>
      <t xml:space="preserve">- Waste Transfer Certificate seen - valid until 30/11/21. </t>
    </r>
    <r>
      <rPr>
        <b/>
        <sz val="10"/>
        <rFont val="Cambria"/>
        <family val="1"/>
        <scheme val="major"/>
      </rPr>
      <t>Tilhill Office Dumfries</t>
    </r>
    <r>
      <rPr>
        <sz val="10"/>
        <rFont val="Cambria"/>
        <family val="1"/>
        <scheme val="major"/>
      </rPr>
      <t xml:space="preserve"> inspected waste disposal storage facility, including recycling of tree shelters, planitng bags and empty plastic containers with local Company. </t>
    </r>
  </si>
  <si>
    <r>
      <rPr>
        <sz val="10"/>
        <rFont val="Cambria"/>
        <family val="1"/>
        <scheme val="major"/>
      </rPr>
      <t xml:space="preserve">At </t>
    </r>
    <r>
      <rPr>
        <b/>
        <sz val="10"/>
        <rFont val="Cambria"/>
        <family val="1"/>
        <scheme val="major"/>
      </rPr>
      <t>Rossie Hill</t>
    </r>
    <r>
      <rPr>
        <sz val="10"/>
        <rFont val="Cambria"/>
        <family val="1"/>
        <scheme val="major"/>
      </rPr>
      <t xml:space="preserve"> and </t>
    </r>
    <r>
      <rPr>
        <b/>
        <sz val="10"/>
        <rFont val="Cambria"/>
        <family val="1"/>
        <scheme val="major"/>
      </rPr>
      <t xml:space="preserve">Glen Shira </t>
    </r>
    <r>
      <rPr>
        <sz val="10"/>
        <rFont val="Cambria"/>
        <family val="1"/>
        <scheme val="major"/>
      </rPr>
      <t>the current management plans do not include a redundant materials plan but both plans are due for review.  At Rossie Hill some broadleaves in tree shelters had grown well above the top of the shelters All of the shelters were still present around the trees, though some were leaning. It was very borderline whether they had reached the point of redundancy at time of audit / during the current plan period.  At Glen Shira there were broadleaves in tree shelters and an old boundary fence which the manager explained he was considering whether to remove.  The managers  confirmed that redundant materials planning had not yet been undertaken, but management plan renewal was in its early stages at Rossie Hill and had not yet started at Glen Shira</t>
    </r>
    <r>
      <rPr>
        <b/>
        <sz val="10"/>
        <rFont val="Cambria"/>
        <family val="1"/>
        <scheme val="major"/>
      </rPr>
      <t xml:space="preserve">.  Lairhope: </t>
    </r>
    <r>
      <rPr>
        <sz val="10"/>
        <rFont val="Cambria"/>
        <family val="1"/>
        <scheme val="major"/>
      </rPr>
      <t>Planted broadleaves protected by tree tubes some dating back to 2009 were present along riparian corridors through the woodland many are now established.  No waste plan was available regarding the timetable for the removal and disposal of the tree shelters to manage and progressively remove redundant materials.</t>
    </r>
    <r>
      <rPr>
        <b/>
        <sz val="10"/>
        <rFont val="Cambria"/>
        <family val="1"/>
        <scheme val="major"/>
      </rPr>
      <t xml:space="preserve"> Obs 2021.8 raised. All other sites - </t>
    </r>
    <r>
      <rPr>
        <sz val="10"/>
        <rFont val="Cambria"/>
        <family val="1"/>
        <scheme val="major"/>
      </rPr>
      <t>redundant materials plans in place for all sites where relevant and details checked during site visits</t>
    </r>
    <r>
      <rPr>
        <b/>
        <sz val="10"/>
        <rFont val="Cambria"/>
        <family val="1"/>
        <scheme val="major"/>
      </rPr>
      <t xml:space="preserve"> </t>
    </r>
    <r>
      <rPr>
        <sz val="10"/>
        <rFont val="Cambria"/>
        <family val="1"/>
        <scheme val="major"/>
      </rPr>
      <t xml:space="preserve">eg </t>
    </r>
    <r>
      <rPr>
        <b/>
        <sz val="10"/>
        <rFont val="Cambria"/>
        <family val="1"/>
        <scheme val="major"/>
      </rPr>
      <t xml:space="preserve">Broubster - </t>
    </r>
    <r>
      <rPr>
        <sz val="10"/>
        <rFont val="Cambria"/>
        <family val="1"/>
        <scheme val="major"/>
      </rPr>
      <t>a small amount of old tree shelters / fencing material and a picnic table in plan and budget for removal.</t>
    </r>
    <r>
      <rPr>
        <b/>
        <sz val="10"/>
        <rFont val="Cambria"/>
        <family val="1"/>
        <scheme val="major"/>
      </rPr>
      <t xml:space="preserve">  Tilhill Office Dumfries </t>
    </r>
    <r>
      <rPr>
        <sz val="10"/>
        <rFont val="Cambria"/>
        <family val="1"/>
        <scheme val="major"/>
      </rPr>
      <t xml:space="preserve">inspected waste disposal storage facility, including recycling of tree shelters, planting bags and empty plastic containers with local Company. </t>
    </r>
  </si>
  <si>
    <t>Obs 2021.8</t>
  </si>
  <si>
    <r>
      <rPr>
        <b/>
        <sz val="10"/>
        <rFont val="Cambria"/>
        <family val="1"/>
        <scheme val="major"/>
      </rPr>
      <t xml:space="preserve">All sites -  </t>
    </r>
    <r>
      <rPr>
        <sz val="10"/>
        <rFont val="Cambria"/>
        <family val="1"/>
        <scheme val="major"/>
      </rPr>
      <t xml:space="preserve">detailed in operational plans / pre-commencement checklists; also biodegradable lubricant requirements listed in some contract documentation.  </t>
    </r>
    <r>
      <rPr>
        <b/>
        <sz val="10"/>
        <rFont val="Cambria"/>
        <family val="1"/>
        <scheme val="major"/>
      </rPr>
      <t xml:space="preserve">Broubster - </t>
    </r>
    <r>
      <rPr>
        <sz val="10"/>
        <rFont val="Cambria"/>
        <family val="1"/>
        <scheme val="major"/>
      </rPr>
      <t>Harvester operator interviewed showed excellent knowledge of diffuse pollution risk management and had recently successfully completed Tilhill's diffuse pollution training for machine operators.</t>
    </r>
    <r>
      <rPr>
        <b/>
        <sz val="10"/>
        <rFont val="Cambria"/>
        <family val="1"/>
        <scheme val="major"/>
      </rPr>
      <t xml:space="preserve"> </t>
    </r>
    <r>
      <rPr>
        <sz val="10"/>
        <rFont val="Cambria"/>
        <family val="1"/>
        <scheme val="major"/>
      </rPr>
      <t xml:space="preserve"> Forwarder Operator at </t>
    </r>
    <r>
      <rPr>
        <b/>
        <sz val="10"/>
        <rFont val="Cambria"/>
        <family val="1"/>
        <scheme val="major"/>
      </rPr>
      <t xml:space="preserve">Invercauld </t>
    </r>
    <r>
      <rPr>
        <sz val="10"/>
        <rFont val="Cambria"/>
        <family val="1"/>
        <scheme val="major"/>
      </rPr>
      <t xml:space="preserve">showed excellent knowledge.  Diffuse pollution risk assessments / emergency plans seen; also evidence of diffuse pollution training of operators. </t>
    </r>
    <r>
      <rPr>
        <b/>
        <sz val="10"/>
        <rFont val="Cambria"/>
        <family val="1"/>
        <scheme val="major"/>
      </rPr>
      <t xml:space="preserve"> Strachur</t>
    </r>
    <r>
      <rPr>
        <sz val="10"/>
        <rFont val="Cambria"/>
        <family val="1"/>
        <scheme val="major"/>
      </rPr>
      <t xml:space="preserve"> - harvesting site on slope with watercourse at the bottom of the slope was checked thoroughly and no sign of diffuse pollution.  Silt traps / geotextiles checked at </t>
    </r>
    <r>
      <rPr>
        <b/>
        <sz val="10"/>
        <rFont val="Cambria"/>
        <family val="1"/>
        <scheme val="major"/>
      </rPr>
      <t xml:space="preserve">Glen Shira </t>
    </r>
    <r>
      <rPr>
        <sz val="10"/>
        <rFont val="Cambria"/>
        <family val="1"/>
        <scheme val="major"/>
      </rPr>
      <t xml:space="preserve">and roads maintenance contractor showed excellent knowledge eg explaining how he was profiling the road and also leaving some vegetation in the roadside drains. </t>
    </r>
    <r>
      <rPr>
        <b/>
        <sz val="10"/>
        <rFont val="Cambria"/>
        <family val="1"/>
        <scheme val="major"/>
      </rPr>
      <t>Lamloch &amp; Drumjohn</t>
    </r>
    <r>
      <rPr>
        <sz val="10"/>
        <rFont val="Cambria"/>
        <family val="1"/>
        <scheme val="major"/>
      </rPr>
      <t xml:space="preserve"> harvester operator showed good knowledge of working adjacent to watercourse feeding public water supply. </t>
    </r>
    <r>
      <rPr>
        <b/>
        <sz val="10"/>
        <rFont val="Cambria"/>
        <family val="1"/>
        <scheme val="major"/>
      </rPr>
      <t>Greystoke</t>
    </r>
    <r>
      <rPr>
        <sz val="10"/>
        <rFont val="Cambria"/>
        <family val="1"/>
        <scheme val="major"/>
      </rPr>
      <t xml:space="preserve"> following recent consent 06/21 from Cumbria County Council work undertaken on the drains &amp; culverts on the forest road to remove risk of diffuse pollution.  </t>
    </r>
    <r>
      <rPr>
        <b/>
        <sz val="10"/>
        <rFont val="Cambria"/>
        <family val="1"/>
        <scheme val="major"/>
      </rPr>
      <t>Ramsaygrain West</t>
    </r>
    <r>
      <rPr>
        <sz val="10"/>
        <rFont val="Cambria"/>
        <family val="1"/>
        <scheme val="major"/>
      </rPr>
      <t xml:space="preserve"> Cpt 15 clearfell was stopped in January 21 due to the site wetness and weather conditions.  Inspected a number of silt traps and cross drains installed to minimise diffuse pollution discharging into the forest. </t>
    </r>
    <r>
      <rPr>
        <b/>
        <sz val="10"/>
        <rFont val="Cambria"/>
        <family val="1"/>
        <scheme val="major"/>
      </rPr>
      <t>Cockley Moor</t>
    </r>
    <r>
      <rPr>
        <sz val="10"/>
        <rFont val="Cambria"/>
        <family val="1"/>
        <scheme val="major"/>
      </rPr>
      <t xml:space="preserve"> forest drain within clearfell was seen to discharge through neighbouring forest Cpt following heavy rain. </t>
    </r>
    <r>
      <rPr>
        <b/>
        <sz val="10"/>
        <rFont val="Cambria"/>
        <family val="1"/>
        <scheme val="major"/>
      </rPr>
      <t>Buccleugh Estates - Bowhill</t>
    </r>
    <r>
      <rPr>
        <sz val="10"/>
        <rFont val="Cambria"/>
        <family val="1"/>
        <scheme val="major"/>
      </rPr>
      <t xml:space="preserve"> at Pernassie clearfell (no operators onsite) a road drain had pools of silty water following heavy rain.  This was followed and found to discharge into the forest.  </t>
    </r>
    <r>
      <rPr>
        <b/>
        <sz val="10"/>
        <rFont val="Cambria"/>
        <family val="1"/>
        <scheme val="major"/>
      </rPr>
      <t>Broubster</t>
    </r>
    <r>
      <rPr>
        <sz val="10"/>
        <rFont val="Cambria"/>
        <family val="1"/>
        <scheme val="major"/>
      </rPr>
      <t xml:space="preserve"> - padlock on Forwarder Operator's fuel tank left open when no operators on site. </t>
    </r>
    <r>
      <rPr>
        <b/>
        <sz val="10"/>
        <rFont val="Cambria"/>
        <family val="1"/>
        <scheme val="major"/>
      </rPr>
      <t xml:space="preserve">Strachur </t>
    </r>
    <r>
      <rPr>
        <sz val="10"/>
        <rFont val="Cambria"/>
        <family val="1"/>
        <scheme val="major"/>
      </rPr>
      <t xml:space="preserve">- fuel tank on harvesting site left unlocked when no operators on site and a urea tank had been placed next to a watercourse. Note - no urea was being applied on site - the tank had been brought in with the harvester.  </t>
    </r>
    <r>
      <rPr>
        <b/>
        <sz val="10"/>
        <rFont val="Cambria"/>
        <family val="1"/>
        <scheme val="major"/>
      </rPr>
      <t>Lamloch</t>
    </r>
    <r>
      <rPr>
        <sz val="10"/>
        <rFont val="Cambria"/>
        <family val="1"/>
        <scheme val="major"/>
      </rPr>
      <t xml:space="preserve"> - unlocked fuel tank at harvesting site which the harvester operator could not lock as the lid was buckled. Tilhill staff managed to push it down with force but there was no padlock available to lock it.  </t>
    </r>
    <r>
      <rPr>
        <b/>
        <sz val="10"/>
        <rFont val="Cambria"/>
        <family val="1"/>
        <scheme val="major"/>
      </rPr>
      <t>Minor CAR raised</t>
    </r>
  </si>
  <si>
    <t>Minor CAR 2021.1</t>
  </si>
  <si>
    <t>At Glen Shira there was no spill kit in the road maintenance contractor's excavator. Cockley Moor:  The excavator had been refuelled but neither the excavator nor vehicle/ mobile bowser used to refuel the machine via a manual fuel nozzle had a spill kit available. The lack of a spill kit or pads at hand during refuelling was considered non-compliant.</t>
  </si>
  <si>
    <t>Minor CAR 2021.14</t>
  </si>
  <si>
    <r>
      <rPr>
        <b/>
        <sz val="10"/>
        <rFont val="Cambria"/>
        <family val="1"/>
        <scheme val="major"/>
      </rPr>
      <t>Invercauld, Auchanruie, Rossie Hill, Glen Shira, Argyll Estates, Strachur</t>
    </r>
    <r>
      <rPr>
        <sz val="10"/>
        <rFont val="Cambria"/>
        <family val="1"/>
        <scheme val="major"/>
      </rPr>
      <t xml:space="preserve"> </t>
    </r>
    <r>
      <rPr>
        <b/>
        <sz val="10"/>
        <rFont val="Cambria"/>
        <family val="1"/>
        <scheme val="major"/>
      </rPr>
      <t xml:space="preserve">Greystoke Forest, Cockley Moor, Lairhope, Lamloch &amp; Drumjohn, Ramsaygrain West, Buccleugh Estates - Bowhill </t>
    </r>
    <r>
      <rPr>
        <sz val="10"/>
        <rFont val="Cambria"/>
        <family val="1"/>
        <scheme val="major"/>
      </rPr>
      <t xml:space="preserve">where present, identified in management plans ( approved Long Term Forest Plans)  and associated maps - including  neighbouring designated sites.  Pre-operational surveys were seen for sites prior to operations. Examples of liaison with nature conservation agencies when planning / implementing work seen/ discussed eg at Strachur re possible honey buzzard, </t>
    </r>
    <r>
      <rPr>
        <b/>
        <sz val="10"/>
        <rFont val="Cambria"/>
        <family val="1"/>
        <scheme val="major"/>
      </rPr>
      <t>Glen Shira</t>
    </r>
    <r>
      <rPr>
        <sz val="10"/>
        <rFont val="Cambria"/>
        <family val="1"/>
        <scheme val="major"/>
      </rPr>
      <t xml:space="preserve"> Golden Eagle SPA - harvesting coupe within 1500m of nest site so harvesting operations suspended from nesting to fledging.  </t>
    </r>
  </si>
  <si>
    <r>
      <t xml:space="preserve">The manager at </t>
    </r>
    <r>
      <rPr>
        <b/>
        <sz val="10"/>
        <rFont val="Cambria"/>
        <family val="1"/>
        <scheme val="major"/>
      </rPr>
      <t xml:space="preserve">Glen Shira </t>
    </r>
    <r>
      <rPr>
        <sz val="10"/>
        <rFont val="Cambria"/>
        <family val="1"/>
        <scheme val="major"/>
      </rPr>
      <t xml:space="preserve">was not clear as to which areas were classified as PAWS and how these should be treated.  The management plan mentioned PAWS briefly and the associated biodiversity map key only identified areas as 'PAWS restoration NN'. There was no other documentation evidencing that the manager had identified and evaluated remnant features and threats, nor planned to prioritise or implement actions </t>
    </r>
  </si>
  <si>
    <t>Minor CAR 2021.17</t>
  </si>
  <si>
    <r>
      <rPr>
        <b/>
        <sz val="10"/>
        <rFont val="Cambria"/>
        <family val="1"/>
        <scheme val="major"/>
      </rPr>
      <t>Invercauld, Auchanruie, Rossie Hill, Glen Shira, Argyll Estates, Strachur, Greystoke Forest, Cockley Moor, Lairhope, Lamloch &amp; Drumjohn, Buccleugh Estates - Bowhill</t>
    </r>
    <r>
      <rPr>
        <sz val="10"/>
        <rFont val="Cambria"/>
        <family val="1"/>
        <scheme val="major"/>
      </rPr>
      <t xml:space="preserve">  long term retentions identified in management planning documentation and associated maps and verified during site visits. Considerable areas managed under LISS in many sites visited eg Argyll Estates &amp; Buccleugh Estates - Bowhill. </t>
    </r>
    <r>
      <rPr>
        <b/>
        <sz val="10"/>
        <rFont val="Cambria"/>
        <family val="1"/>
        <scheme val="major"/>
      </rPr>
      <t>Ramsaygrain West</t>
    </r>
    <r>
      <rPr>
        <sz val="10"/>
        <rFont val="Cambria"/>
        <family val="1"/>
        <scheme val="major"/>
      </rPr>
      <t xml:space="preserve">: The 2020/21 clearfell of Cpt 15 included the felling of 1.92ha of LTR due to the threat of windblow.  The UKWAS plan 2017 states LTR/ NR are as 2.2%.  As a result of clearfelling the LTR the total area of clearfell is (3.67ha-1.92ha=1.75 (0.005%) and is non-compliant.  The Forest Manager if aware of this and plans to address in the UKWAS mgt plan due for renewal in 2022.  This is raised as an observation as if not addressed in the revised plan could result in a non-compliance. </t>
    </r>
    <r>
      <rPr>
        <b/>
        <sz val="10"/>
        <rFont val="Cambria"/>
        <family val="1"/>
        <scheme val="major"/>
      </rPr>
      <t>Observation raised</t>
    </r>
  </si>
  <si>
    <r>
      <rPr>
        <b/>
        <sz val="10"/>
        <rFont val="Cambria"/>
        <family val="1"/>
        <scheme val="major"/>
      </rPr>
      <t>Invercauld, Auchanruie, Rossie Hill, Glen Shira, Argyll Estates, Strachur</t>
    </r>
    <r>
      <rPr>
        <sz val="10"/>
        <rFont val="Cambria"/>
        <family val="1"/>
        <scheme val="major"/>
      </rPr>
      <t xml:space="preserve"> management planning documentation includes reference to veteran tree management/ management for future veterans,  with existing veteran trees identified either individually or within mapped areas as appropriate to scale. All recent / live harvesting sites visited showed that potential future veterans had been left.  Interviews with forest managers at </t>
    </r>
    <r>
      <rPr>
        <b/>
        <sz val="10"/>
        <rFont val="Cambria"/>
        <family val="1"/>
        <scheme val="major"/>
      </rPr>
      <t>Greystoke Forest, Cockley Moor &amp; Buccleugh Estates - Bowhill</t>
    </r>
    <r>
      <rPr>
        <sz val="10"/>
        <rFont val="Cambria"/>
        <family val="1"/>
        <scheme val="major"/>
      </rPr>
      <t xml:space="preserve"> regaing locations for future veterans within areas of ASNW &amp; PAWS as well as Designed Garden.  At </t>
    </r>
    <r>
      <rPr>
        <b/>
        <sz val="10"/>
        <rFont val="Cambria"/>
        <family val="1"/>
        <scheme val="major"/>
      </rPr>
      <t>Ramsaygrain West, Lairhope, Lamloch &amp; Drumjohn</t>
    </r>
    <r>
      <rPr>
        <sz val="10"/>
        <rFont val="Cambria"/>
        <family val="1"/>
        <scheme val="major"/>
      </rPr>
      <t xml:space="preserve"> potential future veterans could develop within LTR.</t>
    </r>
  </si>
  <si>
    <r>
      <rPr>
        <b/>
        <sz val="10"/>
        <rFont val="Cambria"/>
        <family val="1"/>
        <scheme val="major"/>
      </rPr>
      <t>Greystoke Forest, Cockley Moor, Ramsaygrain West, Lairhope, Lamloch &amp; Drumjohn, Buccleugh Estates - Bowhill, Invercauld, Auchanruie, Rossie Hill, Glen Shira, Argyll Estates, Strachur</t>
    </r>
    <r>
      <rPr>
        <sz val="10"/>
        <rFont val="Cambria"/>
        <family val="1"/>
        <scheme val="major"/>
      </rPr>
      <t xml:space="preserve"> addressed in management planning documentation, harvesting contract / pre-commencement documentation and verified during site visits, with plenty of standing and fallen deadwood observed. Argyll estates was particularly rich in deadwood habitat, with the manager showing excellent knowledge</t>
    </r>
  </si>
  <si>
    <r>
      <rPr>
        <b/>
        <sz val="10"/>
        <rFont val="Cambria"/>
        <family val="1"/>
        <scheme val="major"/>
      </rPr>
      <t>Greystoke Forest, Cockley Moor, Ramsaygrain West, Lairhope, Lamloch &amp; Drumjohn, Buccleugh Estates - Bowhill, Invercauld, Auchanruie, Rossie Hill, Glen Shira, Argyll Estates, Strachur</t>
    </r>
    <r>
      <rPr>
        <sz val="10"/>
        <rFont val="Cambria"/>
        <family val="1"/>
        <scheme val="major"/>
      </rPr>
      <t xml:space="preserve"> addressed in management planning documentation, harvesting contract / pre-commencement documentation and verified during site visits, with plenty of standing and fallen deadwood observed. All managers showed good knowledge of deadwood management and areas where deadwood would be of greatest nature conservation benefit, but the manager at Argyll Estates showed especially detailed, specialist knowledge. </t>
    </r>
  </si>
  <si>
    <r>
      <t xml:space="preserve">As a result of the pre-audit  stakeholder consultation exercise, Historic Environment Scotland ( HES) raised a recent issue where harvesting operations had impacted on a Scheduled Ancient Monument at </t>
    </r>
    <r>
      <rPr>
        <b/>
        <sz val="10"/>
        <rFont val="Cambria"/>
        <family val="1"/>
        <scheme val="major"/>
      </rPr>
      <t>Sandbank Forest</t>
    </r>
    <r>
      <rPr>
        <sz val="10"/>
        <rFont val="Cambria"/>
        <family val="1"/>
        <scheme val="major"/>
      </rPr>
      <t xml:space="preserve">.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Two of the three features were judged to be undamaged but at time of audit the third feature was covered in brash, which was due to be removed by hand.  Formal consent had not been sought from HES when planning the operations and, although it was confirmed that HES would have given formal consent, they would have stipulated that an archaeologist should be in attendance at certain stages in the operation.  </t>
    </r>
    <r>
      <rPr>
        <b/>
        <sz val="10"/>
        <rFont val="Cambria"/>
        <family val="1"/>
        <scheme val="major"/>
      </rPr>
      <t>Minor CAR raised</t>
    </r>
  </si>
  <si>
    <t>Minor CAR 2021.19</t>
  </si>
  <si>
    <r>
      <rPr>
        <b/>
        <sz val="10"/>
        <rFont val="Cambria"/>
        <family val="1"/>
        <scheme val="major"/>
      </rPr>
      <t>Greystoke Forest, Cockley Moor, Ramsaygrain West, Lairhope, Lamloch &amp; Drumjohn, Buccleugh Estates - Bowhill, Invercauld, Auchanruie, Rossie Hill, Glen Shira, Argyll Estates, Strachur</t>
    </r>
    <r>
      <rPr>
        <sz val="10"/>
        <rFont val="Cambria"/>
        <family val="1"/>
        <scheme val="major"/>
      </rPr>
      <t xml:space="preserve"> no game rearing within the certified area at any of these sites other than a small area at Invercauld where a keeper had proposed to set up a partridge release pen.  This had been agreed by the manager -   location was not within sensitive habitats and numbers of birds released would fall within guidelines for the size of  the pen</t>
    </r>
  </si>
  <si>
    <r>
      <t xml:space="preserve">Broubster, Reidside, Invercauld, Auchanruie, Rossie Hill, Feddal, Locherlour, Glen Shira, Argyll Estates, Strachur, Greystoke Forest, Cockley Moor, Ramsaygrain West, Lairhope, </t>
    </r>
    <r>
      <rPr>
        <sz val="10"/>
        <rFont val="Cambria"/>
        <family val="1"/>
        <scheme val="major"/>
      </rPr>
      <t xml:space="preserve">Water supplies marked on maps at all sites where they occur; also buffer zones. Specific examples seen at Glen Shira where there are water collection conduits - SSE was consulted and a site meeting held. At Locherlour the buffer zone around a reservoir was inspected, though it was confirmed that the reservoir is no longer used to supply drinking water. At </t>
    </r>
    <r>
      <rPr>
        <b/>
        <sz val="10"/>
        <rFont val="Cambria"/>
        <family val="1"/>
        <scheme val="major"/>
      </rPr>
      <t>Lamloch &amp; Drumjohn</t>
    </r>
    <r>
      <rPr>
        <sz val="10"/>
        <rFont val="Cambria"/>
        <family val="1"/>
        <scheme val="major"/>
      </rPr>
      <t xml:space="preserve">, the watercourse supplying the private water supply to a neighbouring property was clear of large diameter brash. Pockets of small branches had gathered in a section of the watercourse following recent rain which the forest manager intended to remove manually.  </t>
    </r>
    <r>
      <rPr>
        <b/>
        <sz val="10"/>
        <rFont val="Cambria"/>
        <family val="1"/>
        <scheme val="major"/>
      </rPr>
      <t>Buccleugh Estates - Bowhill</t>
    </r>
    <r>
      <rPr>
        <sz val="10"/>
        <rFont val="Cambria"/>
        <family val="1"/>
        <scheme val="major"/>
      </rPr>
      <t xml:space="preserve"> a log bridge had been erected to cross the piped water supply feeding a neighbouring farm steading. </t>
    </r>
  </si>
  <si>
    <r>
      <t xml:space="preserve">Broubster, Reidside, Invercauld, Auchanruie, Rossie Hill, Feddal, Locherlour, Glen Shira, Argyll Estates, Strachur, Ramsaygrain West, Lairhope, Lamloch &amp; Drumjohn, Buccleugh Estates - Bowhill </t>
    </r>
    <r>
      <rPr>
        <sz val="10"/>
        <rFont val="Cambria"/>
        <family val="1"/>
        <scheme val="major"/>
      </rPr>
      <t xml:space="preserve">- no restrictions to public access on foot and core paths marked where these occur, though low public access except at  </t>
    </r>
    <r>
      <rPr>
        <b/>
        <sz val="10"/>
        <rFont val="Cambria"/>
        <family val="1"/>
        <scheme val="major"/>
      </rPr>
      <t>Argyll estates  and Invercauld</t>
    </r>
    <r>
      <rPr>
        <sz val="10"/>
        <rFont val="Cambria"/>
        <family val="1"/>
        <scheme val="major"/>
      </rPr>
      <t xml:space="preserve"> where there is considerable provision for public access, with numerous waymarked trails. At </t>
    </r>
    <r>
      <rPr>
        <b/>
        <sz val="10"/>
        <rFont val="Cambria"/>
        <family val="1"/>
        <scheme val="major"/>
      </rPr>
      <t>Locherlour</t>
    </r>
    <r>
      <rPr>
        <sz val="10"/>
        <rFont val="Cambria"/>
        <family val="1"/>
        <scheme val="major"/>
      </rPr>
      <t xml:space="preserve"> a pedestrian gate had been installed in the deer fence at the neighbours' request - correspondence seen evidencing that this request had been responded to very quickly.</t>
    </r>
    <r>
      <rPr>
        <b/>
        <sz val="10"/>
        <rFont val="Cambria"/>
        <family val="1"/>
        <scheme val="major"/>
      </rPr>
      <t xml:space="preserve"> Greystoke Forest, Cockley Moor </t>
    </r>
    <r>
      <rPr>
        <sz val="10"/>
        <rFont val="Cambria"/>
        <family val="1"/>
        <scheme val="major"/>
      </rPr>
      <t xml:space="preserve">seasonal permissive pedestrain access to these forests.  Information notices at entrance gate to </t>
    </r>
    <r>
      <rPr>
        <b/>
        <sz val="10"/>
        <rFont val="Cambria"/>
        <family val="1"/>
        <scheme val="major"/>
      </rPr>
      <t xml:space="preserve">Greystoke Forest,  </t>
    </r>
    <r>
      <rPr>
        <sz val="10"/>
        <rFont val="Cambria"/>
        <family val="1"/>
        <scheme val="major"/>
      </rPr>
      <t>with permissive pedestrain access details, advanced notice of harvesting operations along with notice of  M-Sport potential dates for rally car testing and the potential for restricted access on some roads.</t>
    </r>
  </si>
  <si>
    <r>
      <t xml:space="preserve">Broubster, Reidside, Invercauld, Auchanruie, Rossie Hill, Feddal, Locherlour, Glen Shira, Argyll Estates, Strachur, Ramsaygrain West, Lairhope, Lamloch &amp; Drumjohn, Buccleugh Estates - Bowhill </t>
    </r>
    <r>
      <rPr>
        <sz val="10"/>
        <rFont val="Cambria"/>
        <family val="1"/>
        <scheme val="major"/>
      </rPr>
      <t xml:space="preserve">- no restrictions to public access on foot and core paths marked where these occur, though low public access except at  </t>
    </r>
    <r>
      <rPr>
        <b/>
        <sz val="10"/>
        <rFont val="Cambria"/>
        <family val="1"/>
        <scheme val="major"/>
      </rPr>
      <t>Argyll estates  and Invercauld</t>
    </r>
    <r>
      <rPr>
        <sz val="10"/>
        <rFont val="Cambria"/>
        <family val="1"/>
        <scheme val="major"/>
      </rPr>
      <t xml:space="preserve"> where there is considerable provision for public access, with numerous waymarked trails. </t>
    </r>
    <r>
      <rPr>
        <b/>
        <sz val="10"/>
        <rFont val="Cambria"/>
        <family val="1"/>
        <scheme val="major"/>
      </rPr>
      <t xml:space="preserve">Greystoke Forest, Cockley Moor </t>
    </r>
    <r>
      <rPr>
        <sz val="10"/>
        <rFont val="Cambria"/>
        <family val="1"/>
        <scheme val="major"/>
      </rPr>
      <t xml:space="preserve">seasonal permissive pedestrain access to these forests.  Information notices at entrance gate to </t>
    </r>
    <r>
      <rPr>
        <b/>
        <sz val="10"/>
        <rFont val="Cambria"/>
        <family val="1"/>
        <scheme val="major"/>
      </rPr>
      <t>Greystoke Forest</t>
    </r>
    <r>
      <rPr>
        <sz val="10"/>
        <rFont val="Cambria"/>
        <family val="1"/>
        <scheme val="major"/>
      </rPr>
      <t>,  with permissive pedestrain access details, advanced notice of harvesting operations along with notice of  M-Sport potential dates for rally car testing and the potential for restricted access on some roads.</t>
    </r>
  </si>
  <si>
    <r>
      <t xml:space="preserve">Broubster, Reidside, Invercauld, Auchanruie, Rossie Hill, Feddal, Locherlour, Glen Shira, Argyll Estates, Strachur, Ramsaygrain West. Lairhope, Greystoke Forest, Cockley Moor </t>
    </r>
    <r>
      <rPr>
        <sz val="10"/>
        <rFont val="Cambria"/>
        <family val="1"/>
        <scheme val="major"/>
      </rPr>
      <t xml:space="preserve">no evidence of legal non-compliance noted and with the exception of Invercauld and Argyll Estates low levels of public access and no roadside tree safety liabilities noted.  Tree safety zoning, inspections and associated actions inspected at </t>
    </r>
    <r>
      <rPr>
        <b/>
        <sz val="10"/>
        <rFont val="Cambria"/>
        <family val="1"/>
        <scheme val="major"/>
      </rPr>
      <t>Argyll Estates</t>
    </r>
    <r>
      <rPr>
        <sz val="10"/>
        <rFont val="Cambria"/>
        <family val="1"/>
        <scheme val="major"/>
      </rPr>
      <t>, indicating a robust system is in place.</t>
    </r>
    <r>
      <rPr>
        <b/>
        <sz val="10"/>
        <rFont val="Cambria"/>
        <family val="1"/>
        <scheme val="major"/>
      </rPr>
      <t xml:space="preserve"> Lamloch &amp; Drumjohn </t>
    </r>
    <r>
      <rPr>
        <sz val="10"/>
        <rFont val="Cambria"/>
        <family val="1"/>
        <scheme val="major"/>
      </rPr>
      <t>email correspondence seen informing local horse rider of operations</t>
    </r>
    <r>
      <rPr>
        <b/>
        <sz val="10"/>
        <rFont val="Cambria"/>
        <family val="1"/>
        <scheme val="major"/>
      </rPr>
      <t xml:space="preserve">.  Buccleuch Estate Bowhill &amp; Dalkeith </t>
    </r>
    <r>
      <rPr>
        <sz val="10"/>
        <rFont val="Cambria"/>
        <family val="1"/>
        <scheme val="major"/>
      </rPr>
      <t>notices for the general public erected near Bowhill House.</t>
    </r>
    <r>
      <rPr>
        <b/>
        <sz val="10"/>
        <rFont val="Cambria"/>
        <family val="1"/>
        <scheme val="major"/>
      </rPr>
      <t xml:space="preserve"> </t>
    </r>
  </si>
  <si>
    <r>
      <t xml:space="preserve">Broubster, Reidside, Invercauld, Auchanruie, Rossie Hill, Feddal, Locherlour, Glen Shira, Argyll Estates, Strachur, Ramsaygrain West. Lairhope, Greystoke Forest, Cockley Moor,  Lamloch &amp; Drumjohn,  Buccleuch Estate Bowhill &amp; Dalkeith - </t>
    </r>
    <r>
      <rPr>
        <sz val="10"/>
        <rFont val="Cambria"/>
        <family val="1"/>
        <scheme val="major"/>
      </rPr>
      <t>no complaints reported. Managers interviewed at Invercauld and Reidside described how complaints would be dealt with if they occurred</t>
    </r>
  </si>
  <si>
    <r>
      <t xml:space="preserve">Broubster, Reidside, Invercauld, Auchanruie, Rossie Hill, Feddal, Locherlour, Glen Shira, Argyll Estates, Strachur </t>
    </r>
    <r>
      <rPr>
        <sz val="10"/>
        <rFont val="Cambria"/>
        <family val="1"/>
        <scheme val="major"/>
      </rPr>
      <t xml:space="preserve">Contracts / work instructions viewed for all sites and interviews with managers confirmed that a variety of contract lengths / monetary values are let to provide opportunities for a range of size of business to bid for work.  At </t>
    </r>
    <r>
      <rPr>
        <b/>
        <sz val="10"/>
        <rFont val="Cambria"/>
        <family val="1"/>
        <scheme val="major"/>
      </rPr>
      <t xml:space="preserve">Broubster </t>
    </r>
    <r>
      <rPr>
        <sz val="10"/>
        <rFont val="Cambria"/>
        <family val="1"/>
        <scheme val="major"/>
      </rPr>
      <t xml:space="preserve">the manager explained that it was difficult to find contractors in the local area. </t>
    </r>
    <r>
      <rPr>
        <b/>
        <sz val="10"/>
        <rFont val="Cambria"/>
        <family val="1"/>
        <scheme val="major"/>
      </rPr>
      <t xml:space="preserve"> Invercauld </t>
    </r>
    <r>
      <rPr>
        <sz val="10"/>
        <rFont val="Cambria"/>
        <family val="1"/>
        <scheme val="major"/>
      </rPr>
      <t xml:space="preserve">- manager confirmed that some work is undertaken by estate staff and local contractors are used.  Roads maintenance contractor interviewed at Glen Shira lived relatively local to the site.  Excavator operator interviewed at </t>
    </r>
    <r>
      <rPr>
        <b/>
        <sz val="10"/>
        <rFont val="Cambria"/>
        <family val="1"/>
        <scheme val="major"/>
      </rPr>
      <t>Strachur</t>
    </r>
    <r>
      <rPr>
        <sz val="10"/>
        <rFont val="Cambria"/>
        <family val="1"/>
        <scheme val="major"/>
      </rPr>
      <t xml:space="preserve"> was less local but confirmed that he had been living locally for a considerable amount of time as there were insufficient local contractors to meet demand.</t>
    </r>
    <r>
      <rPr>
        <b/>
        <sz val="10"/>
        <rFont val="Cambria"/>
        <family val="1"/>
        <scheme val="major"/>
      </rPr>
      <t xml:space="preserve"> Ramsaygrain West. Lairhope, Greystoke Forest, Cockley Moor, Lamloch &amp; Drumjohn - </t>
    </r>
    <r>
      <rPr>
        <sz val="10"/>
        <rFont val="Cambria"/>
        <family val="1"/>
        <scheme val="major"/>
      </rPr>
      <t>forest managers confirmed use of local contractors where possible.  Only at</t>
    </r>
    <r>
      <rPr>
        <b/>
        <sz val="10"/>
        <rFont val="Cambria"/>
        <family val="1"/>
        <scheme val="major"/>
      </rPr>
      <t xml:space="preserve"> Lamloch &amp; Drumjohn </t>
    </r>
    <r>
      <rPr>
        <sz val="10"/>
        <rFont val="Cambria"/>
        <family val="1"/>
        <scheme val="major"/>
      </rPr>
      <t>were the contractors staying on site</t>
    </r>
    <r>
      <rPr>
        <b/>
        <sz val="10"/>
        <rFont val="Cambria"/>
        <family val="1"/>
        <scheme val="major"/>
      </rPr>
      <t xml:space="preserve">. Buccleuch Estate Bowhill &amp; Dalkeith - </t>
    </r>
    <r>
      <rPr>
        <sz val="10"/>
        <rFont val="Cambria"/>
        <family val="1"/>
        <scheme val="major"/>
      </rPr>
      <t xml:space="preserve">Forest manager described his work over the years to identify local timber markets. Inspection of the roadside timber arising from the 3ha Pernassie clearfell showed had been cut and marked for sale for up to 7 local sawmills specifications. </t>
    </r>
  </si>
  <si>
    <r>
      <t xml:space="preserve">Lairhope </t>
    </r>
    <r>
      <rPr>
        <sz val="10"/>
        <rFont val="Cambria"/>
        <family val="1"/>
        <scheme val="major"/>
      </rPr>
      <t xml:space="preserve">no active operations. Threshold safety signage seen on live harvesting / mounding / roads maintenance contracts at </t>
    </r>
    <r>
      <rPr>
        <b/>
        <sz val="10"/>
        <rFont val="Cambria"/>
        <family val="1"/>
        <scheme val="major"/>
      </rPr>
      <t xml:space="preserve">Broubster, Reidside, Strachur, Invercauld, Glen Shira, Strachur; Greystoke </t>
    </r>
    <r>
      <rPr>
        <sz val="10"/>
        <rFont val="Cambria"/>
        <family val="1"/>
        <scheme val="major"/>
      </rPr>
      <t xml:space="preserve">also other signage seen as appropriate eg  timber stacks and signage / goalposts on OHPLs, notice of deer operations underway.  Harvester operator at Broubster, forwarder operator at Invercauld and excavator operators at Glen Shira and Strachur showed good knowledge of safety requirements when interviewed and with the exception of Glen Shira, had in date first aid kits and fire extinguishers ( where relevant).  All had in date hard hats.Welfare units seen at live operational sites at Glen Shira and Strachur - harvester operator at Broubster explained that the welfare unit was due for delivery that day as the contract was just starting.  At Locherlour reference to welfare unit provision seen in work instructions for fence maintenance work and the manager confirmed that the contractor had indeed provided  a welfare unit. </t>
    </r>
    <r>
      <rPr>
        <b/>
        <sz val="10"/>
        <rFont val="Cambria"/>
        <family val="1"/>
        <scheme val="major"/>
      </rPr>
      <t xml:space="preserve"> At Glen Shira</t>
    </r>
    <r>
      <rPr>
        <sz val="10"/>
        <rFont val="Cambria"/>
        <family val="1"/>
        <scheme val="major"/>
      </rPr>
      <t xml:space="preserve"> there was no fire extinguisher in the road maintenance contractor's excavator, which was not fitted with a fire suppressant system. </t>
    </r>
    <r>
      <rPr>
        <b/>
        <sz val="10"/>
        <rFont val="Cambria"/>
        <family val="1"/>
        <scheme val="major"/>
      </rPr>
      <t>Major CAR as repeat of Minor CAR 2019.15 At Glen Shira</t>
    </r>
    <r>
      <rPr>
        <sz val="10"/>
        <rFont val="Cambria"/>
        <family val="1"/>
        <scheme val="major"/>
      </rPr>
      <t xml:space="preserve"> there was no first aid kit in the road maintenance contractor's excavator</t>
    </r>
    <r>
      <rPr>
        <b/>
        <sz val="10"/>
        <rFont val="Cambria"/>
        <family val="1"/>
        <scheme val="major"/>
      </rPr>
      <t>.Cockley Moor</t>
    </r>
    <r>
      <rPr>
        <sz val="10"/>
        <rFont val="Cambria"/>
        <family val="1"/>
        <scheme val="major"/>
      </rPr>
      <t xml:space="preserve">:  At active clearfell, inspected the contents of the Harvester and Excavator contractor’s first aid kits which were found to be out of date, with the expiry dates 2017 &amp; 2016of the contents respectively. </t>
    </r>
    <r>
      <rPr>
        <b/>
        <sz val="10"/>
        <rFont val="Cambria"/>
        <family val="1"/>
        <scheme val="major"/>
      </rPr>
      <t>Buccleugh Estates - Bowhill &amp; Dalkeith:</t>
    </r>
    <r>
      <rPr>
        <sz val="10"/>
        <rFont val="Cambria"/>
        <family val="1"/>
        <scheme val="major"/>
      </rPr>
      <t xml:space="preserve"> At active clearfell (Outer Huntly), No first aid kit was present in the forwarder.  Inspected in date first aid kit in Harvester; there was no eye wash in the kit or in the harvester and therefore the first aid kit was considered not suitable for the work activities.          </t>
    </r>
    <r>
      <rPr>
        <b/>
        <sz val="10"/>
        <rFont val="Cambria"/>
        <family val="1"/>
        <scheme val="major"/>
      </rPr>
      <t xml:space="preserve">Minor CAR 2021.13     </t>
    </r>
    <r>
      <rPr>
        <sz val="10"/>
        <rFont val="Cambria"/>
        <family val="1"/>
        <scheme val="major"/>
      </rPr>
      <t xml:space="preserve">                                                                                                                                 </t>
    </r>
    <r>
      <rPr>
        <b/>
        <sz val="10"/>
        <rFont val="Cambria"/>
        <family val="1"/>
        <scheme val="major"/>
      </rPr>
      <t>Lamloch</t>
    </r>
    <r>
      <rPr>
        <sz val="10"/>
        <rFont val="Cambria"/>
        <family val="1"/>
        <scheme val="major"/>
      </rPr>
      <t xml:space="preserve">: A number of deer high seats were present in the forest adjacent to the forest road.  No hazard signage “do not climb” on any of the high seats in line with BASC best practice.  </t>
    </r>
    <r>
      <rPr>
        <b/>
        <sz val="10"/>
        <rFont val="Cambria"/>
        <family val="1"/>
        <scheme val="major"/>
      </rPr>
      <t>Minor CAR 2021.21</t>
    </r>
    <r>
      <rPr>
        <sz val="10"/>
        <rFont val="Cambria"/>
        <family val="1"/>
        <scheme val="major"/>
      </rPr>
      <t xml:space="preserve">                                                            </t>
    </r>
    <r>
      <rPr>
        <b/>
        <sz val="10"/>
        <rFont val="Cambria"/>
        <family val="1"/>
        <scheme val="major"/>
      </rPr>
      <t>Buccleugh Estates - Bowhill &amp; Dalkeith:</t>
    </r>
    <r>
      <rPr>
        <sz val="10"/>
        <rFont val="Cambria"/>
        <family val="1"/>
        <scheme val="major"/>
      </rPr>
      <t xml:space="preserve"> At active clearfell at Outer Huntly and Pernassie the contract instruction on timber stack height was product length. At both sites roundwood 2.5m, 3.7m &amp; 4.1m stacks were up to 5m in height. The stacks were stable however no Risk Assessment completed by the FWM was available to confirm the initial contract instruction had been risk assessed in line with guidance on the safe management of timber stacks.  At Pernassie logs were laid length wise in the roadside drain as a base for stacking which is not compliant with Forest &amp; Water Guidelines due to limiting drainage.  
</t>
    </r>
    <r>
      <rPr>
        <b/>
        <sz val="10"/>
        <rFont val="Cambria"/>
        <family val="1"/>
        <scheme val="major"/>
      </rPr>
      <t>Ramsaygrain West:</t>
    </r>
    <r>
      <rPr>
        <sz val="10"/>
        <rFont val="Cambria"/>
        <family val="1"/>
        <scheme val="major"/>
      </rPr>
      <t xml:space="preserve"> Timber stacks of 3.7m roundwood logs were over 4m in height. The stacks were stable however no Risk Assessment completed by the FWM was available to confirm the initial contract instruction had been risk assessed in line with guidance on the safe management of timber stacks.         Minor CAR 2021.24                                                                                                                                 </t>
    </r>
    <r>
      <rPr>
        <b/>
        <sz val="10"/>
        <rFont val="Cambria"/>
        <family val="1"/>
        <scheme val="major"/>
      </rPr>
      <t>Buccleugh Estates - Bowhill &amp; Dalkeith</t>
    </r>
    <r>
      <rPr>
        <sz val="10"/>
        <rFont val="Cambria"/>
        <family val="1"/>
        <scheme val="major"/>
      </rPr>
      <t xml:space="preserve">:  At active clearfell (Outer Huntly) the hazard warning signs entering the site had not been maintained by the contractors. At the visit the signs were leaning heavily or had been blown over making it difficult to read the hazard information. </t>
    </r>
    <r>
      <rPr>
        <b/>
        <sz val="10"/>
        <rFont val="Cambria"/>
        <family val="1"/>
        <scheme val="major"/>
      </rPr>
      <t>Observation raised.</t>
    </r>
  </si>
  <si>
    <t>Major CAR 2021.12, Minor CAR 2021.13, Obs 2021.22, Minor CAR 2021.23, Minor CAR 2021.24</t>
  </si>
  <si>
    <r>
      <t xml:space="preserve">Broubster, Reidside, Invercauld, Auchanruie, Rossie Hill, Feddal, Locherlour, Glen Shira, Argyll Estates, Strachur </t>
    </r>
    <r>
      <rPr>
        <sz val="10"/>
        <rFont val="Cambria"/>
        <family val="1"/>
        <scheme val="major"/>
      </rPr>
      <t xml:space="preserve">various contingency planning documents seen for all sites where live / recent operations had bene undertaken, including site safety rules, Emergency plans,  Environmental / Pollution control plans, Water Pollution Prevention toolbox talks, pre-commencement meeting records including reference to emergency planning; also contract information listing requirements / FISA guidance to be followed.  All managers interviewed showed good knowledge, as did harvester operator at </t>
    </r>
    <r>
      <rPr>
        <b/>
        <sz val="10"/>
        <rFont val="Cambria"/>
        <family val="1"/>
        <scheme val="major"/>
      </rPr>
      <t>Broubster,</t>
    </r>
    <r>
      <rPr>
        <sz val="10"/>
        <rFont val="Cambria"/>
        <family val="1"/>
        <scheme val="major"/>
      </rPr>
      <t xml:space="preserve"> Forwarder operator at</t>
    </r>
    <r>
      <rPr>
        <b/>
        <sz val="10"/>
        <rFont val="Cambria"/>
        <family val="1"/>
        <scheme val="major"/>
      </rPr>
      <t xml:space="preserve"> Invercauld</t>
    </r>
    <r>
      <rPr>
        <sz val="10"/>
        <rFont val="Cambria"/>
        <family val="1"/>
        <scheme val="major"/>
      </rPr>
      <t xml:space="preserve"> and excavator operators at</t>
    </r>
    <r>
      <rPr>
        <b/>
        <sz val="10"/>
        <rFont val="Cambria"/>
        <family val="1"/>
        <scheme val="major"/>
      </rPr>
      <t xml:space="preserve"> Glen Shira</t>
    </r>
    <r>
      <rPr>
        <sz val="10"/>
        <rFont val="Cambria"/>
        <family val="1"/>
        <scheme val="major"/>
      </rPr>
      <t xml:space="preserve"> and </t>
    </r>
    <r>
      <rPr>
        <b/>
        <sz val="10"/>
        <rFont val="Cambria"/>
        <family val="1"/>
        <scheme val="major"/>
      </rPr>
      <t>Strachur</t>
    </r>
    <r>
      <rPr>
        <sz val="10"/>
        <rFont val="Cambria"/>
        <family val="1"/>
        <scheme val="major"/>
      </rPr>
      <t xml:space="preserve"> when interviewed</t>
    </r>
    <r>
      <rPr>
        <b/>
        <sz val="10"/>
        <rFont val="Cambria"/>
        <family val="1"/>
        <scheme val="major"/>
      </rPr>
      <t>.  Ramsaygrain West. Lairhope, Greystoke Forest c</t>
    </r>
    <r>
      <rPr>
        <sz val="10"/>
        <rFont val="Cambria"/>
        <family val="1"/>
        <scheme val="major"/>
      </rPr>
      <t xml:space="preserve">ontract documentation inspected as well as contractors interviewed at </t>
    </r>
    <r>
      <rPr>
        <b/>
        <sz val="10"/>
        <rFont val="Cambria"/>
        <family val="1"/>
        <scheme val="major"/>
      </rPr>
      <t xml:space="preserve">Cockley Moor </t>
    </r>
    <r>
      <rPr>
        <sz val="10"/>
        <rFont val="Cambria"/>
        <family val="1"/>
        <scheme val="major"/>
      </rPr>
      <t>(harvester, forwarder &amp; chipper operators)</t>
    </r>
    <r>
      <rPr>
        <b/>
        <sz val="10"/>
        <rFont val="Cambria"/>
        <family val="1"/>
        <scheme val="major"/>
      </rPr>
      <t xml:space="preserve">. Lamloch &amp; Drumjohn </t>
    </r>
    <r>
      <rPr>
        <sz val="10"/>
        <rFont val="Cambria"/>
        <family val="1"/>
        <scheme val="major"/>
      </rPr>
      <t>(harvester &amp; forwarder operators)</t>
    </r>
    <r>
      <rPr>
        <b/>
        <sz val="10"/>
        <rFont val="Cambria"/>
        <family val="1"/>
        <scheme val="major"/>
      </rPr>
      <t xml:space="preserve">, Buccleuch Estate Bowhill &amp; Dalkeith  </t>
    </r>
    <r>
      <rPr>
        <sz val="10"/>
        <rFont val="Cambria"/>
        <family val="1"/>
        <scheme val="major"/>
      </rPr>
      <t>(harvester &amp; forwarder operators) evidence compliance.</t>
    </r>
    <r>
      <rPr>
        <b/>
        <sz val="10"/>
        <rFont val="Cambria"/>
        <family val="1"/>
        <scheme val="major"/>
      </rPr>
      <t xml:space="preserve">  </t>
    </r>
    <r>
      <rPr>
        <sz val="10"/>
        <rFont val="Cambria"/>
        <family val="1"/>
        <scheme val="major"/>
      </rPr>
      <t xml:space="preserve">Emergency Response sign with contact deatils on </t>
    </r>
    <r>
      <rPr>
        <b/>
        <sz val="10"/>
        <rFont val="Cambria"/>
        <family val="1"/>
        <scheme val="major"/>
      </rPr>
      <t xml:space="preserve">Greystoke Forest </t>
    </r>
    <r>
      <rPr>
        <sz val="10"/>
        <rFont val="Cambria"/>
        <family val="1"/>
        <scheme val="major"/>
      </rPr>
      <t>entrance gate.</t>
    </r>
  </si>
  <si>
    <r>
      <t xml:space="preserve">Broubster, Reidside, Invercauld, Auchanruie, Rossie Hill, Feddal, Locherlour, Glen Shira, Argyll Estates, Strachur  </t>
    </r>
    <r>
      <rPr>
        <sz val="10"/>
        <rFont val="Cambria"/>
        <family val="1"/>
        <scheme val="major"/>
      </rPr>
      <t xml:space="preserve">Certificates of competence inspected for a range of operations at each site visited ranging from stalker deer management / ATV competencies to spraying certificates and machine / chainsaw certificates of competence / refreshers; also first aid and diffuse pollution training where relevant.  </t>
    </r>
    <r>
      <rPr>
        <b/>
        <sz val="10"/>
        <rFont val="Cambria"/>
        <family val="1"/>
        <scheme val="major"/>
      </rPr>
      <t>Ramsaygrain West. Lairhope, Greystoke Forest, Cockley Moor,  Lamloch &amp; Drumjohn,  Buccleuch Estate Bowhill &amp; Dalkeith</t>
    </r>
    <r>
      <rPr>
        <sz val="10"/>
        <rFont val="Cambria"/>
        <family val="1"/>
        <scheme val="major"/>
      </rPr>
      <t xml:space="preserve"> evidence of contractors' competency seen for spraying, strimming, harvesting and forwarding operations. </t>
    </r>
    <r>
      <rPr>
        <b/>
        <sz val="10"/>
        <rFont val="Cambria"/>
        <family val="1"/>
        <scheme val="major"/>
      </rPr>
      <t>Invercauld -</t>
    </r>
    <r>
      <rPr>
        <sz val="10"/>
        <rFont val="Cambria"/>
        <family val="1"/>
        <scheme val="major"/>
      </rPr>
      <t xml:space="preserve"> a member of estate staff had verbally instructed a contractor to fell a small area of birch.  The contractor had obtained his chainsaw certificate of competence in 2009 and had not undertaken refresher training since.  At </t>
    </r>
    <r>
      <rPr>
        <b/>
        <sz val="10"/>
        <rFont val="Cambria"/>
        <family val="1"/>
        <scheme val="major"/>
      </rPr>
      <t>Broubster</t>
    </r>
    <r>
      <rPr>
        <sz val="10"/>
        <rFont val="Cambria"/>
        <family val="1"/>
        <scheme val="major"/>
      </rPr>
      <t xml:space="preserve"> the manager could not evidence that all stalkers had relevant competencies ie at least Level 1 DMQ, as the only competency provided to the auditor was for the person who had signed the lease, not the other 12 syndicate members.</t>
    </r>
    <r>
      <rPr>
        <b/>
        <sz val="10"/>
        <rFont val="Cambria"/>
        <family val="1"/>
        <scheme val="major"/>
      </rPr>
      <t xml:space="preserve"> Major CAR raised as repeat of Minor CAR 2019.18</t>
    </r>
  </si>
  <si>
    <t>Major CAR 2021.11</t>
  </si>
  <si>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Certificates of competence inspected for a range of operations at each site visited ranging from stalker deer management / ATV competencies to spraying certificates and machine / chainsaw certificates of competence / refreshers; also first aid.  Training records seen for Invercauld estate workers. Invercauld - a member of estate staff had verbally instructed a contractor to fell a small area of birch.  The contractor had obtained his chainsaw certificate of competence in 2009 and had not undertaken refresher training since.  At Broubster the manager could not evidence that all stalkers had relevant competencies ie at least Level 1 DMQ, as the only competency provided to the auditor was for the person who had signed the lease, not the other 12 syndicate members.</t>
    </r>
    <r>
      <rPr>
        <b/>
        <sz val="10"/>
        <rFont val="Cambria"/>
        <family val="1"/>
        <scheme val="major"/>
      </rPr>
      <t xml:space="preserve"> </t>
    </r>
  </si>
  <si>
    <t>Ref Major CAR 2021.11 under 5.5.1 above</t>
  </si>
  <si>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 xml:space="preserve">Tilhill holds annual Safety Weeks for contractors and each manager is required to conduct a number of 'toolbox talks'.  Since covid, face to face training events have not been possible; however an e-learning package has been developed for Machine Operator Diffuse pollution training.  This consists of two videos and a number of multiple choice questions and is provided to all machine operators.   On successful completion a certificate is provided by Tilhill.  The auditor was given access to the training. Various examples seen during audit of e- learning certificates and the harvester operator interviewed at </t>
    </r>
    <r>
      <rPr>
        <b/>
        <sz val="10"/>
        <rFont val="Cambria"/>
        <family val="1"/>
        <scheme val="major"/>
      </rPr>
      <t xml:space="preserve">Broubster </t>
    </r>
    <r>
      <rPr>
        <sz val="10"/>
        <rFont val="Cambria"/>
        <family val="1"/>
        <scheme val="major"/>
      </rPr>
      <t>confirmed that he had attended diffuse pollution training and considered it very useful</t>
    </r>
  </si>
  <si>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Interviews with Tilhill staff, Invercauld Factor and contractors where present on site confirmed compliance.</t>
    </r>
  </si>
  <si>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all staff and contractors interviewed confirmed no deterrence should they choose to join.</t>
    </r>
  </si>
  <si>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Interviews with Tilhill staff, Invercauld Factor and contractors where present on site confirmed they are compliant</t>
    </r>
  </si>
  <si>
    <r>
      <t xml:space="preserve">Broubster, Reidside, Invercauld, Auchanruie, Rossie Hill, Feddal, Locherlour, Glen Shira, Argyll Estates, Strachur, Ramsaygrain West. Lairhope Greystoke Forest . Cockley Moor . Lamloch &amp; Drumjohn. Buccleuch Estate Bowhill &amp; Dalkeith </t>
    </r>
    <r>
      <rPr>
        <sz val="10"/>
        <rFont val="Cambria"/>
        <family val="1"/>
        <scheme val="major"/>
      </rPr>
      <t xml:space="preserve"> discussed with Tilhill staff and with contractors when interviewed - all confirmed compliance</t>
    </r>
  </si>
  <si>
    <r>
      <t>Broubster, Reidside, Invercauld, Auchanruie, Rossie Hill, Feddal, Locherlour, Glen Shira, Argyll Estates, Strachur,</t>
    </r>
    <r>
      <rPr>
        <sz val="10"/>
        <rFont val="Cambria"/>
        <family val="1"/>
        <scheme val="major"/>
      </rPr>
      <t xml:space="preserve"> </t>
    </r>
    <r>
      <rPr>
        <b/>
        <sz val="10"/>
        <rFont val="Cambria"/>
        <family val="1"/>
        <scheme val="major"/>
      </rPr>
      <t xml:space="preserve">Ramsaygrain West. Lairhope Greystoke Forest . Cockley Moor . Lamloch &amp; Drumjohn. </t>
    </r>
    <r>
      <rPr>
        <sz val="10"/>
        <rFont val="Cambria"/>
        <family val="1"/>
        <scheme val="major"/>
      </rPr>
      <t xml:space="preserve">Interviews with Tilhill staff, </t>
    </r>
    <r>
      <rPr>
        <b/>
        <sz val="10"/>
        <rFont val="Cambria"/>
        <family val="1"/>
        <scheme val="major"/>
      </rPr>
      <t xml:space="preserve">Invercauld </t>
    </r>
    <r>
      <rPr>
        <sz val="10"/>
        <rFont val="Cambria"/>
        <family val="1"/>
        <scheme val="major"/>
      </rPr>
      <t xml:space="preserve">Factor, </t>
    </r>
    <r>
      <rPr>
        <b/>
        <sz val="10"/>
        <rFont val="Cambria"/>
        <family val="1"/>
        <scheme val="major"/>
      </rPr>
      <t>Buccleuch Estate Bowhill &amp; Dalkeith</t>
    </r>
    <r>
      <rPr>
        <sz val="10"/>
        <rFont val="Cambria"/>
        <family val="1"/>
        <scheme val="major"/>
      </rPr>
      <t xml:space="preserve"> forest manger and contractors who where present on site confirmed this is indeed the case.</t>
    </r>
  </si>
  <si>
    <t>Obs 2021.7</t>
  </si>
  <si>
    <r>
      <t xml:space="preserve"> </t>
    </r>
    <r>
      <rPr>
        <sz val="10"/>
        <rFont val="Cambria"/>
        <family val="1"/>
        <scheme val="major"/>
      </rPr>
      <t xml:space="preserve">At </t>
    </r>
    <r>
      <rPr>
        <b/>
        <sz val="10"/>
        <rFont val="Cambria"/>
        <family val="1"/>
        <scheme val="major"/>
      </rPr>
      <t xml:space="preserve">Reidside </t>
    </r>
    <r>
      <rPr>
        <sz val="10"/>
        <rFont val="Cambria"/>
        <family val="1"/>
        <scheme val="major"/>
      </rPr>
      <t>the manager was not requesting evidence of insurance from  Standing Sales purchasers nor checking at pre-commencement that this was in place.  Although evidence of insurance was obtained during audit, there is a danger of future non-compliance if no checks are made. At</t>
    </r>
    <r>
      <rPr>
        <b/>
        <sz val="10"/>
        <rFont val="Cambria"/>
        <family val="1"/>
        <scheme val="major"/>
      </rPr>
      <t xml:space="preserve"> Invercauld</t>
    </r>
    <r>
      <rPr>
        <sz val="10"/>
        <rFont val="Cambria"/>
        <family val="1"/>
        <scheme val="major"/>
      </rPr>
      <t xml:space="preserve"> a member of estate staff had verbally instructed a contractor to fell a small area of birch without obtaining the forest manager's approval nor checking with the forest manager whether statutory approval was required. The member of staff in question had not checked contractor insurance although further checks confirmed that insurance was in place</t>
    </r>
    <r>
      <rPr>
        <sz val="10"/>
        <color rgb="FFFF0000"/>
        <rFont val="Cambria"/>
        <family val="1"/>
        <scheme val="major"/>
      </rPr>
      <t xml:space="preserve"> </t>
    </r>
    <r>
      <rPr>
        <b/>
        <sz val="10"/>
        <rFont val="Cambria"/>
        <family val="1"/>
        <scheme val="major"/>
      </rPr>
      <t xml:space="preserve">Obs raised. </t>
    </r>
    <r>
      <rPr>
        <sz val="10"/>
        <rFont val="Cambria"/>
        <family val="1"/>
        <scheme val="major"/>
      </rPr>
      <t xml:space="preserve"> </t>
    </r>
    <r>
      <rPr>
        <b/>
        <sz val="10"/>
        <rFont val="Cambria"/>
        <family val="1"/>
        <scheme val="major"/>
      </rPr>
      <t xml:space="preserve">All other sites - </t>
    </r>
    <r>
      <rPr>
        <sz val="10"/>
        <rFont val="Cambria"/>
        <family val="1"/>
        <scheme val="major"/>
      </rPr>
      <t xml:space="preserve">Tilhill's insurances seen and at each site at least one contractor insurance was checked where operations had been undertaken over the past year. Estate public liability insurance also see for </t>
    </r>
    <r>
      <rPr>
        <b/>
        <sz val="10"/>
        <rFont val="Cambria"/>
        <family val="1"/>
        <scheme val="major"/>
      </rPr>
      <t>Argyll Estates. Ramsaygrain West. Lairhope Greystoke Forest . Cockley Moor . Lamloch &amp; Drumjohn. Buccleuch Estate Bowhill &amp; Dalkeith -</t>
    </r>
    <r>
      <rPr>
        <sz val="10"/>
        <rFont val="Cambria"/>
        <family val="1"/>
        <scheme val="major"/>
      </rPr>
      <t xml:space="preserve"> in date contractor insurances seen.</t>
    </r>
  </si>
  <si>
    <r>
      <rPr>
        <b/>
        <sz val="10"/>
        <rFont val="Cambria"/>
        <family val="1"/>
        <scheme val="major"/>
      </rPr>
      <t xml:space="preserve">Invercauld, Auchanruie, Rossie Hill, Glen Shira, Argyll Estates, Strachur, Greystoke Forest, Cockley Moor, Lamloch &amp; Drumjohn, Buccleugh Estates - Bowhill   </t>
    </r>
    <r>
      <rPr>
        <sz val="10"/>
        <rFont val="Cambria"/>
        <family val="1"/>
        <scheme val="major"/>
      </rPr>
      <t xml:space="preserve">- natural reserves identified in management planning documentation and associated maps, seen to meet / exceed required figures. </t>
    </r>
    <r>
      <rPr>
        <b/>
        <sz val="10"/>
        <rFont val="Cambria"/>
        <family val="1"/>
        <scheme val="major"/>
      </rPr>
      <t>Lairhope Estate:</t>
    </r>
    <r>
      <rPr>
        <sz val="10"/>
        <rFont val="Cambria"/>
        <family val="1"/>
        <scheme val="major"/>
      </rPr>
      <t xml:space="preserve"> UKWAS 2017 UKWAS and LTFP plan states NR Plantation 0% and 0% at 2037 0%. </t>
    </r>
    <r>
      <rPr>
        <b/>
        <sz val="10"/>
        <rFont val="Cambria"/>
        <family val="1"/>
        <scheme val="major"/>
      </rPr>
      <t>Ramsaygrain West</t>
    </r>
    <r>
      <rPr>
        <sz val="10"/>
        <rFont val="Cambria"/>
        <family val="1"/>
        <scheme val="major"/>
      </rPr>
      <t xml:space="preserve">: NR 3.48ha (1.1%) is not mapped. The Forest Manager if aware of this and plans to address in the UKWAS mgt plan due for renewal in 2022. </t>
    </r>
    <r>
      <rPr>
        <b/>
        <sz val="10"/>
        <rFont val="Cambria"/>
        <family val="1"/>
        <scheme val="major"/>
      </rPr>
      <t>Minor CAR raised</t>
    </r>
    <r>
      <rPr>
        <sz val="10"/>
        <rFont val="Cambria"/>
        <family val="1"/>
        <scheme val="major"/>
      </rPr>
      <t xml:space="preserve"> NB - see auditor note in Cert. Design tab of report re differences in interpretation. </t>
    </r>
  </si>
  <si>
    <r>
      <t>Lairhope Estate:</t>
    </r>
    <r>
      <rPr>
        <sz val="11"/>
        <rFont val="Calibri"/>
        <family val="2"/>
      </rPr>
      <t xml:space="preserve"> UKWAS 2017 UKWAS and LTFP plan states NR Plantation 0% and 0% at 2037 0%.</t>
    </r>
    <r>
      <rPr>
        <sz val="11"/>
        <rFont val="Cambria"/>
        <family val="1"/>
        <scheme val="major"/>
      </rPr>
      <t xml:space="preserve">Ramsaygrain West: NR 3.48ha (1.1%) is not mapped. The Forest Manager if aware of this and plans to address in the UKWAS mgt plan due for renewal in 2022. </t>
    </r>
    <r>
      <rPr>
        <b/>
        <sz val="11"/>
        <rFont val="Cambria"/>
        <family val="1"/>
        <scheme val="major"/>
      </rPr>
      <t xml:space="preserve">NB </t>
    </r>
    <r>
      <rPr>
        <sz val="11"/>
        <rFont val="Cambria"/>
        <family val="1"/>
        <scheme val="major"/>
      </rPr>
      <t xml:space="preserve">- see auditor note in Cert. Design tab of report re differences in interpretation. </t>
    </r>
  </si>
  <si>
    <t xml:space="preserve"> Minor CAR 2021.20</t>
  </si>
  <si>
    <t xml:space="preserve">Two issues noted re S2 audit.  </t>
  </si>
  <si>
    <r>
      <rPr>
        <b/>
        <sz val="11"/>
        <rFont val="Cambria"/>
        <family val="1"/>
        <scheme val="major"/>
      </rPr>
      <t xml:space="preserve">Issue 2 </t>
    </r>
    <r>
      <rPr>
        <sz val="11"/>
        <rFont val="Cambria"/>
        <family val="1"/>
        <scheme val="major"/>
      </rPr>
      <t>Re Minor CAR 2021.20, relating to UKWAS 4.6.1  Tilhill's understanding of the requirements for Natural Reserves was stated as follows: '</t>
    </r>
    <r>
      <rPr>
        <i/>
        <sz val="11"/>
        <rFont val="Cambria"/>
        <family val="1"/>
        <scheme val="major"/>
      </rPr>
      <t>The situation where we need clarification is a WMU which is part plantation and part semi-natural woodland. In such a situation our interpretation has been that the retention must be at least 5% of the SNW area and 1% of the whole WMU (which can be 0% of the plantation area if there's enough SNW).The justification for that approach being that it would be best to get to 1% of the WMU by treating a higher percentage of SNW as reserve than keeping that to 5% and designating 1% of the plantation as well.'</t>
    </r>
    <r>
      <rPr>
        <sz val="11"/>
        <rFont val="Cambria"/>
        <family val="1"/>
        <scheme val="major"/>
      </rPr>
      <t xml:space="preserve">  This would explain why the manager for Lairhope had considered it acceptable to state 0% for Plantation Natural Reserve.  Auditor has checked interpretation with SA but wording of UKWAS standard is not completely clear, especially regarding allocation of non-woodland habitat to Natural Reserve %ages ie whether can be allocated as part of the Plantation %age.  Tilhill may seek further/ formal clarification and/or may suggest UKWAS 5 wording is modified to prevent future misinterpretation. </t>
    </r>
  </si>
  <si>
    <t>UKWAS 4.6.1</t>
  </si>
  <si>
    <r>
      <t xml:space="preserve">HES feedback discussed with the client and the Achamore Forest incident ( site in question is Sandbank Forest) was  investigated in detail by auditor, including interview with the manager and review of documentation, including drone footage.  </t>
    </r>
    <r>
      <rPr>
        <b/>
        <sz val="10"/>
        <rFont val="Cambria"/>
        <family val="1"/>
        <scheme val="major"/>
      </rPr>
      <t xml:space="preserve">Minor CAR 2021.19 raised </t>
    </r>
    <r>
      <rPr>
        <sz val="10"/>
        <rFont val="Cambria"/>
        <family val="1"/>
        <scheme val="major"/>
      </rPr>
      <t xml:space="preserve"> - as follows: As a result of the pre-audit  stakeholder consultation exercise, Historic Environment Scotland ( HES) raised a recent issue where harvesting operations had impacted on a Scheduled Ancient Monument at Sandbank Forest.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Two of the three features were judged to be undamaged but at time of audit the third feature was covered in brash, which was due to be removed by hand. Although HES had been consulted as part of forest plan development, formal consent had not been sought from HES when planning the operations and, although it was confirmed that HES would have given formal consent, they would have stipulated that an archaeologist should be in attendance at certain stages in the operation.   Written response sent to stakeholder by auditor.</t>
    </r>
  </si>
  <si>
    <r>
      <t>Issue 1</t>
    </r>
    <r>
      <rPr>
        <sz val="11"/>
        <rFont val="Cambria"/>
        <family val="1"/>
        <scheme val="major"/>
      </rPr>
      <t xml:space="preserve"> Since S1 audit the previous Certification Manager moved to a new role but there was a considerable time lag between his taking on the new role and the new Certification Manager taking up post.  In the meantime, the previous Certification Manager continued to hold responsibility for managing certification, in addition to his new role.  When the new Certification Manager was appointed, his previous post was not filled immediately, so he was undertaking two roles and was also responsible for delivering a project, with tight timescales. As a consequence of the above, the Lead Auditor, who has considerable experience of auditing Tilhill in past years, notes a lessening in Tilhill's preparedness for the audit which is likely to be a contributing factor regarding the large number of Findings in this S2 audit.</t>
    </r>
    <r>
      <rPr>
        <b/>
        <sz val="11"/>
        <rFont val="Cambria"/>
        <family val="1"/>
        <scheme val="major"/>
      </rPr>
      <t xml:space="preserve"> </t>
    </r>
  </si>
  <si>
    <t>G155</t>
  </si>
  <si>
    <t>NS227889</t>
  </si>
  <si>
    <t>R542</t>
  </si>
  <si>
    <t>Ardachearanbeg</t>
  </si>
  <si>
    <t>NS002855</t>
  </si>
  <si>
    <t>Andrew Tomlinson</t>
  </si>
  <si>
    <t>R543</t>
  </si>
  <si>
    <t>Kilmichael Woodlands</t>
  </si>
  <si>
    <t>NR844912</t>
  </si>
  <si>
    <t>R544</t>
  </si>
  <si>
    <t>Glenloy</t>
  </si>
  <si>
    <t>Lochaber</t>
  </si>
  <si>
    <t>NN093848</t>
  </si>
  <si>
    <t>R564</t>
  </si>
  <si>
    <t>Swordale Hill</t>
  </si>
  <si>
    <t>NH564660</t>
  </si>
  <si>
    <t>R546</t>
  </si>
  <si>
    <t>Badvoon</t>
  </si>
  <si>
    <t>NH570865</t>
  </si>
  <si>
    <t>R554</t>
  </si>
  <si>
    <t>Balquhandy</t>
  </si>
  <si>
    <t>NO024104</t>
  </si>
  <si>
    <t>R545</t>
  </si>
  <si>
    <t>Berryley</t>
  </si>
  <si>
    <t>NK05370 40510</t>
  </si>
  <si>
    <t>R555</t>
  </si>
  <si>
    <t>Black Stockarton</t>
  </si>
  <si>
    <t>NX722543</t>
  </si>
  <si>
    <t>R556</t>
  </si>
  <si>
    <t>Cliffhope Forest</t>
  </si>
  <si>
    <t>Borders</t>
  </si>
  <si>
    <t>NY57523 99343</t>
  </si>
  <si>
    <t>R552</t>
  </si>
  <si>
    <t>Corbie Sike</t>
  </si>
  <si>
    <t>NY350976</t>
  </si>
  <si>
    <t>Andy Dunsmuir</t>
  </si>
  <si>
    <t>R557</t>
  </si>
  <si>
    <t>Deepsyke</t>
  </si>
  <si>
    <t>NT176540</t>
  </si>
  <si>
    <t>R558</t>
  </si>
  <si>
    <t>Drum Complex</t>
  </si>
  <si>
    <t>East Ayrshire</t>
  </si>
  <si>
    <t>NS632210</t>
  </si>
  <si>
    <t>Hannah Richardson</t>
  </si>
  <si>
    <t>R551</t>
  </si>
  <si>
    <t>Glenkeil</t>
  </si>
  <si>
    <t>NY328963</t>
  </si>
  <si>
    <t>R559</t>
  </si>
  <si>
    <t>Hill of Collithie</t>
  </si>
  <si>
    <t>NJ50570 33440</t>
  </si>
  <si>
    <t>R560</t>
  </si>
  <si>
    <t>Lagalochan</t>
  </si>
  <si>
    <t>NM879116</t>
  </si>
  <si>
    <t>Sam Bristow</t>
  </si>
  <si>
    <t>R561</t>
  </si>
  <si>
    <t>Lumsdaine</t>
  </si>
  <si>
    <t>NT867678</t>
  </si>
  <si>
    <t>David Johnes</t>
  </si>
  <si>
    <t>R549</t>
  </si>
  <si>
    <t>Middlehill</t>
  </si>
  <si>
    <t>NY335950</t>
  </si>
  <si>
    <t>R547</t>
  </si>
  <si>
    <t>Ramsay Craighill</t>
  </si>
  <si>
    <t>NH693816</t>
  </si>
  <si>
    <t>R562</t>
  </si>
  <si>
    <t>Risquehouse</t>
  </si>
  <si>
    <t>NJ52820 33210</t>
  </si>
  <si>
    <t>R563</t>
  </si>
  <si>
    <t>Scotston South</t>
  </si>
  <si>
    <t>NN91477 41535</t>
  </si>
  <si>
    <t>Jamie Adcock</t>
  </si>
  <si>
    <t>R550</t>
  </si>
  <si>
    <t>Swingill</t>
  </si>
  <si>
    <t>NY344964</t>
  </si>
  <si>
    <t>R548</t>
  </si>
  <si>
    <t>Venlaw</t>
  </si>
  <si>
    <t>NT253414</t>
  </si>
  <si>
    <t>R553</t>
  </si>
  <si>
    <t>Yellowsike</t>
  </si>
  <si>
    <t>NY344979</t>
  </si>
  <si>
    <t xml:space="preserve">Sites removed from Certificate </t>
  </si>
  <si>
    <t>R448</t>
  </si>
  <si>
    <t>Corarsik</t>
  </si>
  <si>
    <t>NS132848</t>
  </si>
  <si>
    <t>R335</t>
  </si>
  <si>
    <t>Ardanaiseig Wood</t>
  </si>
  <si>
    <t>NS 085 241</t>
  </si>
  <si>
    <t>G036</t>
  </si>
  <si>
    <t>Dallas</t>
  </si>
  <si>
    <t>NJ 108 508</t>
  </si>
  <si>
    <t>Gordon Brown</t>
  </si>
  <si>
    <t>R228</t>
  </si>
  <si>
    <t>Cowgill</t>
  </si>
  <si>
    <t>SD 771 878</t>
  </si>
  <si>
    <t>R394</t>
  </si>
  <si>
    <t>Tarbert Woodland</t>
  </si>
  <si>
    <t>NM 881 606</t>
  </si>
  <si>
    <t>R387</t>
  </si>
  <si>
    <t>Leckie Estate</t>
  </si>
  <si>
    <t>NS 697 946</t>
  </si>
  <si>
    <t>David Bruce</t>
  </si>
  <si>
    <t>R323</t>
  </si>
  <si>
    <t>Coed Ty Hywel</t>
  </si>
  <si>
    <t>SN 597 445</t>
  </si>
  <si>
    <t>R306</t>
  </si>
  <si>
    <t>Denton Fell</t>
  </si>
  <si>
    <t>NY 611 626</t>
  </si>
  <si>
    <t>G056</t>
  </si>
  <si>
    <t>Ilchester Estates Woods (Dorset)</t>
  </si>
  <si>
    <t>ST 575 060</t>
  </si>
  <si>
    <t>G221</t>
  </si>
  <si>
    <t>Kenmore</t>
  </si>
  <si>
    <t>NN 057 025</t>
  </si>
  <si>
    <t>Tom McLellan</t>
  </si>
  <si>
    <t>G133</t>
  </si>
  <si>
    <t>Kilravock Estate</t>
  </si>
  <si>
    <t>NH 812 509</t>
  </si>
  <si>
    <t>Julian Hollindale</t>
  </si>
  <si>
    <t>G122</t>
  </si>
  <si>
    <t>Coille Ghlinn Gheireasdail</t>
  </si>
  <si>
    <t>NF 772 725</t>
  </si>
  <si>
    <t>G060</t>
  </si>
  <si>
    <t>Bentley Wood</t>
  </si>
  <si>
    <t>SU 238 296</t>
  </si>
  <si>
    <t>Mr D Lambert</t>
  </si>
  <si>
    <t>R179</t>
  </si>
  <si>
    <t>Coat Weggs</t>
  </si>
  <si>
    <t>SD 755 900</t>
  </si>
  <si>
    <t>R337</t>
  </si>
  <si>
    <t>Fron Friallu Forest</t>
  </si>
  <si>
    <t>SJ 132 166</t>
  </si>
  <si>
    <t>G095</t>
  </si>
  <si>
    <t>Chedington Woods</t>
  </si>
  <si>
    <t>ST 494 070</t>
  </si>
  <si>
    <t>Oliver Frost</t>
  </si>
  <si>
    <t>R459</t>
  </si>
  <si>
    <t>Gask Estate Woodlands</t>
  </si>
  <si>
    <t>NN997193</t>
  </si>
  <si>
    <t>R327</t>
  </si>
  <si>
    <t>Carronbridge Forest</t>
  </si>
  <si>
    <t>NS 745 826</t>
  </si>
  <si>
    <t>Tim Lucas</t>
  </si>
  <si>
    <t>R111</t>
  </si>
  <si>
    <t>Brancepeth</t>
  </si>
  <si>
    <t>NY 598 496</t>
  </si>
  <si>
    <t>G129</t>
  </si>
  <si>
    <t>Pluscarden Estate</t>
  </si>
  <si>
    <t>NJ 134 571</t>
  </si>
  <si>
    <t>Colin Whitfield</t>
  </si>
  <si>
    <t>R333</t>
  </si>
  <si>
    <t>Coire No</t>
  </si>
  <si>
    <t>NS 106 075</t>
  </si>
  <si>
    <t>R372</t>
  </si>
  <si>
    <t>NN 004 633</t>
  </si>
  <si>
    <t>R226</t>
  </si>
  <si>
    <t>Leiterchullin</t>
  </si>
  <si>
    <t>NH 635 306</t>
  </si>
  <si>
    <t>R365</t>
  </si>
  <si>
    <t>Sallachy Woodland</t>
  </si>
  <si>
    <t>NC 561 054</t>
  </si>
  <si>
    <t>R415</t>
  </si>
  <si>
    <t>Rosal</t>
  </si>
  <si>
    <t>NC705355</t>
  </si>
  <si>
    <t>R435</t>
  </si>
  <si>
    <t>Ormidale</t>
  </si>
  <si>
    <t>NR998823</t>
  </si>
  <si>
    <t>G111</t>
  </si>
  <si>
    <t>Paddockhurst Estate</t>
  </si>
  <si>
    <t>TQ 326 338</t>
  </si>
  <si>
    <t>2013</t>
  </si>
  <si>
    <t>R355</t>
  </si>
  <si>
    <t>Taliaris Park Woodlands</t>
  </si>
  <si>
    <t>SN 640 280</t>
  </si>
  <si>
    <t>R359</t>
  </si>
  <si>
    <t>Nant y Betws</t>
  </si>
  <si>
    <t>SH 550 598</t>
  </si>
  <si>
    <t>R400</t>
  </si>
  <si>
    <t>Coed Cathilas</t>
  </si>
  <si>
    <t>SN599316</t>
  </si>
  <si>
    <t>G125</t>
  </si>
  <si>
    <t>Weld Estate Lulworth Woodlands</t>
  </si>
  <si>
    <t>SY 855 822</t>
  </si>
  <si>
    <t>R373</t>
  </si>
  <si>
    <t>Borrobol Estate</t>
  </si>
  <si>
    <t>NC 875 226</t>
  </si>
  <si>
    <t>R424</t>
  </si>
  <si>
    <t>Coup Bing Moss</t>
  </si>
  <si>
    <t>NS558235</t>
  </si>
  <si>
    <t>R381</t>
  </si>
  <si>
    <t>Deveron</t>
  </si>
  <si>
    <t>NJ 536 426</t>
  </si>
  <si>
    <t>G152</t>
  </si>
  <si>
    <t>Peter Bottoms</t>
  </si>
  <si>
    <t>R425</t>
  </si>
  <si>
    <t>Glenshamrock</t>
  </si>
  <si>
    <t>NS559239</t>
  </si>
  <si>
    <t>R131</t>
  </si>
  <si>
    <t>Llwyn Wood</t>
  </si>
  <si>
    <t>SN 649 435</t>
  </si>
  <si>
    <t>R317</t>
  </si>
  <si>
    <t>Holborough Wood</t>
  </si>
  <si>
    <t>TQ 684 650</t>
  </si>
  <si>
    <t>R374</t>
  </si>
  <si>
    <t>Balcanquhal House</t>
  </si>
  <si>
    <t>NO 157 108</t>
  </si>
  <si>
    <t>R473</t>
  </si>
  <si>
    <t>Camquhart Forest</t>
  </si>
  <si>
    <t>NR 98070 84180</t>
  </si>
  <si>
    <t>R298</t>
  </si>
  <si>
    <t>Coulshill</t>
  </si>
  <si>
    <t>NO 010 086</t>
  </si>
  <si>
    <t>Ian Hepburn</t>
  </si>
  <si>
    <t>R399</t>
  </si>
  <si>
    <t>Firs of Kinbuck</t>
  </si>
  <si>
    <t>NN 808 048</t>
  </si>
  <si>
    <t>G089</t>
  </si>
  <si>
    <t>Three Rivers District Council Woodlands</t>
  </si>
  <si>
    <t>TQ 506 194</t>
  </si>
  <si>
    <t>Julie Hughes</t>
  </si>
  <si>
    <t>R227</t>
  </si>
  <si>
    <t>Wildshare Forest</t>
  </si>
  <si>
    <t>SD 842 619</t>
  </si>
  <si>
    <t>G112</t>
  </si>
  <si>
    <t>Auchrae</t>
  </si>
  <si>
    <t>NX 647 959</t>
  </si>
  <si>
    <t>G140</t>
  </si>
  <si>
    <t>Glencreran Estate</t>
  </si>
  <si>
    <t>NN033487</t>
  </si>
  <si>
    <t>G050</t>
  </si>
  <si>
    <t>Logie Estates</t>
  </si>
  <si>
    <t>NJ 004 498</t>
  </si>
  <si>
    <t>G151</t>
  </si>
  <si>
    <t>Pendrain Llwyn</t>
  </si>
  <si>
    <t>SN789411</t>
  </si>
  <si>
    <t>Marcus Winnal</t>
  </si>
  <si>
    <t>R232</t>
  </si>
  <si>
    <t>Twelvemans &amp; Burntside</t>
  </si>
  <si>
    <t>SX 217 742</t>
  </si>
  <si>
    <t>G093</t>
  </si>
  <si>
    <t>Fonthill Estate (Ranchdown)</t>
  </si>
  <si>
    <t>Fonthill Estate</t>
  </si>
  <si>
    <t>ST 935 328</t>
  </si>
  <si>
    <t>R292</t>
  </si>
  <si>
    <t>Dilston Woods</t>
  </si>
  <si>
    <t>NY 978 607</t>
  </si>
  <si>
    <t>HCV1</t>
  </si>
  <si>
    <t>R080</t>
  </si>
  <si>
    <t>Dinas</t>
  </si>
  <si>
    <t>SN 865 476</t>
  </si>
  <si>
    <t>R446</t>
  </si>
  <si>
    <t>Yearhaugh</t>
  </si>
  <si>
    <t>Linden Park, Station Lane</t>
  </si>
  <si>
    <t>Hutton Rudby</t>
  </si>
  <si>
    <t>Yarm</t>
  </si>
  <si>
    <t>TS15 0HZ</t>
  </si>
  <si>
    <t>NY902883</t>
  </si>
  <si>
    <t>G061</t>
  </si>
  <si>
    <t>Dunphail &amp; Glenerney Woodlands</t>
  </si>
  <si>
    <t>NJ 016 460</t>
  </si>
  <si>
    <t>R013</t>
  </si>
  <si>
    <t>Ramsaygrain East Rashiegrain</t>
  </si>
  <si>
    <t>NT 373 017</t>
  </si>
  <si>
    <t>2001 (2002 SGS)</t>
  </si>
  <si>
    <t>R434</t>
  </si>
  <si>
    <t>Kilfinan Community Woodland</t>
  </si>
  <si>
    <t>Tighnabruaich</t>
  </si>
  <si>
    <t>Argyll and Bute</t>
  </si>
  <si>
    <t>PA21 2BD</t>
  </si>
  <si>
    <t>NR975727</t>
  </si>
  <si>
    <t>Stirling</t>
  </si>
  <si>
    <t>Hafodty Bach</t>
  </si>
  <si>
    <t>Perth &amp; Kinross</t>
  </si>
  <si>
    <t>Dumfries and Galloway</t>
  </si>
  <si>
    <t>Evidence sent by email by 25.02.22
Various sales documentation for 'Lamloch &amp; Drumjohn' shared and reviewed. For Rossie Hill site the agreement of timber sale seen (Rossie Hill 2020-1 Timber Agreement_Redacted) as attached. At Bowhill  requested evidence on 22st Oct 21, copy of invoice shared (2021.6 [C] Buccleuch Sales inv FUL0014087).
Tilhill have updated the Standard Operating Procedure for all RM Standing sales for the FM to request a redacted copy of sales documentation. Also reveiwed updated  UKWAS audit checklists to provide evidence of compliance to this requirement ('Completed AA checklist' document seen  for Loch A'Bharra site. ).
Group and RM members shall be notified of these findings by way of Tilhill's annual certification newsletter.</t>
  </si>
  <si>
    <t>Closed</t>
  </si>
  <si>
    <t>04.03.2022 - VK</t>
  </si>
  <si>
    <t xml:space="preserve">Evidence seen during audit as above  under Minor  2021.10 - the auditor confirmed that the estate provided evidence that the member of staff in question had been instructed on correct procedure and was expressly banned from felling / organising the felling of trees without the approval of the forest manager.
Post audit evidence shared in emails by 25/02/22.
a) The estate are in conversation with SF with regarding the unauthorised felling, latest correspondence of 24th Jan 22 and a restocking direction is being planned (see attachment)
Shared signed licence to shoot contract and the DMQ qualification for the syndicate members for Broubster. All contracts in the North Scotland region are now being administered by a single point of contract, before Tilhill authorisation the relevant competencies shall be confirmed (Completed AA checklist' document seen for Loch A'Bharra site). 
Updated UKWAS audit checklists to provide evidence of compliance to this requirement 'Completed AA checklist' document seen  for Loch A'Bharra site). 
Group and RM members shall be notified of these findings by way of Tilhill's annual certification newsletter.
Recent qualifications viewed for other contractors working on site. </t>
  </si>
  <si>
    <t>Post audit evidence shared in emails by 25/02/22. 
The daily checks are being returned by the operator referred to as 'Point of Work Risk Assessment (PoWRA), these are now more thoroughly covered at precommencement (example shared for contractor work Glen Shira -Mounding work on various dates through September and November 2021).
In addition weekly plant inspection records are being requested by district as part of the sub contractor approval process (example shared for  Robert Colquhoun Machine Maintenance Book 29.10.2018-16.12.2019)
Updated UKWAS audit checklists to provide evidence of compliance to this requirement, 'Completed AA checklist' document seen  for Loch A'Bharra site. 
Group and RM members shall be notified of these findings by way of Tilhill's annual certification newsletter.</t>
  </si>
  <si>
    <t>SA-PEFC-FM-004552</t>
  </si>
  <si>
    <t>(change in cert code format)</t>
  </si>
  <si>
    <t>08/12/2021
24/02/2022
16/06/2022</t>
  </si>
  <si>
    <t>R565</t>
  </si>
  <si>
    <t>R567</t>
  </si>
  <si>
    <t>R568</t>
  </si>
  <si>
    <t>R566</t>
  </si>
  <si>
    <t>R580</t>
  </si>
  <si>
    <t>R575</t>
  </si>
  <si>
    <t>R570</t>
  </si>
  <si>
    <t>R572</t>
  </si>
  <si>
    <t>G156</t>
  </si>
  <si>
    <t>R571</t>
  </si>
  <si>
    <t>R578</t>
  </si>
  <si>
    <t>R576</t>
  </si>
  <si>
    <t>G157</t>
  </si>
  <si>
    <t>R579</t>
  </si>
  <si>
    <t>R573</t>
  </si>
  <si>
    <t>R569</t>
  </si>
  <si>
    <t>R574</t>
  </si>
  <si>
    <t>R577</t>
  </si>
  <si>
    <t>Blaen Lliw Uchaf</t>
  </si>
  <si>
    <t>Boondreigh Burn</t>
  </si>
  <si>
    <t>Bronnant</t>
  </si>
  <si>
    <t>Cnoc an Devora</t>
  </si>
  <si>
    <t>Corrachaive</t>
  </si>
  <si>
    <t>Derry Lodge Wood</t>
  </si>
  <si>
    <t>Gibshiel Woodlands</t>
  </si>
  <si>
    <t>Loch A' Bharra</t>
  </si>
  <si>
    <t>Priesthaugh</t>
  </si>
  <si>
    <t>South Dairy Wood</t>
  </si>
  <si>
    <t>Strandlud</t>
  </si>
  <si>
    <t>Tiroran Community Forest</t>
  </si>
  <si>
    <t>Todholes Wood</t>
  </si>
  <si>
    <t>Tros y Gol</t>
  </si>
  <si>
    <t>Troston</t>
  </si>
  <si>
    <t>Waunmaenllwyd</t>
  </si>
  <si>
    <t>Whitehope</t>
  </si>
  <si>
    <t>SH 7950 3508</t>
  </si>
  <si>
    <t>NT582519</t>
  </si>
  <si>
    <t>SN608659</t>
  </si>
  <si>
    <t>NR839605</t>
  </si>
  <si>
    <t>NS104818</t>
  </si>
  <si>
    <t>SN596544</t>
  </si>
  <si>
    <t>NR759643</t>
  </si>
  <si>
    <t>NT470017</t>
  </si>
  <si>
    <t>SN019163</t>
  </si>
  <si>
    <t>NS587064</t>
  </si>
  <si>
    <t>NM481301</t>
  </si>
  <si>
    <t>NJ107549</t>
  </si>
  <si>
    <t>SH540562</t>
  </si>
  <si>
    <t>NS927689</t>
  </si>
  <si>
    <t>XS217744</t>
  </si>
  <si>
    <t>SN677533</t>
  </si>
  <si>
    <t>NY333967</t>
  </si>
  <si>
    <t>Ceredigion</t>
  </si>
  <si>
    <t>Morayshire</t>
  </si>
  <si>
    <t>David Crozier/Will Benny</t>
  </si>
  <si>
    <t>Jack Griffiths</t>
  </si>
  <si>
    <t>Kevin Murphy</t>
  </si>
  <si>
    <t>Seth Bird</t>
  </si>
  <si>
    <t>Matthew Wilson</t>
  </si>
  <si>
    <t>Stephen Clark</t>
  </si>
  <si>
    <t>Philip Yielder</t>
  </si>
  <si>
    <t>Fran Goeckeritz / Stuart Ogilvie</t>
  </si>
  <si>
    <t>James Hallsworth</t>
  </si>
  <si>
    <t>GROUP</t>
  </si>
  <si>
    <t xml:space="preserve">GROUP </t>
  </si>
  <si>
    <t>RM</t>
  </si>
  <si>
    <t>Billholm</t>
  </si>
  <si>
    <t xml:space="preserve">DCWW Brenig </t>
  </si>
  <si>
    <t>Mostly natural/semi-natural</t>
  </si>
  <si>
    <t>Mainly natural/semi-natural</t>
  </si>
  <si>
    <t>closed</t>
  </si>
  <si>
    <t xml:space="preserve">UKWAS 3.7.1 FSC 6.3.2 </t>
  </si>
  <si>
    <t xml:space="preserve">S3 09 22: NC12461 Tilhill report seen. The process of collating the Annual Management summary updated to the use of Microsoft Forms for the reporting period 1/10/20 to 31/9/21. Reference tab A1.1 for records of chemical usage. </t>
  </si>
  <si>
    <t>S3 09 22 Change request ref CR/1271 to update precoms made by Certification manager. Copy of updated Forestry Business Standing Sale Pre commencement record {SF/FT/23 v3} section A pre check includes insurance.</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</si>
  <si>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operations with approved felling permission.</t>
  </si>
  <si>
    <t>UKWAS 3.1.3 FSC 10.10.3</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</si>
  <si>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operators &amp; Forest Managers interviewed showed good understaning of operational plans.</t>
  </si>
  <si>
    <t>UKWAS 5.4.1a FSC 2.3.1</t>
  </si>
  <si>
    <t xml:space="preserve">S3 09 22: NC12476 Correspondence seen from FWM that folloing audit visit to both Greystoke and Cockley Moor, they have rectified the issues raised as follows.
The towable fuel bowser is bunded and does not stay on site. The contractor to replace the first aid kits and he informed me he has done this. The contractor to issue each tractor visiting the site a number of spill pads and a new extra spill kit to be available
to all at the chipping site. He informed me he has a new kit now and has done as requested. Glen Shira: </t>
  </si>
  <si>
    <r>
      <t xml:space="preserve">S3 09 22: Nicola Abbot Quality &amp; Environment Manager to get update from Forest Manager.  </t>
    </r>
    <r>
      <rPr>
        <sz val="11"/>
        <color rgb="FFFF0000"/>
        <rFont val="Cambria"/>
        <family val="1"/>
        <scheme val="major"/>
      </rPr>
      <t>Still to update. Review at S4</t>
    </r>
  </si>
  <si>
    <r>
      <t xml:space="preserve">S3 09 22: Report from forest manager 9/9/22 confirming NP trees recovering well from previous browsing with good growth and much apical dominance.  </t>
    </r>
    <r>
      <rPr>
        <sz val="11"/>
        <color rgb="FFFF0000"/>
        <rFont val="Cambria"/>
        <family val="1"/>
        <scheme val="major"/>
      </rPr>
      <t>To continue Observations to determine if further action required. Update on progress at S4 audit</t>
    </r>
  </si>
  <si>
    <t>S3 09 22: Tilhill NC12477.  Evidence seen of Glen Shira PAWS map and email with brief summary of assessment of the PAWS and Management works undertaken to date.</t>
  </si>
  <si>
    <t xml:space="preserve">s3 09 22: Tilhill NC12318 &amp; NC12479 raised as an Environmental Incident Report on the 13/7/21.  It states "Work stopped and boundaries reconfirmed with Euroforest and their contractor.Investigation undertaken. Copy of Incident Investigation Report which includes Analysis along with a number of recomendations for corrective &amp; further actions.  identified.  Copy of Tilhill's TT08 Archaeology Toolbox talk.
</t>
  </si>
  <si>
    <t>S3 09 22: Tilhill NC12480 report seen. Lairhope: Copy of amended Section 4 of UKWAS plan detailing table of biodiversity features including compliant areas of NR plantation &amp; NR SNW.  Ramsaygrain West: Copy of Map of Retention Areas 2022 with NR mapped.</t>
  </si>
  <si>
    <t>UKWAS 4.6.2 FSC 6.6.2</t>
  </si>
  <si>
    <r>
      <t xml:space="preserve">S3 09 22: FMU re assessment scheduled in Quarter 4 of 2022. </t>
    </r>
    <r>
      <rPr>
        <sz val="11"/>
        <color rgb="FFFF0000"/>
        <rFont val="Cambria"/>
        <family val="1"/>
        <scheme val="major"/>
      </rPr>
      <t xml:space="preserve"> Observation remains open with the FMU RA to be reviewed at S4.</t>
    </r>
  </si>
  <si>
    <t>S3 09 22: Confirmation seen from Forest Manager the sign was re-erected and the fire extinguisher in the forwarder was installed by the next site visit.</t>
  </si>
  <si>
    <t>S3 09 22: Tilhill NC12481 report states Tilhill produced branded sign available via marketting department. FM to add sign to high seat at Lamloch. Photographic evidence seen at S3 audit of signs on deer high seat.</t>
  </si>
  <si>
    <t>S3 Findings</t>
  </si>
  <si>
    <t>UKWAS 1.21
FSC 1.4.1</t>
  </si>
  <si>
    <t>UKWAS: 2.2.1 e)	
FSC 7.2.1.5</t>
  </si>
  <si>
    <t>Within 12 months of report finalisation or before the next surveillance audit, whichever is sooner</t>
  </si>
  <si>
    <t>UKWAS: 2.2.1 m)
FSC: 7.2.1.13</t>
  </si>
  <si>
    <t>Management planning documentation shall incorporate appropriate maps.</t>
  </si>
  <si>
    <t>open</t>
  </si>
  <si>
    <t>UKWAS: 3.6.1
FSC: 10.12.1</t>
  </si>
  <si>
    <t>Waste disposal shall be in accordance with current waste management legislation and regulations.</t>
  </si>
  <si>
    <t>The manager should ensure that there shall be compliance with health and safety legislation, conformance with associated codes of practice  and conformance with FISA guidance</t>
  </si>
  <si>
    <t xml:space="preserve">Within 3 months of report finalisation </t>
  </si>
  <si>
    <r>
      <rPr>
        <b/>
        <sz val="11"/>
        <rFont val="Cambria"/>
        <family val="1"/>
        <scheme val="major"/>
      </rPr>
      <t>Dunecht</t>
    </r>
    <r>
      <rPr>
        <sz val="11"/>
        <rFont val="Cambria"/>
        <family val="1"/>
        <scheme val="major"/>
      </rPr>
      <t>: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Major CAR as repeat of Minor CAR 2019.13</t>
    </r>
  </si>
  <si>
    <r>
      <rPr>
        <b/>
        <sz val="11"/>
        <rFont val="Cambria"/>
        <family val="1"/>
        <scheme val="major"/>
      </rPr>
      <t>Dunecht</t>
    </r>
    <r>
      <rPr>
        <sz val="11"/>
        <rFont val="Cambria"/>
        <family val="1"/>
        <scheme val="major"/>
      </rPr>
      <t>: Timber stack for 3m produce was assessed as over the FISA guidance height of up to product length. No risk assessment had been completed for this stack adjacent to a popular walk route.  Major CAR as repeat of Minor CAR 2021.24</t>
    </r>
  </si>
  <si>
    <r>
      <rPr>
        <b/>
        <sz val="11"/>
        <rFont val="Cambria"/>
        <family val="1"/>
        <scheme val="major"/>
      </rPr>
      <t>Dunecht</t>
    </r>
    <r>
      <rPr>
        <sz val="11"/>
        <rFont val="Cambria"/>
        <family val="1"/>
        <scheme val="major"/>
      </rPr>
      <t>: At active harvesting site Cpt 51 the lock on a full fuel tank was broken rendering the tank unlockable when operators left site. Major CAR as repeat of Minor CAR 2021.1</t>
    </r>
  </si>
  <si>
    <r>
      <rPr>
        <b/>
        <sz val="11"/>
        <rFont val="Cambria"/>
        <family val="1"/>
      </rPr>
      <t>Priesthaugh</t>
    </r>
    <r>
      <rPr>
        <sz val="11"/>
        <rFont val="Cambria"/>
        <family val="1"/>
      </rPr>
      <t>: Inspected Tilhill BU of Cpt 28 following their stocking assessment, gaps were found in the southern section with inadequate stocking as well as trees planted in grass dominated ground flora with a number dead. As Tilhill have undertaken management of this site in the last 9 months this has been raised as an Observation</t>
    </r>
  </si>
  <si>
    <t>UKWAS 2.1.3a FSC 5.5.1</t>
  </si>
  <si>
    <r>
      <rPr>
        <b/>
        <sz val="11"/>
        <rFont val="Cambria"/>
        <family val="1"/>
        <scheme val="major"/>
      </rPr>
      <t>Cassockhill</t>
    </r>
    <r>
      <rPr>
        <sz val="11"/>
        <rFont val="Cambria"/>
        <family val="1"/>
        <scheme val="major"/>
      </rPr>
      <t xml:space="preserve">: LTFP has recently (22/8/22) been reviewed.  The year 5 monitoring summary in the UKWAS plan omits to include the Biodiversity features listed as monitoring of red squirrel habitat, riparian enhancement &amp; Open Ground for Biodiversity in the monitoring section of the previous plan </t>
    </r>
  </si>
  <si>
    <t xml:space="preserve">UKWAS 2.15.2 FSC </t>
  </si>
  <si>
    <t>The owner/manager shall take monitoring findings into account, particularly during revision of the management planning documentation, and if necessary shall revise management objectives, verifiable targets and/or management activities.</t>
  </si>
  <si>
    <r>
      <rPr>
        <b/>
        <sz val="11"/>
        <rFont val="Cambria"/>
        <family val="1"/>
        <scheme val="major"/>
      </rPr>
      <t>Cassockhill</t>
    </r>
    <r>
      <rPr>
        <sz val="11"/>
        <rFont val="Cambria"/>
        <family val="1"/>
        <scheme val="major"/>
      </rPr>
      <t>: An area of mappable conifers have been retained along the watercourse forming the boundary with Cpts 24 &amp;32. The recently reviewed LTFP 22/8/22 does not identify this area on the species maps, nor state the reason for the conifer retention or the state the management objectives. The FM stated that the area was originally retained after the forest owner recieved a request from the resident of the neighbouring dwelling in the forest.  The resident of this property no longer lives there and has not lived there for a couple of years. The current LTFP objective for management of the watercourse is to retain open ground with mixed broadleaves.</t>
    </r>
  </si>
  <si>
    <t>UKWAS 2.2.1c FSC 6.1.1</t>
  </si>
  <si>
    <t>The organisation shall undertake an assessment of environmental values, including those outside the WMU potentially affected by management, sufficient to determine appropriate conservation measures and to provide a baseline for detecting possible negative impacts.</t>
  </si>
  <si>
    <r>
      <rPr>
        <b/>
        <sz val="11"/>
        <rFont val="Cambria"/>
        <family val="1"/>
        <scheme val="major"/>
      </rPr>
      <t>Dunecht</t>
    </r>
    <r>
      <rPr>
        <sz val="11"/>
        <rFont val="Cambria"/>
        <family val="1"/>
        <scheme val="major"/>
      </rPr>
      <t xml:space="preserve">: Forwarder operator interviewed on Cpt 51 emerged from the vehicle with no hard hat or high vis vest on and confirmed he did not have in the forwarder.  He subsequently retrived his hard hat dated 4/18 and high vis from his van near the stacking area where active loading of a timber lorry was taking place without putting them on to return to the forwarder.  </t>
    </r>
  </si>
  <si>
    <r>
      <rPr>
        <b/>
        <sz val="11"/>
        <rFont val="Cambria"/>
        <family val="1"/>
        <scheme val="major"/>
      </rPr>
      <t>Dunecht:</t>
    </r>
    <r>
      <rPr>
        <sz val="11"/>
        <rFont val="Cambria"/>
        <family val="1"/>
        <scheme val="major"/>
      </rPr>
      <t xml:space="preserve"> Forwarder operator interviewed was lone working on site.  Whilst he was aware of the OHPLs and gas pipeline, adjacent to where he was working, he had no documentation in either the forwarder or his van detailing the site constraints, Risk Assessment and emergency response plan.</t>
    </r>
  </si>
  <si>
    <t xml:space="preserve">Internal audit requirements stated in Tilhill The Rules document -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 review of the internal audit list with the record of 2021 internal audits covering RM &amp; Group members detailed 141 were scheduled with 129 completed. This was 12 short of the sample.  For the 2022 97 internal audit were scheduled and as of end of September 45 (of which 12 were FMUs originally scheduled in 2021) have be completed. This illustrates the Group is currently behind on the scheduled audit programme with a number of recent stafff changes resulting in a decrease in the number of internal auditors. Discussion with the certification manager confirm a request has been made to Company Directors for more auditors, 5 new auditors have been approved and their initial auditor training programmed for later this year.  In sampling the evidence supplied for closure of MAJOR 2021.6 it is stated  "Group and RM members shall be notified of these findings by way of Tilhill's annual certification newsletter." No evidence supplied of communication of the S3 findings with the RM &amp; Group Members as a means of supporting continued conformance.  The Certification manager confirmed no newsletter was circulated to members, particulalry the Group members. </t>
  </si>
  <si>
    <t>SAGCS 11.1d</t>
  </si>
  <si>
    <t xml:space="preserve">The Group Entity shall implement a documented internal monitoring system that includes b)make sure there is continued conformance with the applicable Forest Stewardship Standard in the management units in the group; d) Regular (at least annual) monitoring visits to a sample of management units within the group; </t>
  </si>
  <si>
    <r>
      <t xml:space="preserve">Re assessment audit 7/6/22 for </t>
    </r>
    <r>
      <rPr>
        <b/>
        <sz val="12"/>
        <rFont val="Cambria"/>
        <family val="1"/>
        <scheme val="major"/>
      </rPr>
      <t>Dunecht</t>
    </r>
    <r>
      <rPr>
        <sz val="12"/>
        <rFont val="Cambria"/>
        <family val="1"/>
        <scheme val="major"/>
      </rPr>
      <t xml:space="preserve"> (Group) was inspected with 4 CARs raised , 1 Major with a closure date of 1/9/22.  At time of S3 audit visit 10/10/22 and closing meeting 11/10/22 the Major CAR remained open. This non-compliance was raised wholly under section 2 covering all requirements.  Inspection of the detailed report indicated the FMU was compliant with certain requirements under section 2.  </t>
    </r>
    <r>
      <rPr>
        <b/>
        <sz val="12"/>
        <rFont val="Cambria"/>
        <family val="1"/>
        <scheme val="major"/>
      </rPr>
      <t>Forest of Leeds</t>
    </r>
    <r>
      <rPr>
        <sz val="12"/>
        <rFont val="Cambria"/>
        <family val="1"/>
        <scheme val="major"/>
      </rPr>
      <t xml:space="preserve"> (Group) 2022 re-assessment findings  included one minor raised under 4.2.1 (ASNW requirement) for 2 separate  requirements under 4.2 ASNW and 4.3 PAWS monitoring.  This should have been raised as 2 separate Minor CARs. </t>
    </r>
  </si>
  <si>
    <t>SAGCS 11.10</t>
  </si>
  <si>
    <r>
      <rPr>
        <b/>
        <sz val="11"/>
        <rFont val="Cambria"/>
        <family val="1"/>
      </rPr>
      <t>Knockando</t>
    </r>
    <r>
      <rPr>
        <sz val="11"/>
        <rFont val="Cambria"/>
        <family val="1"/>
      </rPr>
      <t>: Email correspondence inspected  August 2022 between the estate and forest manager on the need for an inspection protocol &amp; marking of high seats.  In the correspondence &amp; at Interview the Estate factor confirmed the warning signs had been ordered.  In light of this evidence this has been raised as an Observation to follow-up at S4</t>
    </r>
  </si>
  <si>
    <r>
      <rPr>
        <b/>
        <sz val="11"/>
        <rFont val="Cambria"/>
        <family val="1"/>
        <scheme val="major"/>
      </rPr>
      <t>Dunecht:</t>
    </r>
    <r>
      <rPr>
        <sz val="11"/>
        <rFont val="Cambria"/>
        <family val="1"/>
        <scheme val="major"/>
      </rPr>
      <t xml:space="preserve"> LTR stated in old management plan as 30.49ha 1.46% of FMU.  Forest manager confirmed approx half the LTR area has windblown resulting from storm Arwen.   A new LTFP is to be drafted.  This is raised as an observation to review progress at S4 as if not addressed in the new plan could result in a non-compliance.</t>
    </r>
  </si>
  <si>
    <t>Long-term retentions and or area managed under lower-impact sivicultural systems shall constitute a min of 1% of the WMU</t>
  </si>
  <si>
    <r>
      <rPr>
        <b/>
        <sz val="11"/>
        <rFont val="Cambria"/>
        <family val="1"/>
      </rPr>
      <t>Dunecht</t>
    </r>
    <r>
      <rPr>
        <sz val="11"/>
        <rFont val="Cambria"/>
        <family val="1"/>
      </rPr>
      <t>: Harvesting contract for clearance of the windblow at Hill of Fare  included requirement for welfare facilites.  The contract commenced in December 21 and inspection of the Estate' forest manager noted no welfare was onsite at a site visit on 2/3/22. In discussion with the forest manager he confirmed the contractor did not wish to have welfare onsite during the period of the operations. This is a popular area with the public.  No operators were onsite during audit and no welfare facilites were noted and therefore an observation has been raised as there is the potential for a non-compliance if the contract requirements are not implemented.</t>
    </r>
  </si>
  <si>
    <t>NoT on PEFC report as FSC related</t>
  </si>
  <si>
    <t>In confidence</t>
  </si>
  <si>
    <t>Grenoside Woods</t>
  </si>
  <si>
    <t>noted</t>
  </si>
  <si>
    <t>"</t>
  </si>
  <si>
    <t>Cowdray Estate (sub-code G007)</t>
  </si>
  <si>
    <t xml:space="preserve">Management planning </t>
  </si>
  <si>
    <t>UKWAS 2.3.1</t>
  </si>
  <si>
    <t>Good positive engagement directly with Cowdrays Estate not with Tilhill Forestry. Included in consultation for their Woodland Management Plan. Head Forester attends the South Downs Forestry Champions group and overall good engagement and partnership approach.</t>
  </si>
  <si>
    <t>HES</t>
  </si>
  <si>
    <t>Various Sites</t>
  </si>
  <si>
    <t>Historical features/sites</t>
  </si>
  <si>
    <t>Tilhill have consulted HES as appropriate over the last six months in relation to Long Term Forest Plans, Woodland Creation proposals, Forest Management Plans and in relation to UKWAS certification of woodlands. They have been amenable to arranging and attending site meetings to discuss issues relating to planting and re-stocking woodlands. We have noted Tilhill Forestry’s ‘Toolbox Talk: Archaeology’ information tool which provides general information about identifying archaeological remains and what to do when this happens. We recognise this as a valuable and accessible basic guide for forest managers and operators. We would be happy to contribute to any further documents of this nature, for example to provide detail on where to access information about the nature and location of scheduled monuments, and the extent of scheduled areas.</t>
  </si>
  <si>
    <t>Noted and auditor response emailed.</t>
  </si>
  <si>
    <t>12th to 22nd September &amp; 10th &amp; 11th October 2022</t>
  </si>
  <si>
    <t>Carol Robertson plus Ambra Scodro</t>
  </si>
  <si>
    <t>based on 20/21 figures as last full year - reporting year runs 1 Oct - 30 Sept</t>
  </si>
  <si>
    <t>55 female 165 male Other 1</t>
  </si>
  <si>
    <t>Carol Robertson (CR) 12 - 22nd September &amp; 10th/ 11th Oct, Ambra Scodro (AS) 12th to 16th Sept</t>
  </si>
  <si>
    <t>12/9/22 Opening meeting.  Attendees Lead Auditor &amp; Tilhill Certification Manager.</t>
  </si>
  <si>
    <t>12/9/22 Audit: Review of documentation &amp; Group systems</t>
  </si>
  <si>
    <t>12/9/22 Site visit Llandegla Tilhill Tilhill Resource Managed (AS)</t>
  </si>
  <si>
    <t>13/9/22 Site visit  Knockando Tilhill Group Member (CR)</t>
  </si>
  <si>
    <t>13/9/22 Site visit  Tros Y Gol and Nant Efail Tilhill Resource Managed(AS)</t>
  </si>
  <si>
    <t>14/9/22 Site visit  Ben Alder Tilhill Group Member (CR)</t>
  </si>
  <si>
    <t>14/9/22 Site visit  Cefn Llwyd Tilhill Resource Managed (AS)</t>
  </si>
  <si>
    <t>15/9/22 Site visit  Griffin Forest Tilhill Group Member (CR)</t>
  </si>
  <si>
    <t xml:space="preserve">15/9/22 Site visit  Blaen Llew Uchaf and Ty Glas Tilhill Resource Managed (AS) </t>
  </si>
  <si>
    <t xml:space="preserve">16/9/22 Site visit  Bronant Tilhill Resource Managed (AS) </t>
  </si>
  <si>
    <t>20/9/22 AM Site visit Priesthaugh Tilhill Resource Managed. PM Site visit Cliffhope Tilhill Resource Managed(CR)</t>
  </si>
  <si>
    <t>21/9/22 Site visit Cassock Hill Tilhill Resource Managed (CR)</t>
  </si>
  <si>
    <t>22/9/22 Site visit Forest of Leeds Tilhill Group Member (CR)</t>
  </si>
  <si>
    <t>27/9/22 TEAMS meeting with certification manager to complete review of 2021 CARs and previous observations</t>
  </si>
  <si>
    <t>10/10/22 Site visit Dunnecht Estate Tilhill Group Member (CR)</t>
  </si>
  <si>
    <t>11/10/22 AM Closing meeting Attendees SA Lead Auditor &amp; Auditor, Tilhill Certification Manager and Auditor and Tilhill Head of Safety Assurance &amp; Business Development Director.</t>
  </si>
  <si>
    <t>Total of 22 days: CR 15 days; AS 7 days</t>
  </si>
  <si>
    <r>
      <t>2)</t>
    </r>
    <r>
      <rPr>
        <sz val="11"/>
        <rFont val="Cambria"/>
        <family val="1"/>
      </rPr>
      <t xml:space="preserve">  Ambra Scodro (Auditor) Forestry management degree, COC auditor for FSC and PEFC for over 7 years, qualified FM auditor since 2020.</t>
    </r>
  </si>
  <si>
    <t>Carol Robertson</t>
  </si>
  <si>
    <t>The forest management was evaluated against the FSC and PEFC endorsed national standard for United Kingdom,  UKWAS V4.0 2018. A copy of the standard is available at http://ukwas.org.uk/</t>
  </si>
  <si>
    <t>The following criteria were assessed: Section 1 Legal Compliance &amp; UKWAS  Conformance; Section 4 Natural, Historical and Cultural Environment.</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</si>
  <si>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</si>
  <si>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79 consultees were contacted</t>
  </si>
  <si>
    <t>Consultation ended 26/4/22</t>
  </si>
  <si>
    <t>9 interviews were held in person during audit, no issues raised</t>
  </si>
  <si>
    <r>
      <t xml:space="preserve">12/09/2022: </t>
    </r>
    <r>
      <rPr>
        <b/>
        <sz val="11"/>
        <rFont val="Cambria"/>
        <family val="1"/>
        <scheme val="major"/>
      </rPr>
      <t>Llandegla</t>
    </r>
    <r>
      <rPr>
        <sz val="11"/>
        <rFont val="Cambria"/>
        <family val="1"/>
        <scheme val="major"/>
      </rPr>
      <t xml:space="preserve"> (AS): cpt 22 (SSSI); cpt 24 (BL, some redundant material); cpt 19 (Leete and watercourse); cpt 2 (redundant material), cpt11 (site to be harvested in winter 2022)</t>
    </r>
  </si>
  <si>
    <r>
      <t xml:space="preserve">13/9/22 Site visit  </t>
    </r>
    <r>
      <rPr>
        <b/>
        <sz val="11"/>
        <rFont val="Cambria"/>
        <family val="1"/>
        <scheme val="major"/>
      </rPr>
      <t xml:space="preserve">Knockando </t>
    </r>
    <r>
      <rPr>
        <sz val="11"/>
        <rFont val="Cambria"/>
        <family val="1"/>
        <scheme val="major"/>
      </rPr>
      <t>Tilhill Group Member (CR)  Site visit  &amp; Document review, staff interviews. Visit with forest manager.  Viewed: Cpt 313 active brash recovery operations &amp; interview with forwarder operator. Inspected brash stacks, signage and PPE/ spillage &amp; first aid  kits. Cpt 338 unused Pheasant pen.  Cpt 336 2022 clearfell viewed diffuse pollution measure put in place for harvesting.  From vantage point overview of Drum Wood ASNW/ PAWS/ LISS areas.  Cpt 115 new native woodland scheme PY 2018 with complex establishment drainage system: Cpts 107 &amp; 108 2021 restock and 2022 Beat Up/ weevil spray.  Travelling between cpts a number of LTR &amp; NR areas were visited.  Interview with Estate Factor.</t>
    </r>
  </si>
  <si>
    <r>
      <t xml:space="preserve">13/09/2022 site visit (AS): </t>
    </r>
    <r>
      <rPr>
        <b/>
        <sz val="11"/>
        <rFont val="Cambria"/>
        <family val="1"/>
        <scheme val="major"/>
      </rPr>
      <t>Tros Y Gol: cpt 5</t>
    </r>
    <r>
      <rPr>
        <sz val="11"/>
        <rFont val="Cambria"/>
        <family val="1"/>
        <scheme val="major"/>
      </rPr>
      <t xml:space="preserve"> (archeological feature and wet area); cpt 4 (rhododendron patch; archeological features)</t>
    </r>
    <r>
      <rPr>
        <b/>
        <sz val="11"/>
        <rFont val="Cambria"/>
        <family val="1"/>
        <scheme val="major"/>
      </rPr>
      <t xml:space="preserve"> cpt 1 </t>
    </r>
    <r>
      <rPr>
        <sz val="11"/>
        <rFont val="Cambria"/>
        <family val="1"/>
        <scheme val="major"/>
      </rPr>
      <t>(harvesting started but interrupted because of goshawk, buffer zone identification checked.)</t>
    </r>
    <r>
      <rPr>
        <b/>
        <sz val="11"/>
        <rFont val="Cambria"/>
        <family val="1"/>
        <scheme val="major"/>
      </rPr>
      <t xml:space="preserve"> </t>
    </r>
    <r>
      <rPr>
        <sz val="11"/>
        <rFont val="Cambria"/>
        <family val="1"/>
        <scheme val="major"/>
      </rPr>
      <t xml:space="preserve"> 
</t>
    </r>
    <r>
      <rPr>
        <b/>
        <sz val="11"/>
        <rFont val="Cambria"/>
        <family val="1"/>
        <scheme val="major"/>
      </rPr>
      <t>Nant Efail</t>
    </r>
    <r>
      <rPr>
        <sz val="11"/>
        <rFont val="Cambria"/>
        <family val="1"/>
        <scheme val="major"/>
      </rPr>
      <t xml:space="preserve">: cpt 1 and 3 (replanted in 2022, issue on standing deadwood); cpt 5 (open ground and NBL area checked, plus archeological feature checked). cpt 2 (NBL edge on the north side visited). </t>
    </r>
  </si>
  <si>
    <r>
      <t xml:space="preserve">14/9/22 Site visit  </t>
    </r>
    <r>
      <rPr>
        <b/>
        <sz val="11"/>
        <rFont val="Cambria"/>
        <family val="1"/>
        <scheme val="major"/>
      </rPr>
      <t>Ben Alder</t>
    </r>
    <r>
      <rPr>
        <sz val="11"/>
        <rFont val="Cambria"/>
        <family val="1"/>
        <scheme val="major"/>
      </rPr>
      <t xml:space="preserve"> Tilhill Group Member (CR) Site visit  &amp; Document review, staff interviews. Visit with forest manager.  Viewed: Upper Lochside 2019 restock native species weevil control: Mid Lochside active harvesting operations interview with forwarder operator &amp; Forest Works Manager. Inspected brash stacks, signage, diffuse pollution measures and PPE/ spillage &amp; first aid kits. Mid lochside 2022 restock. Sanctuary Wood LISS trial to enhance regeneration through small enclosures.  Pony Park 2022 restock and adjacent 2022 completed clearfell. All restocks deer fenced. Adjacent areas of LTR, NR &amp; LISS.</t>
    </r>
  </si>
  <si>
    <r>
      <t xml:space="preserve">14/09/2022 site visit (AS): </t>
    </r>
    <r>
      <rPr>
        <b/>
        <sz val="11"/>
        <rFont val="Cambria"/>
        <family val="1"/>
        <scheme val="major"/>
      </rPr>
      <t>Cefn Llwyd</t>
    </r>
    <r>
      <rPr>
        <sz val="11"/>
        <rFont val="Cambria"/>
        <family val="1"/>
        <scheme val="major"/>
      </rPr>
      <t>: "Parc Caletwr" area, cpt 16 visited (ASNW, pond and watercourse, natural reserve and veteran trees); drove across "Caban Twm" area, south-north direction: cpt 29 (CCF areas); cpts 5,6,7,and 8 (PAWS, long term retention and natural reserve); "Coed y Glyn" area, cpts 59, 60, 61 (PAWS, watercourses, long term retention, natural reserves, pheasant rearing area).</t>
    </r>
  </si>
  <si>
    <r>
      <t xml:space="preserve">15/9/22 Site visit  </t>
    </r>
    <r>
      <rPr>
        <b/>
        <sz val="11"/>
        <rFont val="Cambria"/>
        <family val="1"/>
        <scheme val="major"/>
      </rPr>
      <t>Griffin Forest</t>
    </r>
    <r>
      <rPr>
        <sz val="11"/>
        <rFont val="Cambria"/>
        <family val="1"/>
        <scheme val="major"/>
      </rPr>
      <t xml:space="preserve"> Tilhill Resource Managed (CR) Site visit  &amp; Document review, staff interviews. Visit with forest manager.  Viewed: Coupe 42 active ground preparation interview with digger operator. Inspected signage, PPE/ spillage &amp; first aid kits, timber stacks and lone working procedures and watercourse management.  Cpts 108 &amp; 109 2022 restock weevil spraying. Loch Kennard &amp; Loch Scoly LTR discussions held on Phase 1 of draft LTFP to restructure loch edges increasing species diversity. Loch Grantully 2022 restock and deer high seat. Cpts 123, 124 &amp; 126 Active harvesting operations interview with terragator driver, viewed diffuse pollution measures on roadside drains inspected fuel tanks and timber stacks at harvesting site and timber transport areas.  Area of PAWS &amp; areas of NR inspected. Interviews held with 2 separate members of the public using Core path network.</t>
    </r>
  </si>
  <si>
    <r>
      <t xml:space="preserve">16/09/2022: site visit (AS):  </t>
    </r>
    <r>
      <rPr>
        <b/>
        <sz val="11"/>
        <rFont val="Cambria"/>
        <family val="1"/>
        <scheme val="major"/>
      </rPr>
      <t>Blaen Llew Uchaf</t>
    </r>
    <r>
      <rPr>
        <sz val="11"/>
        <rFont val="Cambria"/>
        <family val="1"/>
        <scheme val="major"/>
      </rPr>
      <t xml:space="preserve">: unit crossed SE - NW direction. Cpts 1, 3 and 5 seen (archeological feature: roman road), as well as walked along the edge of cpt 6, mapped as SSSI.
</t>
    </r>
    <r>
      <rPr>
        <b/>
        <sz val="11"/>
        <rFont val="Cambria"/>
        <family val="1"/>
        <scheme val="major"/>
      </rPr>
      <t xml:space="preserve">Ty Glas: </t>
    </r>
    <r>
      <rPr>
        <sz val="11"/>
        <rFont val="Cambria"/>
        <family val="1"/>
        <scheme val="major"/>
      </rPr>
      <t xml:space="preserve">unit crossed NE - SW direction. Cpts: 1,5,6,7 are close to the main road and villages. this area includes a variety of LTR, deadwood, and natural reserves. archeological features are mapped, not accessible (mine shafts), but surrounded by non-intervention area. cpt 16, 20, 21, 25 crossed, from where also the limit to the SAC/SSSI area is clearly visible. </t>
    </r>
  </si>
  <si>
    <r>
      <t xml:space="preserve">17/09/2022: site visit (AS): </t>
    </r>
    <r>
      <rPr>
        <b/>
        <sz val="11"/>
        <rFont val="Cambria"/>
        <family val="1"/>
        <scheme val="major"/>
      </rPr>
      <t xml:space="preserve"> Bronant</t>
    </r>
    <r>
      <rPr>
        <sz val="11"/>
        <rFont val="Cambria"/>
        <family val="1"/>
        <scheme val="major"/>
      </rPr>
      <t xml:space="preserve">: site has been crossed following the road S-N direction. Watercourses, natural reserves, open ground, archeological building (outside the unit), and boundaries with SSSI area have been inspected. </t>
    </r>
  </si>
  <si>
    <r>
      <t xml:space="preserve">20/9/22 Site visit AM </t>
    </r>
    <r>
      <rPr>
        <b/>
        <sz val="11"/>
        <rFont val="Cambria"/>
        <family val="1"/>
        <scheme val="major"/>
      </rPr>
      <t>Priesthaugh</t>
    </r>
    <r>
      <rPr>
        <sz val="11"/>
        <rFont val="Cambria"/>
        <family val="1"/>
        <scheme val="major"/>
      </rPr>
      <t xml:space="preserve"> Tilhill Resource Managed (CR) Site visit &amp; document review, staff interviews. Visit with forest manager.  Viewed: Cpts 21 &amp; 18 active harvesting operations interview with forwarder driver. Inspected signage, PPE/ spillage &amp; first aid kits, timber stacks and watercourse management.  Cpts 14 2022 restock &amp; cpt 28 BU &amp; weevil spray of 2018 restock. SAM in Cpt 28. Area of LTR &amp; NR. Tilhill BU of Cpt 28 gaps were found in the southern section with inadequate stocking as well as trees planted in grass dominated ground flora with a number dead. Planting bags noted at entrance to site.  Planting bags not detailed in Redundant Materials in UKWAS plan. PM Site visit </t>
    </r>
    <r>
      <rPr>
        <b/>
        <sz val="11"/>
        <rFont val="Cambria"/>
        <family val="1"/>
        <scheme val="major"/>
      </rPr>
      <t>Cliffhope</t>
    </r>
    <r>
      <rPr>
        <sz val="11"/>
        <rFont val="Cambria"/>
        <family val="1"/>
        <scheme val="major"/>
      </rPr>
      <t xml:space="preserve"> Tilhill Resource Managed (CR) Site visit &amp; document review, staff interviews. Visit with forest manager.  No active operations on site. Viewed: forest road recent flailing of regeneration. Cpt 3 LTR &amp; Cpt 14 NR, Cpts 3&amp;4 riparian OG &amp; NBL. Undercutting of forest road by watercourse. Cpt 1 NR BU 2019 &amp; Cpt 9 unplanted archeological features. </t>
    </r>
  </si>
  <si>
    <r>
      <t xml:space="preserve">21/9/22 Site visit </t>
    </r>
    <r>
      <rPr>
        <b/>
        <sz val="11"/>
        <rFont val="Cambria"/>
        <family val="1"/>
        <scheme val="major"/>
      </rPr>
      <t>Cassock Hill</t>
    </r>
    <r>
      <rPr>
        <sz val="11"/>
        <rFont val="Cambria"/>
        <family val="1"/>
        <scheme val="major"/>
      </rPr>
      <t xml:space="preserve"> Tilhill Resource Managed (CR) Site visit &amp; Document review, staff interviews. Visit with forest manager.  Viewed areas of Cpts 6 &amp; 7 NR including 10yr old NBL recently designated following felling of windblown NR with SS regeneration. LTR Cpt 23 partially windblown. Cpts 33.34.35 &amp; 36 completed regeneration cleaning.  Graded edge for Black Grouse Cpts 34, 35 &amp; 36.  Cpt 16 2021 restock &amp; cpt 5 2021 felling documents with 2022 restock, Cpt 11 established SS &amp; HL mixture. Cpt 22 2018 restock. Deadwood in restocks, Kestrel box on old shed and established NBL &amp; OG along watercourse.  Waste in old shed, Monitoring of Biodiversity at 5yr review. Conifer retention along watercourse.</t>
    </r>
  </si>
  <si>
    <r>
      <t xml:space="preserve">22/9/22 Site visit </t>
    </r>
    <r>
      <rPr>
        <b/>
        <sz val="11"/>
        <rFont val="Cambria"/>
        <family val="1"/>
        <scheme val="major"/>
      </rPr>
      <t>Forest of Leeds</t>
    </r>
    <r>
      <rPr>
        <sz val="11"/>
        <rFont val="Cambria"/>
        <family val="1"/>
        <scheme val="major"/>
      </rPr>
      <t xml:space="preserve"> Tilhill Group Member (CR) Site visit &amp; Document review, staff interviews. Visit with Natural Environment Manager, Woodland Creation officer, Woodland Officer, Conservation Officer &amp; Yorkshire Wildlife Trust/ Leeds Council Partnership officer.  Visited Town Close Hills SSSI (unfavourable recovering condition)Coupe1 programmed for recoppice in 2022/23 and Coupe 8 coppiced in 2021/22 and enrichment planted with NBL. Viewed deadhedge used to protect biodiversity features from illegal human disturbance,  ash dieback and survey, deadwood management. Temple Newsam Wood Viewed Grimes Dyke SAM, 2018 parkland restoration project and compensatory MB planting PY 2018 both uncertified. Adjacent oak woodland managed under LISS Clearford Spring thinned in 1997 &amp; Lodge wood Rhododendron management to retain as part of cultural landscape. Both woods popular public access, interiew held with member of the public. </t>
    </r>
  </si>
  <si>
    <r>
      <t xml:space="preserve">10/10/22 Site visit </t>
    </r>
    <r>
      <rPr>
        <b/>
        <sz val="11"/>
        <rFont val="Cambria"/>
        <family val="1"/>
        <scheme val="major"/>
      </rPr>
      <t>Dunnecht Estate</t>
    </r>
    <r>
      <rPr>
        <sz val="11"/>
        <rFont val="Cambria"/>
        <family val="1"/>
        <scheme val="major"/>
      </rPr>
      <t xml:space="preserve"> Tilhill Group Member (CR) Site visit &amp; Document review, staff interviews. Visit with forest manager.  Viewed areas NR A92 &amp; LTR Cpt 10. Active harvesting site Cpt 51 interview with forwarder operator, spill &amp; first aid kits checked along with fuel tanks and worker instruction.  A73 (Hill of Fare) Popular public access through harvesting site with timber stacks (no machines onsite at audit).</t>
    </r>
  </si>
  <si>
    <t>The Tilhill certification manager was present during site visits</t>
  </si>
  <si>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</si>
  <si>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</si>
  <si>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Companies House listing stated Scottish Woodlands Ltd last accounts made up to 30/09/20.</t>
  </si>
  <si>
    <t>Tilhill Forestry limited manage single FM Group Certification Scheme, n/a.</t>
  </si>
  <si>
    <t xml:space="preserve">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 Individual responsibilities are stated in the document 'The Rules' V6 seen. </t>
  </si>
  <si>
    <t xml:space="preserve">Inspected copies of signed "declaration of commitment" for all S3 sites audited.  </t>
  </si>
  <si>
    <t>Each member, or their appointed Agent, is required to make a Declaration of Commitment prior to initial certification and renewed at re-certification. Inspected copies of signed "declaration of commitment" for all S3 sites audited.</t>
  </si>
  <si>
    <t>Appointed agents &amp; Tilhill resource managers are authorised to sign on behalf of the landowner as the responsible person under the IACS land registration system.</t>
  </si>
  <si>
    <t>Covered within The Rules V6 document under Responsibilities of the Scheme and Responsibilities of the Members.</t>
  </si>
  <si>
    <t>Stated within The Rules V6 document</t>
  </si>
  <si>
    <t>The Rules V6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S3 audit sites seen.</t>
  </si>
  <si>
    <t xml:space="preserve">These thresholds are assessed on every Group member, both Group and RM sites, at acceptance and internal audits. </t>
  </si>
  <si>
    <t xml:space="preserve">"The Rules V6 states there is no limit on size of the Group Scheme. Present Scheme capacity is for 150 Group Members and 300 Resource Manager Members."  At Audit 324 Resource managed sites &amp; 61 Group members. </t>
  </si>
  <si>
    <t>The Rules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t>
  </si>
  <si>
    <t>Tilhill Group Scheme only operates in the UK</t>
  </si>
  <si>
    <t>Stated in the Rules joining section. Examples seen for new S3 members.</t>
  </si>
  <si>
    <t>Group Entity manages only one FM Group Scheme.</t>
  </si>
  <si>
    <t>On joining Group &amp; RM members provided with Tilhill The Rules which includes requirements for external audits as well as a separate scheme Price guide detailing fees.</t>
  </si>
  <si>
    <t>On joining Group &amp; RM members provided with Tilhill The Rules which includes responsibilities of members, internal audits, Chain of Custody, Complaints and Trademark Use.</t>
  </si>
  <si>
    <t>Up-to-date records seen for Tilhill staff training, signed declarations and LTFP documents for RM &amp; Group members audited at S3, site list seen including pre-assessment and internal audit records and MAI calculations.</t>
  </si>
  <si>
    <t>Stated in section responsibility of members in Tilhill The Rules.</t>
  </si>
  <si>
    <t>UK NRA low risk</t>
  </si>
  <si>
    <r>
      <t>Internal audit requirements stated in The Rules document.</t>
    </r>
    <r>
      <rPr>
        <sz val="11"/>
        <color rgb="FFFF0000"/>
        <rFont val="Cambria"/>
        <family val="1"/>
        <scheme val="major"/>
      </rPr>
      <t xml:space="preserve"> Internal audit requirements stated in Tilhill The Rules document -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 review of the internal audit list with the record of 2021 internal audits covering RM &amp; Group members detailed 141 were scheduled with 129 completed.  This was 12 short of the sample. For 2022, 97 internal audits were scheduled and as of end of September 45 (of which 23 RM audits, stated by the certification manager after the audit closing meeting and SA auditor unable to verify, were FMUs originally scheduled in 2021) have been completed.  Tilhills figures illustrates the Group is currently behind on the scheduled audit programme with a number of recent staff changes resulting in a decrease in the number of internal auditors. Discussion with the certification manager confirmed a request has been made to Company Directors for more auditors, 5 new auditors have been approved and their initial auditor training is programmed for later this year.  Review of the evidence supplied for closure of MAJOR 2021.6 it states  "Group and RM members shall be notified of these findings by way of Tilhill's annual certification newsletter." No evidence supplied of communication of the S3 findings with the RM &amp; Group Members as a means of supporting continued conformance.  The Certification manager confirmed no newsletter was circulated to members, particularly the Group members.  RAISE AS MINOR</t>
    </r>
  </si>
  <si>
    <t>Minor 2022.17</t>
  </si>
  <si>
    <t xml:space="preserve">A review of the internal audit list for the record of 2021 calendar year internal audits, 141 were scheduled with 129 completed. Of the 129 completed 35 were Group members. </t>
  </si>
  <si>
    <t>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t>
  </si>
  <si>
    <t>Internal Audit programme works on a calendar year.</t>
  </si>
  <si>
    <r>
      <t xml:space="preserve">CARs register seen with 21 outstanding CARs 2 longer than 3 month closure raised to Major CARs. RA &amp; Survelliance internal audits inspected for all S3 sites. </t>
    </r>
    <r>
      <rPr>
        <sz val="11"/>
        <color rgb="FFFF0000"/>
        <rFont val="Cambria"/>
        <family val="1"/>
        <scheme val="major"/>
      </rPr>
      <t>Re assessment audit 7/6/22 for Dunecht (Group) was inspected with 4 CARs raised , 1 Major with a closure date of 1/9/22.  At time of S3 audit visit 10/10/22 and closing meeting 11/10/22 the Major CAR remained open. This non-compliance was raised wholly under section 2 covering all requirements.  Inspection of the detailed report indicated the FMU was compliant with certain requirements under section 2.  Forest of Leeds (Group) 2022 re-assessment findings  included one minor raised under 4.2.1 (ASNW requirement) for 2 separate  requirements under 4.2 ASNW and 4.3 PAWS monitoring.  This should have been raised as 2 separate Minor CARs. Raised as Minor</t>
    </r>
  </si>
  <si>
    <t>Minor 2022.09</t>
  </si>
  <si>
    <t xml:space="preserve">The Rules section Chain of Custody. Sampled sales documentation reference 7.7.1h. </t>
  </si>
  <si>
    <t>The Rules section Trademarks. Trademark use for Forest of Leeds' website has not been submitted to SA for approval. Minor raised 2022.16 &amp; 17</t>
  </si>
  <si>
    <t>Reference Minor CARs 2022.15 &amp; 16</t>
  </si>
  <si>
    <t>Record of Membership given to members which states property and certification code</t>
  </si>
  <si>
    <t>Forest Name</t>
  </si>
  <si>
    <t>TFL Comments</t>
  </si>
  <si>
    <t>Area (Ha)</t>
  </si>
  <si>
    <t>Grid Ref</t>
  </si>
  <si>
    <t>Tilhill Region (NEW)</t>
  </si>
  <si>
    <t>Tilhill Area (NEW)</t>
  </si>
  <si>
    <t>County</t>
  </si>
  <si>
    <t>Manager</t>
  </si>
  <si>
    <t>Owner</t>
  </si>
  <si>
    <t>AA Auditor</t>
  </si>
  <si>
    <t>AA Date</t>
  </si>
  <si>
    <t>Status Last Amended Date</t>
  </si>
  <si>
    <t xml:space="preserve">Cert Suffix </t>
  </si>
  <si>
    <t>Date first Registered</t>
  </si>
  <si>
    <t>Comments</t>
  </si>
  <si>
    <t>Wales &amp; Marches</t>
  </si>
  <si>
    <t>South Wales &amp; Marches</t>
  </si>
  <si>
    <t>Silvertide Ltd</t>
  </si>
  <si>
    <t>Ewan McIntosh</t>
  </si>
  <si>
    <t>Registered</t>
  </si>
  <si>
    <t>Avid Project Ltd</t>
  </si>
  <si>
    <t>SN667492</t>
  </si>
  <si>
    <t>Tilhill Forestry Ltd.</t>
  </si>
  <si>
    <t>SJ077125</t>
  </si>
  <si>
    <t>North Wales &amp; Marches</t>
  </si>
  <si>
    <t>Linda V Cannon</t>
  </si>
  <si>
    <t>FM moving on Summer 2022</t>
  </si>
  <si>
    <t>North &amp; Central England</t>
  </si>
  <si>
    <t>North West England</t>
  </si>
  <si>
    <t>Mr Noel Tomkins</t>
  </si>
  <si>
    <t>Bracken Gibson &amp; Jo Brown</t>
  </si>
  <si>
    <t>SN177301</t>
  </si>
  <si>
    <t>Mr Andrew Dickinson</t>
  </si>
  <si>
    <t>Graham Heath</t>
  </si>
  <si>
    <t>Bwlch Sais Tilhill TPP with Tilhill ownership of restock ground.   28.8.08 advised change of ownership to A Dickinson, original DoC 5/4/05.  9/7/09 CAR Majored and property Suspended from Certification due to lack of progress.  27/8/09 CARs completed, reinstated.</t>
  </si>
  <si>
    <t>SH875033</t>
  </si>
  <si>
    <t>Mrs S Kearney</t>
  </si>
  <si>
    <t>SO328675</t>
  </si>
  <si>
    <t>Herefordshire</t>
  </si>
  <si>
    <t>Ian Pittaway</t>
  </si>
  <si>
    <t xml:space="preserve">The Globe. Suspended 12/01/18 as no AMS returned despite numerous reminders. Emailed 17/01/18 for update. Reinstated 29/01/18 - AMS received.  </t>
  </si>
  <si>
    <t>SN462525</t>
  </si>
  <si>
    <t>Ffynnon Rhys.  Advised 20/3/17 that ownership changed from Mr Geraint Hughes</t>
  </si>
  <si>
    <t>North Scotland</t>
  </si>
  <si>
    <t>North Highland</t>
  </si>
  <si>
    <t>Philip Whitfield</t>
  </si>
  <si>
    <t>GreenGold Timberlands 1 Ltd</t>
  </si>
  <si>
    <t>Mr D Randall</t>
  </si>
  <si>
    <t>Central Scotland West</t>
  </si>
  <si>
    <t>Clackmannanshire</t>
  </si>
  <si>
    <t>Salim Ahmed Jumani</t>
  </si>
  <si>
    <t>John Gallacher</t>
  </si>
  <si>
    <t>Gartlove</t>
  </si>
  <si>
    <t>South Scotland</t>
  </si>
  <si>
    <t>Nithsdale &amp; Annandale</t>
  </si>
  <si>
    <t>Susan Kalderon</t>
  </si>
  <si>
    <t>Ms K and Ms A Datnow</t>
  </si>
  <si>
    <t>Dame Helen Mirren</t>
  </si>
  <si>
    <t>Jenny Mulgrew</t>
  </si>
  <si>
    <t>SN328337</t>
  </si>
  <si>
    <t>Mr J R Brealey and Miss K Neal</t>
  </si>
  <si>
    <t>NY239328</t>
  </si>
  <si>
    <t>Victoria Fyffe and Michael Townsend</t>
  </si>
  <si>
    <t xml:space="preserve">Allt Cefn Cloch </t>
  </si>
  <si>
    <t>SN300247</t>
  </si>
  <si>
    <t>Mrs P M Barnes and Exors of Mr A D Barnes</t>
  </si>
  <si>
    <t>Allt Cefn Cloch, notified 9/9/09 that owner changed from Dr J P Laidlaw to "The late Dr J P Laidlaw".  Advised on AMS 2008-9 that ownership to pass to JPL's grandson Richard Gordon once probate completed.  Advised 25/4/13 that property was sold by Mr Gordon 22/3/12.  Advised at AMS 2015-16 that Mr Barnes now deceased</t>
  </si>
  <si>
    <t>ST016812</t>
  </si>
  <si>
    <t>Llanharan Woodlands Trust</t>
  </si>
  <si>
    <t>SN798315</t>
  </si>
  <si>
    <t>Mr &amp; Mrs J D Seed</t>
  </si>
  <si>
    <t>Mr Alistair Holl</t>
  </si>
  <si>
    <t>Heather Fraser</t>
  </si>
  <si>
    <t>Cockley Moor  (reentered scheme 2021)</t>
  </si>
  <si>
    <t>North Highland District</t>
  </si>
  <si>
    <t>SD703907</t>
  </si>
  <si>
    <t>Yorkshire</t>
  </si>
  <si>
    <t>Dylan Cammack</t>
  </si>
  <si>
    <t>Mr P N B Kennedy</t>
  </si>
  <si>
    <t>Whitbeck Forest. Area amended during recert audit from 45.5ha.</t>
  </si>
  <si>
    <t>Southern England</t>
  </si>
  <si>
    <t xml:space="preserve">Southern England </t>
  </si>
  <si>
    <t>Mr Brian H May</t>
  </si>
  <si>
    <t>Mr W Roberts &amp; Mr S Lewis</t>
  </si>
  <si>
    <t>M R Thorne</t>
  </si>
  <si>
    <t>SO707751</t>
  </si>
  <si>
    <t>Shropshire</t>
  </si>
  <si>
    <t>Mr W McFarlane</t>
  </si>
  <si>
    <t xml:space="preserve">Cleobury Coppice suspended 2/3/17 for non-completion of CARs. All CARs completed, reinstated 30/8/17. Suspended 12/01/18 for not providing AMS returns despite numerous reminders. Emailed 17/1/18 for update. Reinstated 29/01/18 - AMS received. 17/11/2021 change of ownership; woodland bequeathed to Mr W McFarlane following death of Mrs HCE McFarlane. </t>
  </si>
  <si>
    <t>East Collarie Forest</t>
  </si>
  <si>
    <t>NS504435</t>
  </si>
  <si>
    <t>East Collarie Foresters</t>
  </si>
  <si>
    <t>S Fairley / S Tong</t>
  </si>
  <si>
    <t>East Collary Forest Audit Docs not completed by S Fairley before departure requires resolution by GMLB.  2008 R G Pilkington died, property passed to Mrs Pilkington.  Advised 28/1/16 that owners changed from Exors of the Late Mrs E Pilkington. Change of ownership notified 08/2/21</t>
  </si>
  <si>
    <t>SE610798</t>
  </si>
  <si>
    <t>Spinners (Bradford) Ltd</t>
  </si>
  <si>
    <t>Sproxton Woodlands R. Clapham Esq reported to have died at SA 12.6.09.  16/8/10 Advised by Mr C Clapham that owner should be Spinners (Bradford) Ltd.</t>
  </si>
  <si>
    <t>David Crozier</t>
  </si>
  <si>
    <t>Alun Gape</t>
  </si>
  <si>
    <t>Thorne Timber Company</t>
  </si>
  <si>
    <t>Dr Alan D Gibbs and Dr H Alison Gibbs</t>
  </si>
  <si>
    <t>SU758358</t>
  </si>
  <si>
    <t>Southeast England</t>
  </si>
  <si>
    <t>Mrs P J Raynor</t>
  </si>
  <si>
    <t>Hartley Mauditt - was called Wick Wood &amp; Coombe Wood, name changed as of 20/7/11</t>
  </si>
  <si>
    <t>Mr R Ratledge</t>
  </si>
  <si>
    <t>Gresham House Forest Fund 1 LP</t>
  </si>
  <si>
    <t xml:space="preserve">Mr W Roberts  </t>
  </si>
  <si>
    <t>Blackmead Forestry</t>
  </si>
  <si>
    <t>Bronnant (RM)</t>
  </si>
  <si>
    <t>SY109872</t>
  </si>
  <si>
    <t xml:space="preserve">Wessex </t>
  </si>
  <si>
    <t>Jenny Bjars</t>
  </si>
  <si>
    <t>Executors of Mr D Truell</t>
  </si>
  <si>
    <t xml:space="preserve">Sidmouth Woodlands. Small reduction in certified area, notified at RA 2019, from 66.1 to 65.85 ha. Change of ownership October 2019 following passing of owner Mr D Truell. </t>
  </si>
  <si>
    <t>Gresham House Timberland LP</t>
  </si>
  <si>
    <t>Duncan MacKinnon</t>
  </si>
  <si>
    <t>TBC</t>
  </si>
  <si>
    <t>TQ435912</t>
  </si>
  <si>
    <t>Essex</t>
  </si>
  <si>
    <t>London Borough of Redbridge</t>
  </si>
  <si>
    <t>Claybury Wood SA 2016 advised certified area increased from 18ha, certified area is now the Park within which is the original Claybury Woods ASNW. Notified at RA 2019 of slight reduction to certified area: 69 to 68.2 ha (to exclude play area)</t>
  </si>
  <si>
    <t>Mrs Saffray Miller</t>
  </si>
  <si>
    <t>Mr J Talbot and Mrs J Talbot</t>
  </si>
  <si>
    <t>Fife Council</t>
  </si>
  <si>
    <t>Bunzion Forests</t>
  </si>
  <si>
    <t>Clive McKay</t>
  </si>
  <si>
    <t>Harperleas - advance notice of certification, expected AA Q3 2014. Change of ownership notified 08/2/21</t>
  </si>
  <si>
    <t>SN738634</t>
  </si>
  <si>
    <t>Mr Sam Bonifant</t>
  </si>
  <si>
    <t>Bryn Eithinog - agent is Mr S Bonifant, previously married to current owner. Change of ownership notified 08/2/21</t>
  </si>
  <si>
    <t>Derry Lodge</t>
  </si>
  <si>
    <t>South Dairy Farm Wood</t>
  </si>
  <si>
    <t>N. Ireland</t>
  </si>
  <si>
    <t>Simon Miller / Will Benny</t>
  </si>
  <si>
    <t>Woodland Trust Small Woods Northern Ireland (Transfer)</t>
  </si>
  <si>
    <t>NT217070</t>
  </si>
  <si>
    <t>Dumfriess &amp; Galloway</t>
  </si>
  <si>
    <t>Dr Siegfried Joussineau</t>
  </si>
  <si>
    <t>Dobs Craig. Area amendment notified at RA 2018 (27/9/18) &lt; reduced to 76.33 from 76.7</t>
  </si>
  <si>
    <t>Holmhead South</t>
  </si>
  <si>
    <t>Mrs J E Hiles</t>
  </si>
  <si>
    <t>SS949190</t>
  </si>
  <si>
    <t>Dr G M Duck</t>
  </si>
  <si>
    <t>Bickleigh Woods. Notified of change of ownership by Stuart Ogilvie April 2021.</t>
  </si>
  <si>
    <t>NT253056</t>
  </si>
  <si>
    <t>Gresham House Sustainable Timber and Energy LP</t>
  </si>
  <si>
    <t>Whey Knowe. Owner transferred from FIM Forest Distribution Trust 17/6/10</t>
  </si>
  <si>
    <t>SN564418</t>
  </si>
  <si>
    <t>Mr J &amp; Mrs M Horseman</t>
  </si>
  <si>
    <t>Llwyndrissi, advised 25/1/12 that owner changed from Miles Peckham</t>
  </si>
  <si>
    <t>Mr J D Hiles</t>
  </si>
  <si>
    <t>Marshalls Mono Ltd.</t>
  </si>
  <si>
    <t>Mr Cassian Battistini</t>
  </si>
  <si>
    <t>Balnagowan</t>
  </si>
  <si>
    <t xml:space="preserve">Brownside </t>
  </si>
  <si>
    <t>NEW</t>
  </si>
  <si>
    <t>NJ673547</t>
  </si>
  <si>
    <t>Redman Forestry</t>
  </si>
  <si>
    <t>R583</t>
  </si>
  <si>
    <t>Brownside</t>
  </si>
  <si>
    <t>SX204767</t>
  </si>
  <si>
    <t>Stakis Forestry LLP</t>
  </si>
  <si>
    <t>Smiths Moor correction of area from 92.3 at AMS 2007-8  9/7/09 CAR Majored and property Suspended from Certification due to lack of progress. 13/7/09 CAR Completed Satisfactorily, property reinstated.  Advised at AMS 2013-14 that property on the market to be sold.  Advised 1/8/16 that property sold by Mrs L H G Lewis. 14/12/16 Area ameded from 91.90ha to 92.33ha after re-mapping.</t>
  </si>
  <si>
    <t>Potanow Forestry LLP</t>
  </si>
  <si>
    <t>Liddesdale &amp; Lothian</t>
  </si>
  <si>
    <t>NX690750</t>
  </si>
  <si>
    <t>Bamberg Ltd</t>
  </si>
  <si>
    <t>Upper Dullarg - advance notice of certification, expected AA Q2 2014</t>
  </si>
  <si>
    <t>SX159765</t>
  </si>
  <si>
    <t>Mr K Wallace</t>
  </si>
  <si>
    <t>Butterstor. Change of ownership notified 08/2/21</t>
  </si>
  <si>
    <t>Esgair Berfedd</t>
  </si>
  <si>
    <t>SX489904</t>
  </si>
  <si>
    <t>Sweepmain Ltd</t>
  </si>
  <si>
    <t>Waybarton Woodland - advance notice of certification, AA expected Q2 2015</t>
  </si>
  <si>
    <t>Mr Paul Ridley</t>
  </si>
  <si>
    <t>Auchencairn Forest LLP</t>
  </si>
  <si>
    <t>West Highland South</t>
  </si>
  <si>
    <t>Greengold Timberlands I Ltd</t>
  </si>
  <si>
    <t>Dnoc an Devora</t>
  </si>
  <si>
    <t>NT048170</t>
  </si>
  <si>
    <t>SN523346</t>
  </si>
  <si>
    <t>Clun Woodlands</t>
  </si>
  <si>
    <t>Troed y Rhiw.  Advised at AMS 2009/10 that Messrs P Scott &amp; N Bailey are directors of Clun Woodlands - owner changed to Clun Woodlands</t>
  </si>
  <si>
    <t>NY180994</t>
  </si>
  <si>
    <t>Grace Balfour</t>
  </si>
  <si>
    <t>Cockplay Forest.  Informed by e-mail from Tim Liddon of 20/7/10 that property sold from FIM Forest Distribution Trust</t>
  </si>
  <si>
    <t>NZ759014</t>
  </si>
  <si>
    <t>Executors of Mrs B Benson</t>
  </si>
  <si>
    <t>Glaisdale sale of outlier wood 42.1ha reported at SA 12.6.09.  3.12.09 CAR Majored and property Suspended from Certification due to lack of progress.  10/2/10 CAR completed satisfactorily, property reinstated.</t>
  </si>
  <si>
    <t>NS607163</t>
  </si>
  <si>
    <t>Lanarkshire &amp; Ayrshire</t>
  </si>
  <si>
    <t>Calton Woodlands.  Informed by e-mail from Tim Liddon of 20/7/10 that property sold from FIM Timber Growth Fund.  Suspended from Certification 2/11/11 for non-completion of CARs, reinstated 8/11/11</t>
  </si>
  <si>
    <t>Will Anderson (TFL Jamie Adcock)</t>
  </si>
  <si>
    <t>Seafield &amp; Strathspey Estates</t>
  </si>
  <si>
    <t>NT038336</t>
  </si>
  <si>
    <t>South Lanarkshire</t>
  </si>
  <si>
    <t>Flynn Forestry</t>
  </si>
  <si>
    <t>SE438389</t>
  </si>
  <si>
    <t xml:space="preserve">Ms J E Bianco &amp; Mr M G Bianco </t>
  </si>
  <si>
    <t>Hayton &amp; Hazelwood property reported sold by T J &amp; B Benson at SA 12.6.09.  Suspended 1/4/14 on request from David Brown, awaiting completion of Management Plans.  Reinstated 14/4/15</t>
  </si>
  <si>
    <t>Linda and Malcolm Schaller</t>
  </si>
  <si>
    <t>NY543728</t>
  </si>
  <si>
    <t xml:space="preserve">Change of ownership </t>
  </si>
  <si>
    <t>NX694767</t>
  </si>
  <si>
    <t xml:space="preserve">F.W.Marshall, F.E. Marshall and J.E.Marshall </t>
  </si>
  <si>
    <t xml:space="preserve">Cassenvey. Change of ownership recorded 27/7/22: old ownership in name of Frank and Ernest Marshall. Now F.W.Marshall, F.E. Marshall and J.E.Marshall. </t>
  </si>
  <si>
    <t>Eskdale &amp; Teviot</t>
  </si>
  <si>
    <t>Swingill (AA carried out jointly with Middlehill as LTFP combines both properties) - Gresham House</t>
  </si>
  <si>
    <t>Central Scotland East</t>
  </si>
  <si>
    <t>Mr J P G Studholme</t>
  </si>
  <si>
    <t>Nether Stewarton. Recertification date to fall inline with initial audit date under Egger/RTS certification scheme. (1/10/14)</t>
  </si>
  <si>
    <t>Mr G R Whittaker</t>
  </si>
  <si>
    <t>SH734290</t>
  </si>
  <si>
    <t>Hafod ty Bach.  Informed 14/12/09 that property to be removed from certification.  1/7/10 property has undergone acceptance audit, reinstate to certification once stakeholder consultation has been evidenced - CAR 23.  Property Suspended 18/1/13 for non-completion of CARs.  CARs completed.  Advised 22/7/15 that property sold by Pompadour Products Ltd to FIM. 18/11/2021: amended typo in forest name: was Hafod ty Bach, now Hafodty Bach.</t>
  </si>
  <si>
    <t>NY135952</t>
  </si>
  <si>
    <t>Simon Hart</t>
  </si>
  <si>
    <t>Blaze Hill.  Property sold by Tilhill Forestry Ltd 12/12/14  Remapped, informed 24/2/16 area reduced from 114.6ha. Change of ownership logged following notificiation in 2021 (actual transfer date: 10/9/2020). 18/11/2021: corrected typo in forest name (was Blazehill on register, now Blaze Hill)</t>
  </si>
  <si>
    <t>NM859245</t>
  </si>
  <si>
    <t>West Highland North</t>
  </si>
  <si>
    <t>Anthony &amp; Bertina Evans</t>
  </si>
  <si>
    <t>SD813872</t>
  </si>
  <si>
    <t>Mr N Tucker</t>
  </si>
  <si>
    <t>Ranley Gill Forest.  Advised 20/1/15 that Mr L N Tucker died, owner is now Mr N Tucker</t>
  </si>
  <si>
    <t>Ramsay Craighill - Gresham House</t>
  </si>
  <si>
    <t xml:space="preserve">Sauchen Woodlands, August 2021 change of ownership from Caledonia Forest Land Investment Ltd. to Gresham House Forest Fund I LP. </t>
  </si>
  <si>
    <t>NT001144</t>
  </si>
  <si>
    <t>Upper Howcleuch South.  Informed by e-mail from Tim Liddon of 20/7/10 that property sold from FIM Forest Asset Fund</t>
  </si>
  <si>
    <t>Falkirk</t>
  </si>
  <si>
    <t>Mr M S &amp; Mrs E O Keeler</t>
  </si>
  <si>
    <t>R541</t>
  </si>
  <si>
    <t>Burnhead</t>
  </si>
  <si>
    <t>Venlaw - Gresham House</t>
  </si>
  <si>
    <t>Mr Alexander William Dalgarno and Mrs Susan Mae Dalgarno</t>
  </si>
  <si>
    <t>Canterland</t>
  </si>
  <si>
    <t>NJ900410</t>
  </si>
  <si>
    <t>Argyll &amp; Lochaber Estates</t>
  </si>
  <si>
    <t>West Touxhill advance notice of certification, AA expected Q4 2014</t>
  </si>
  <si>
    <t>Sir David Landale 1975 Income Trust</t>
  </si>
  <si>
    <t>Originally part of Dalswinton Estate until 121.13 was sold to NML Woodlands in 2019. Change of ownership notified 08/2/21</t>
  </si>
  <si>
    <t>SO179613</t>
  </si>
  <si>
    <t>South East Wales &amp; Marches</t>
  </si>
  <si>
    <t xml:space="preserve">Esgairnantau. 29/10/21 recent acquisition by Gresham. 18/11/2021: notification of change of ownership, was Marquess of Linlithgow, since acquired by Gresham House. Also increase to certified area: was 118 now 119.35ha. Notified of increase in certified area 24/12/2021: was 119.35 now 121.56 Ha.  </t>
  </si>
  <si>
    <t>County Durham</t>
  </si>
  <si>
    <t>Mr John Henderson</t>
  </si>
  <si>
    <t>Mr Alun Gape</t>
  </si>
  <si>
    <t>NY156991</t>
  </si>
  <si>
    <t>First Stellar Forestry Fund LP</t>
  </si>
  <si>
    <t>Ruegill Sold by Highland Timber (DoC 8.11.01, first registered 20.12.01) to Ruegill Partnership as of 29.8.06.  Advised 15.11.10 that property no longer owned by Ruegill Partnership, original partners still part owners. Jan 2022 change FM to Stephen Clarck</t>
  </si>
  <si>
    <t>SO228251</t>
  </si>
  <si>
    <t>Trustees of the Lord Rees (deceased) Will Trust</t>
  </si>
  <si>
    <t xml:space="preserve">Twyn Ddu Agreed to register without DoC as owner in hospital.  Advised in AMS 2008-9 that owner deceased.  Advised at SA 16.9.11 that ownership changed from The Rt Hon Lord Rees of Goytre QC PC deceased.  2/12/12 property Suspended from Certification for non-completion of CARs.  Reinstated 2/12/12 as manager has been on long-term sick leave and CARs are now in the process of being completed. Suspended 12/01/18 as no AMS return received despite numerous reminders. EMailed 17/1/18 for update. Reinstated 29/01/18 - AMS received. </t>
  </si>
  <si>
    <t>David J Randall &amp; Robert O Randall</t>
  </si>
  <si>
    <t>Byfre. Change of ownership notified 08/2/21</t>
  </si>
  <si>
    <t>NJ983401</t>
  </si>
  <si>
    <t>Mr Harold Smith</t>
  </si>
  <si>
    <t>North Craighead Suspended 2/12/14 for non-completion of CARs.  Reinstated 9/2/15</t>
  </si>
  <si>
    <t>Lord John Dyson</t>
  </si>
  <si>
    <t>NT225017</t>
  </si>
  <si>
    <t>Wetwood Informed 16/4/09 now owned by Gresham House Forest Fund 1 LP.</t>
  </si>
  <si>
    <t>NT155359</t>
  </si>
  <si>
    <t>Peebleshire</t>
  </si>
  <si>
    <t>Mr David Hume</t>
  </si>
  <si>
    <t>NT199029</t>
  </si>
  <si>
    <t>Mid Rig Informed 16/4/09 now owned by Gresham House Forest Fund 1 LP.</t>
  </si>
  <si>
    <t>NS 543777</t>
  </si>
  <si>
    <t>W &amp; S Macpherson</t>
  </si>
  <si>
    <t>Malcolm J G King</t>
  </si>
  <si>
    <t>Prince Rupert Von Preussen</t>
  </si>
  <si>
    <t>Mr Michael Mathews</t>
  </si>
  <si>
    <t xml:space="preserve">Troston </t>
  </si>
  <si>
    <t>NT193024</t>
  </si>
  <si>
    <t>Strushel Informed 16/4/09 now owned by Gresham House Forest Fund 1 LP.</t>
  </si>
  <si>
    <t>Mr E Sturmer</t>
  </si>
  <si>
    <t>NH699374</t>
  </si>
  <si>
    <t>Mr Richard White</t>
  </si>
  <si>
    <t>Phil DiDuca</t>
  </si>
  <si>
    <t>Graver Forestry</t>
  </si>
  <si>
    <t>NT567222</t>
  </si>
  <si>
    <t>Bagold Ltd</t>
  </si>
  <si>
    <t>Transfer</t>
  </si>
  <si>
    <t>Minto Transfer from Scottish Woodlands</t>
  </si>
  <si>
    <t>SE458344</t>
  </si>
  <si>
    <t>Holloway Timber Company</t>
  </si>
  <si>
    <t xml:space="preserve">Lotherton Suspended 1/4/14 on request from David Brown, awaiting completion of Management Plans  Reinstated 14/4/15 </t>
  </si>
  <si>
    <t>Conhess Partnership</t>
  </si>
  <si>
    <t>South Ayrshire</t>
  </si>
  <si>
    <t>Isaac Adams</t>
  </si>
  <si>
    <t xml:space="preserve">Hutcheson Hill. Change of ownership November 2019 from. Dalmally Forestry Partnership to Gresham House Forest Fund 1 LP. </t>
  </si>
  <si>
    <t>SD743479</t>
  </si>
  <si>
    <t>Mr Stephen Bleakley</t>
  </si>
  <si>
    <t>Grindleton Fell Advance notice, due Q4 2014. Noted minor increase in certified area at RA 2020: was 148.3, now 147.13</t>
  </si>
  <si>
    <t>Mrs J C Hands</t>
  </si>
  <si>
    <t xml:space="preserve">Newton Forest. AA 2019: Area currently excludes bare ground which may be planted in the future subject to grant aid </t>
  </si>
  <si>
    <t>Yellowsike - Gresham House</t>
  </si>
  <si>
    <t>NT179006</t>
  </si>
  <si>
    <t xml:space="preserve">Dryfehead Advised 29.8.06 of sale of part area, 11.8.06, reduced from 173.5ha.  Advised in AMS 2007-8 that property sold by P &amp; C Dunkerley to FIM Timber Growth Fund IV. Informed 16/4/09 now owned by Gresham House Forest Fund 1 LP. 07/03/2022- small reduction in certified area. fr. 149.90 to 149.49 Ha. </t>
  </si>
  <si>
    <t>Sam Brown/Ricky Dallow</t>
  </si>
  <si>
    <t>Potanow Forestry Ltd</t>
  </si>
  <si>
    <t>Hendrewallog - transfer</t>
  </si>
  <si>
    <t>Erw Garegog (R463). Increase to certified area following acquisition of neighbouring land. Was 93.85 ha now 153.36 ha as at 14/01/2021 (to include Plasau)</t>
  </si>
  <si>
    <t>SH962595</t>
  </si>
  <si>
    <t>Denbighshire</t>
  </si>
  <si>
    <t xml:space="preserve">Brenig Woodlands.  Advised 1/2/17 that part of property clearfelled for a windfarm, certified area reduced from 320.47ha.  8/8/17 property suspended due to non-completion of CARs.  Suspended 12/01/18 by Emc as no AMS return received despite numerous requests since October. Reinstated 29/01/18 - AMS received.  </t>
  </si>
  <si>
    <t>NT236091</t>
  </si>
  <si>
    <t>Glendearg Advised 12/11/15 that property sold by CTC Commercial Forestry Partnership 3</t>
  </si>
  <si>
    <t>NS765894</t>
  </si>
  <si>
    <t>EVSS Forestry Ltd</t>
  </si>
  <si>
    <t>Church Commissioners for England</t>
  </si>
  <si>
    <t xml:space="preserve">Twelvemans &amp; Burntside.  Sold to Church Commissioners 2022. </t>
  </si>
  <si>
    <t>Mrs Julia Dallas</t>
  </si>
  <si>
    <t>R469</t>
  </si>
  <si>
    <t>RMD Forestry Ltd</t>
  </si>
  <si>
    <t>Sari Salvesen</t>
  </si>
  <si>
    <t>SS658054</t>
  </si>
  <si>
    <t>Mike Chapman</t>
  </si>
  <si>
    <t>19/03/2018 (area amended)</t>
  </si>
  <si>
    <t>Woodland Trust Wessex Small Woods.  Advised 14/10/13 that some woodlands removed from scheme, area was 85.47ha.  Advised at AMS 2013-14 that further small woods sold/purchased, area was 58.41ha.  Further sales/purchases advised 9/6/16, area was 70.64ha. Additional woodlands transferred 19/3/18 w/ new DoC rcvd. Previous hectarage 68.08, now 165.5</t>
  </si>
  <si>
    <t>SE521829</t>
  </si>
  <si>
    <t>A. Bailey Esq</t>
  </si>
  <si>
    <t>Hambleton. 07/6/16 - amended area having been remaped as part of recert. Was 161.2ha</t>
  </si>
  <si>
    <t>SD900840</t>
  </si>
  <si>
    <t>Trustees for the Peter Lawson Discretionary Will Trust</t>
  </si>
  <si>
    <t>Richard Peberdy</t>
  </si>
  <si>
    <t>16/04/2018 (area amended)</t>
  </si>
  <si>
    <t>Raydale Advised at AMS 2010-11 that Mr Lawson has died, property in probate. Area ameded from 165.9 in 2018 RA.</t>
  </si>
  <si>
    <t>NX800500</t>
  </si>
  <si>
    <t>Rascarrel - advance notice of certification, expected AA Q3 2014</t>
  </si>
  <si>
    <t>NY508818</t>
  </si>
  <si>
    <t>Mr S Fox</t>
  </si>
  <si>
    <t>14/12/15 name change</t>
  </si>
  <si>
    <t>Dixon Syke &amp; Saughs Property sold by Lady Castle Stewart 1962 Settlement (DoC 29/7/04)in 2007.  7/10/11 informed that Steve Miller transferred to West Highland, awaiting new manager name.  2013 change of owner name from Trustees of the Capp RE S Fox.  30/1/15 area revised from 98.50ha.  Addition of Saughs increases area from 100.2ha 14/12/15. Notified at RA2019 of increase in certified area: was 166.59, now 168.00.</t>
  </si>
  <si>
    <t>SD397882</t>
  </si>
  <si>
    <t>James Harrison-Moore</t>
  </si>
  <si>
    <t>Mrs Betty W Cormack</t>
  </si>
  <si>
    <t xml:space="preserve">Gummers How  Advised 20/1/15 that Neville Cormack CBE has died, awaiting confirmation of new owner.  Advised 3/3/15 that ownership information incorrect, was David and Betty Cormack. Updated 11/10/2017 change of ownership - changed from DN &amp; JR Cormack &amp; HW Polito to Mrs Betty W Cormack. </t>
  </si>
  <si>
    <t>NO022100</t>
  </si>
  <si>
    <t>Dr Kenneth Macdonald</t>
  </si>
  <si>
    <t>Greenhill Estate. Advised owner deceased - transfer of ownership required. Form sent 18/11/16.  Confirmed Dr James Macdonald deceased, ownership transferred 20/1/17</t>
  </si>
  <si>
    <t>SY804924</t>
  </si>
  <si>
    <t>Justin Gorbold</t>
  </si>
  <si>
    <t>Dr B H May</t>
  </si>
  <si>
    <t>Bladen (includes Mays Wood). 08/08/17 area changed during recert audit.</t>
  </si>
  <si>
    <t>R528</t>
  </si>
  <si>
    <t>NH750842</t>
  </si>
  <si>
    <t>Duncan Scott / Bill Dickson</t>
  </si>
  <si>
    <t>The Glenmorangie Company</t>
  </si>
  <si>
    <t>Morangie Suspended from Certification 2/11/11 for non-completion of CARs, reinstated 23/11/11, area increased from 134.40 at recert 2016, remapped</t>
  </si>
  <si>
    <t>NY284814</t>
  </si>
  <si>
    <t>GreenGold Timberlands Ltd</t>
  </si>
  <si>
    <t xml:space="preserve">Kirtleton North Forest.  Sold by Tilhill Forestry Ltd. January 2022: change of ownership, was Church Commissioners for England, now GreenGold Timberlands Ltd. </t>
  </si>
  <si>
    <t>Dollar Law. 19/11/16 Area changed from 178.6 due to mapping error.</t>
  </si>
  <si>
    <t>NX662993</t>
  </si>
  <si>
    <t>Holm of Dalquhairn Informed 16/4/09 now owned by Gresham House Forest Fund 1 LP.</t>
  </si>
  <si>
    <t>John Jefford / Stephen Clark</t>
  </si>
  <si>
    <t>Nicola Abbott</t>
  </si>
  <si>
    <t>Easter Ross</t>
  </si>
  <si>
    <t>Charles Reid Children's Trust</t>
  </si>
  <si>
    <t>NO342056</t>
  </si>
  <si>
    <t>Falkland Woods, transfer from SW</t>
  </si>
  <si>
    <t>NX830787</t>
  </si>
  <si>
    <t>Milldown.  4/8/11 Ownership transferred from Mr L H Richter</t>
  </si>
  <si>
    <t>Mark Dobson</t>
  </si>
  <si>
    <t>Berryley - Gresham House</t>
  </si>
  <si>
    <t>Achlachan</t>
  </si>
  <si>
    <t>ND148535</t>
  </si>
  <si>
    <t>Mrs J Hands</t>
  </si>
  <si>
    <t>R581</t>
  </si>
  <si>
    <t>NY922358</t>
  </si>
  <si>
    <t xml:space="preserve">Howgate. Change of ownership logged following notificiation in 2021 (actual transfer date: 2/9/2020). </t>
  </si>
  <si>
    <t>Stirling Council</t>
  </si>
  <si>
    <t>TFP (2008) LLP</t>
  </si>
  <si>
    <t>Breaclaich  Transfer from Scottish Woodlands</t>
  </si>
  <si>
    <t>SN894169</t>
  </si>
  <si>
    <t>Dame Mary Arden, A W Hamilton QC, Lord Jonathan Mance, The Rt Hon Lord Phillips</t>
  </si>
  <si>
    <t>NH677379</t>
  </si>
  <si>
    <t>Mrs E MacGregor</t>
  </si>
  <si>
    <t>Tomfat  Suspended 2/12/14 for non-completion of CARs.  Reinstated 9/2/15</t>
  </si>
  <si>
    <t>Mr &amp; Mrs Hugh Johnson</t>
  </si>
  <si>
    <t>NN583322</t>
  </si>
  <si>
    <t>The Forestry Partnership 2008 LLP (TFP)</t>
  </si>
  <si>
    <t xml:space="preserve">Cuildochart reported at AMS 2008-9 that 5.6ha sold "a few years ago", area was 211.3ha. Notified 21/9/2021 of change of ownership: sold by previous owners, BY Thornton &amp; R J Vallance-Owen, to The Forestry Partnership 2008 LLP (TFP). 5/4/22: Reduction in certified area: was 205.74 now 194.05. </t>
  </si>
  <si>
    <t>SE081453</t>
  </si>
  <si>
    <t>West Yorkshire</t>
  </si>
  <si>
    <t>Mr S &amp; Mrs P A Parfett</t>
  </si>
  <si>
    <t>Rivock Edge</t>
  </si>
  <si>
    <t>NS031817</t>
  </si>
  <si>
    <t>Bryan Pearce</t>
  </si>
  <si>
    <t>Auchenbreck  Advised 5/11/15 that property in the process of being sold. Suspended 11/11/15, property will undergo recert audit after sale if certification to continue. 18/11/15 confirmed that recertification required, date booked, property reinstated.  Advised 21/10/16 that property sold by Hazel Mount Co. and Gornal Ground Co. Ltd  At AMS 2015-16 requested name change from Auchenbreck to Auchenbreck Forest. Small increase in certified area Jan 2021 - was 192.39, now 199.53ha.</t>
  </si>
  <si>
    <t>NY305899</t>
  </si>
  <si>
    <t>Midknock. Owner transferred from FIM Forest Asset Fund 17/6/10</t>
  </si>
  <si>
    <t>NS112816</t>
  </si>
  <si>
    <t>Clachaig Forest Advised by e-mail of 5/4/11 that 172.9ha sold to Prof R Williams, also owner of Kilmichael.  Original certified area amended from 186.36 to 173.08 e-mail of 6/10/11.  Mr Pedersen is not wishing to retain certification on balance of property.  Advised 28/1/14 that property sold by Professor Roger Williams to Potanow, increase in area from 173.08ha. Change of area notified at RA 2018 - was 173.08, now 201.55</t>
  </si>
  <si>
    <t>NR997865</t>
  </si>
  <si>
    <t>Maymore Forest. Reduction in certified area reported at 2020 RA (completed Feb 21)- was 283.08, now 204.05.</t>
  </si>
  <si>
    <t>Shielsknowe</t>
  </si>
  <si>
    <t>NT717103</t>
  </si>
  <si>
    <t>Mrs Bridget Fraser</t>
  </si>
  <si>
    <t>R582</t>
  </si>
  <si>
    <t>Corbie Sike - Gresham House</t>
  </si>
  <si>
    <t>NG864307</t>
  </si>
  <si>
    <t>Brown Family Partnership</t>
  </si>
  <si>
    <t>NT226004</t>
  </si>
  <si>
    <t>Mr A J Callander</t>
  </si>
  <si>
    <t>Broomfield North (Recert 1 year early in 2011).  Advised at AMS 2012-13 that owner changed from Broomfield Forestry Ltd</t>
  </si>
  <si>
    <t>Groombridge</t>
  </si>
  <si>
    <t>John Allen</t>
  </si>
  <si>
    <t>Mersham Hatch Estate LLP</t>
  </si>
  <si>
    <t>Mersham Hatch Estate  13/12/12 advised that ownerships have merged, owner names were The Hon. M-J U Knatchbull, Miss K Knatchbull and Mersham Productions, Suspended 11/11/16 until management reconfirmed..  9/1/17 confirmed Tilhill reinstated as managers.</t>
  </si>
  <si>
    <t>Mrs R S Salvesen</t>
  </si>
  <si>
    <t>Duncam MacKinnon</t>
  </si>
  <si>
    <t>Executors of Mrs V Bindon (Creffield Forestry)</t>
  </si>
  <si>
    <t xml:space="preserve">Kinachreachan. Nov 2021; Ownership now under Executors of Mrs V Bindon. </t>
  </si>
  <si>
    <t>NN336809</t>
  </si>
  <si>
    <t>Mr Walter &amp; Mrs Janet Reid</t>
  </si>
  <si>
    <t>Middlehill (AA carried out jointly with Swingill as LTFP combines both properties) - Gresham House</t>
  </si>
  <si>
    <t>NN161266</t>
  </si>
  <si>
    <t>Dalmally Woodland.  Advised 28/7/16 that property sold by The Dalmally Partnership</t>
  </si>
  <si>
    <t>NT479262</t>
  </si>
  <si>
    <t>Mrs J M Rowe</t>
  </si>
  <si>
    <t>NX716779</t>
  </si>
  <si>
    <t>Wigtownshire</t>
  </si>
  <si>
    <t>Marnhoul Scotfo SWS 1st AA 20/04/00 GB 6major 6minor  PB Forestry signed DOC 26.4.00  Advised January 2012 that properties sold by Scotfo</t>
  </si>
  <si>
    <t>SW969418</t>
  </si>
  <si>
    <t>Jaimie Parsons</t>
  </si>
  <si>
    <t>Charles H Williams</t>
  </si>
  <si>
    <t xml:space="preserve">Caerhays Estate
Suspended 1/7/19 due to non-completion of CAR GS-CAR452. Suspension lisfted 5/8/19. </t>
  </si>
  <si>
    <t>SN675532</t>
  </si>
  <si>
    <t>Bryn Coch SA  09/03/04   Was 231.20 sold 25.8 to Bryn du Bach.  At AMS 2007-8 informed that small area purchased from Bryn Du Bach, previous registered area 205.4ha.  Property sold by Tilhill Forestry Ltd 12/12/14.  8/4/15 area confirmed, changed from 229.50ha.</t>
  </si>
  <si>
    <t>Mr Philip Thornley &amp; Mrs Gillian Thornley</t>
  </si>
  <si>
    <t>The FGAF/JFF Grandchildren's Trust</t>
  </si>
  <si>
    <t>Pentland Hill. Transfer from RTS/Egger Scheme - set first recert 10 yrs fr date of initial application with RTS = 01/09/2014</t>
  </si>
  <si>
    <t>Corrachaive. Major CAR raised at AA - RoM issued on closure. Registered 18/5.</t>
  </si>
  <si>
    <t>NT093972</t>
  </si>
  <si>
    <t>Scotswood Forestry</t>
  </si>
  <si>
    <t>NT132425</t>
  </si>
  <si>
    <t>NN230073</t>
  </si>
  <si>
    <t>UBS (UK) Staff Pension Scheme</t>
  </si>
  <si>
    <t>NT738165</t>
  </si>
  <si>
    <t>Roxburghshire</t>
  </si>
  <si>
    <t>Ardtaraig Farming Company</t>
  </si>
  <si>
    <t>NY144938</t>
  </si>
  <si>
    <t>W R Webster</t>
  </si>
  <si>
    <t>Fingland Fell. FM to change, move to Group</t>
  </si>
  <si>
    <t>SN832558</t>
  </si>
  <si>
    <t>Mr &amp; Mrs A J Whitehead</t>
  </si>
  <si>
    <t>Esgair Cloddiad North Advised 15.11.06 of change of ownership from Timberlands IV Dis. Fund to Mr &amp; Mrs J Whitehead effective August 2005.  (original DOC 18.6.02)  Advised at Recert 5/12/12 that area increased from 122.7 ha, Nant Byr now included.</t>
  </si>
  <si>
    <t>NN789640</t>
  </si>
  <si>
    <t>Caledonia Forest Land Investments Ltd (CFLI)</t>
  </si>
  <si>
    <t>Auchanruie Advised 13/11/15 that property has been sold, info to come.  Sold from Sofaelde Skov-og Ejendomsselskab</t>
  </si>
  <si>
    <t>NS998741</t>
  </si>
  <si>
    <t>Jane Begg</t>
  </si>
  <si>
    <t>West Lothian Council</t>
  </si>
  <si>
    <t>Beecraigs Forest, advised at AMS 2014-15 that area adjusted from 239.29ha.</t>
  </si>
  <si>
    <t>NX442600</t>
  </si>
  <si>
    <t>Auchleand.  2/12/11 property Suspended from Certification for non-completion of CARs, reinstated 6/12/11, progress being made on CAR, Target date extended.  Advised 14/6/13 that property sold by Bamberg Ltd, management retained.</t>
  </si>
  <si>
    <t>Mr &amp; Mrs C P L Oliphant Children's Settlement</t>
  </si>
  <si>
    <t>Mr Giles Keating</t>
  </si>
  <si>
    <t>NS686090</t>
  </si>
  <si>
    <t>Rosetree Harber Partnership</t>
  </si>
  <si>
    <t>Carcarse Woodland.  11/2/10 CAR raised to Major and property suspended from Certification due to non-completion of actions.  12/2/10 Major CAR completed satisfactorily, property reinstated.</t>
  </si>
  <si>
    <t>NT091319</t>
  </si>
  <si>
    <t>Prof. H F A Strachan</t>
  </si>
  <si>
    <t xml:space="preserve">Atherton Group Holdings Ltd. </t>
  </si>
  <si>
    <t>Esgair Forest. Previously Group Scheme member. TFL took on management in autumn 2019; now RM. Initial recert date to remain unchanged (2024)</t>
  </si>
  <si>
    <t>Michael John Hunt</t>
  </si>
  <si>
    <t>SN868129</t>
  </si>
  <si>
    <t>Mr F Lloyd</t>
  </si>
  <si>
    <t>NX816849</t>
  </si>
  <si>
    <t>Bogrie.  Property sold by Tilhill Forestry Ltd 12/12/14</t>
  </si>
  <si>
    <t>NT210022</t>
  </si>
  <si>
    <t>Ashybank Forest Ownership Change QTR 4 2004 Amended May 05</t>
  </si>
  <si>
    <t>Terling Estate</t>
  </si>
  <si>
    <t>TL7738514603</t>
  </si>
  <si>
    <t>Midlands &amp; Anglia</t>
  </si>
  <si>
    <t>Joel Roden</t>
  </si>
  <si>
    <t>Lord Rayleigh's Farms Ltd</t>
  </si>
  <si>
    <t>Nicola Abbatt</t>
  </si>
  <si>
    <t>G158</t>
  </si>
  <si>
    <t xml:space="preserve">M J Hunt </t>
  </si>
  <si>
    <t>Feddal Forest. Change of ownership notified 08/2/21</t>
  </si>
  <si>
    <t>NS770907</t>
  </si>
  <si>
    <t>Count Alfred Solms</t>
  </si>
  <si>
    <t>NM824105</t>
  </si>
  <si>
    <t>John Little</t>
  </si>
  <si>
    <t>Mrs Juliet A Mullins</t>
  </si>
  <si>
    <t>transfer</t>
  </si>
  <si>
    <t>Kames - advance notice of certification, expected transfer from RD&amp;S cert Q4 2014</t>
  </si>
  <si>
    <t>NX370622</t>
  </si>
  <si>
    <t>Peter Henry James Lovell</t>
  </si>
  <si>
    <t>Merton Hall - advance notice of certification, expected AA Q2 2014</t>
  </si>
  <si>
    <t>NX274789</t>
  </si>
  <si>
    <t>Chris Hill, Potanow Forestry</t>
  </si>
  <si>
    <t xml:space="preserve">Loch Mabrennie - advance notice of certification, expected AA Q3 2014. Notified of change of certified area at RA 2/9/19 - was 280.7 now 285.8. </t>
  </si>
  <si>
    <t>NS558015</t>
  </si>
  <si>
    <t>Deughwater.  Property sold by Tilhill Forestry Ltd 12/12/14.  8/4/15 area confirmed, changed from 287.70ha. Area rechecked at AMS 2015-16 and confirmed amended from 279.8 ha.</t>
  </si>
  <si>
    <t>Mr K E Young</t>
  </si>
  <si>
    <t>Gibshiel Woodlands - transfer from RM January 2022</t>
  </si>
  <si>
    <t>SO266402</t>
  </si>
  <si>
    <t>CWI Partnership</t>
  </si>
  <si>
    <t>Hay Woods. Suspended 12/01/18 by Emc as no AMS return received despite numerous requests since October. Awaiting AMS still 17/1 (emailed for update). Reinstated 29/01/18 - AMS received.  **ERROR RAISED AT SA AUDIT 2019 - REGISTER GRID REF. HAS BEEN INCORRECT AND THUS AMENDED WITH CORRECT COORDINATES **</t>
  </si>
  <si>
    <t>NT166122</t>
  </si>
  <si>
    <t xml:space="preserve">Polmoodie - advance notice of certification, expected AA Q2 2014. Notified 29/10/2021 of change of ownership - was T'tees of the Capp RE S Fox, now acquired by GH Timberland LP. </t>
  </si>
  <si>
    <t>NX748833</t>
  </si>
  <si>
    <t>Blackmead Forestry Limited</t>
  </si>
  <si>
    <t xml:space="preserve">Waterhead Scotfo SWS 1st AA 20/04/00 GB 6major 5minor  PB Forestry signed DOC 26.4.00  Advised January 2012 that properties sold by Scotfo  Advised at AMS 2013-14 that adjacent woodland (Craigenputtock) purchased, area was 232.00.  8/4/15 area confirmed, changed from 301.20ha. Changed from 232.4 to 300.8 21/11/16. Craigenputtock added to area. March 2021: Change of ownership approved. </t>
  </si>
  <si>
    <t>Neidpath Estate</t>
  </si>
  <si>
    <t>Lord Wemyss Trust SGF - Lady Elizabeth Benson</t>
  </si>
  <si>
    <t>Cert</t>
  </si>
  <si>
    <t>NT590029</t>
  </si>
  <si>
    <t>NS898237</t>
  </si>
  <si>
    <t>NT346021</t>
  </si>
  <si>
    <t xml:space="preserve">Ramsaygrain West Sold from Endurance Forestry to Kronospan summer 2007 </t>
  </si>
  <si>
    <t>NN994123</t>
  </si>
  <si>
    <t>Hartz and Turner</t>
  </si>
  <si>
    <t>NY171967</t>
  </si>
  <si>
    <t>Ramshawrig  20/7/16 notified of area change, area was 324.10ha.</t>
  </si>
  <si>
    <t>NY177967</t>
  </si>
  <si>
    <t>James Jack</t>
  </si>
  <si>
    <t>Dod Knowes  30.9.09 informed at AMS property sold by UPM Tilhill to William Watts.  Advised 24/11/11 that property sold by William Watts.  Advised at AMS 2015-16 that property sold by A W Howitt. Jan 2022 change FM to Stephen Clark</t>
  </si>
  <si>
    <t>NT429021</t>
  </si>
  <si>
    <t>Welsh Water PLC</t>
  </si>
  <si>
    <t xml:space="preserve">Llyn Brenig. Transfer to RM 25/10/2019. Recert to fall in line with previous recert dates when certified w/ Andrew Bronwin Scheme; first registered 1/11/06, therefore first recert due 1/11/21. Change of name notifiation 12/05/2022: updated register to DCWW Brenig (was Llyn Brenig Estate). </t>
  </si>
  <si>
    <t>NX420720</t>
  </si>
  <si>
    <t>Drannandow. Area was 327.5. 07/12/16 re-mapped with GIS.</t>
  </si>
  <si>
    <t>NS346643</t>
  </si>
  <si>
    <t>John &amp; Moyra Horseman</t>
  </si>
  <si>
    <t>Ladymuir transfer from INDFOR CU-FM/COC-804069</t>
  </si>
  <si>
    <t>NT261017</t>
  </si>
  <si>
    <t>Raeburn Complex - new certified entitity combining R039 &amp; R169</t>
  </si>
  <si>
    <t>NY532938</t>
  </si>
  <si>
    <t>Riccarton Forest transfer from Scottish Woodlands</t>
  </si>
  <si>
    <t>NM848134</t>
  </si>
  <si>
    <t xml:space="preserve">Barachuile. Change of ownership logged following notificiation in December 2020 (actual transfer date: 1/5/2020). </t>
  </si>
  <si>
    <t>SD670410</t>
  </si>
  <si>
    <t>Mrs Susan Pynegar</t>
  </si>
  <si>
    <t>Longridge Fell.  7/2/12 CARs raised to Major and property suspended from certification for non-completion of CAR.  8/2/12 Reinstated - CARs closed or target dates extended.</t>
  </si>
  <si>
    <t>NY205860</t>
  </si>
  <si>
    <t>Jonathan Djanogly</t>
  </si>
  <si>
    <t>Tanlawhill East. Update at RA 2018 (carried out 29/1/19) of increase in certified area from 333.26 to 336.05</t>
  </si>
  <si>
    <t>High Cairn</t>
  </si>
  <si>
    <t xml:space="preserve">High Cairn.  Property sold by Tilhill Forestry Ltd 12/12/14 to Church Commissioners, still certified. Property sold by Church Commissioners for England to GH FF1LP 2021. </t>
  </si>
  <si>
    <t>Glenkeil - Gresham House</t>
  </si>
  <si>
    <t>NY310850</t>
  </si>
  <si>
    <t>R S Salvesen 1997 Grandchildren's Trust</t>
  </si>
  <si>
    <t>Loganhead Forest.  Area revised 18/12/08 from 258ha</t>
  </si>
  <si>
    <t>Increase in certified area</t>
  </si>
  <si>
    <t>Fraser Talbot / Andrew Tomlinson</t>
  </si>
  <si>
    <t>Ardgaddan Bar &amp; Lindsaig (aka Lindsaig Complex). Increase in certified area due to amalgamation of 3 properties - was 287.02 Ha now 346.80 Ha.</t>
  </si>
  <si>
    <t>MPL Household Ltd</t>
  </si>
  <si>
    <t>High Park. 28/10/21 (RA): notified of minor change (increase) in certified area following recent remapping. Was 353.78, now 355.70.</t>
  </si>
  <si>
    <t>SE666756</t>
  </si>
  <si>
    <t>Worsley Family and Family Trusts</t>
  </si>
  <si>
    <t>Hovingham Transferred from Group Scheme 15/4/11. 03/05/16 Area amended from 362 ha., suspended 18/10/16 for non-completion of CARs.  Reinstated 20/10/16 all overdue CARs completed.</t>
  </si>
  <si>
    <t>NR967832</t>
  </si>
  <si>
    <t>Strone East.  Informed by e-mail from Tim Liddon of 20/7/10 that property sold from FIM Timber Growth Fund II</t>
  </si>
  <si>
    <t>NO070078</t>
  </si>
  <si>
    <t>Maesycilyn. Update 25/10/2019: The forest now incorporates the adjacent forest (previously known as Brwyno but now under the a same [FIM] ownership) - increase in certified area fr. 240.0 ha to 382.40 ha.</t>
  </si>
  <si>
    <t>NT363012</t>
  </si>
  <si>
    <t>Sir F M Strang Steel</t>
  </si>
  <si>
    <t>Lymiecleugh Also called Merrylaw &amp; Lymiecleuch.  Owner changed from Philiphaugh Estate via AMS Sept 09 (owned by Sir FM Strang Steel).  Advised at AMS 2011-12 that mapped area increased from 392.42ha. 25/5/17 Area adjusted from 446.37ha as part of recertification audit to remove 52ha of upland hill not deemed to be certied forest land.</t>
  </si>
  <si>
    <t>NT269243</t>
  </si>
  <si>
    <t>Countess Caroline Solms-Sonnenwalde</t>
  </si>
  <si>
    <t>Bowerhope  advised at audit 23/10/13 that property size increased from 437.10ha.  Advised at AMS 2014-15 that area reduced by 114.58ha of open hill ground and farm house, was 511.63ha. Change of ownership Jan 2019 (notification received by FM Feb 2021), from Count Alfred Solms to Countess Caroline Solms-Sonnenwalde.</t>
  </si>
  <si>
    <t>Moulton Goodies Ltd</t>
  </si>
  <si>
    <t>NN061234</t>
  </si>
  <si>
    <t>NX283975</t>
  </si>
  <si>
    <t>Glengennet.  Property sold by Tilhill Forestry Ltd 12/12/14.  8/4/15 area confirmed, changed from 413.00.  Area reduced from 418.9 ha 19/5/16, removing area of wind turbine bases and infrastructure from total.  Area remapped 2016, was 407.10 ha</t>
  </si>
  <si>
    <t>NO848932</t>
  </si>
  <si>
    <t>Ballantyne Forestry area amended from 202.81 at AMS 2008/9.  19/3/10 area reduced by further 0.9ha from 210.76.  31/10/11 advised of further reduction in area from 201.91ha.  Advised at AMS 2013-14 that two further woodlands purchased, increase in area from 178.61ha. RA 2021: notified of change to certified area: was 410Ha now 409.95Ha</t>
  </si>
  <si>
    <t>NS166772</t>
  </si>
  <si>
    <t>Andrew Brackfield Esq</t>
  </si>
  <si>
    <t>NN800010</t>
  </si>
  <si>
    <t>Kippendavie Group Trust</t>
  </si>
  <si>
    <t xml:space="preserve">Kippendavie  Advised by S Tong 11/8/10 that area increased from 299.01 due to new planting.  Advised at AMS 30/10/13 that more purchased, area was 313.56ha. Advised at AMS 27/11/19 that certified area increased fr. 347.2 to 412.3. </t>
  </si>
  <si>
    <t>NO055049</t>
  </si>
  <si>
    <t>Warroch Hill.  8/4/15 area confirmed, changed from 347.66ha.  At AMS 2014-15 area reconfirmed - is not 250 ha. Notified of change of area: was 349.69, now 432.08 (as of 17/12/18). At RA 2019, area confirmed as 416.49, increased from 349.69.</t>
  </si>
  <si>
    <t>Mr M &amp; Mrs K M Harrison</t>
  </si>
  <si>
    <t>NT211105</t>
  </si>
  <si>
    <t>Nether Phawhope  sold from Forth Sawmilling Partnership early 2009</t>
  </si>
  <si>
    <t>Dwr Cymru Welsh Water</t>
  </si>
  <si>
    <t>Elan Valley (DCWW). Transfer to TFL RM Scheme 22/11/19. Recert to fall in line with previous recert dates when certified w/ Andrew Bronwin Scheme; first registered 1/9/05, therefore first recert due 1/9/20. Notified of minor change to certified area Feb 2021- was 421.63 now 429.17.</t>
  </si>
  <si>
    <t>NT693676</t>
  </si>
  <si>
    <t>Monynut sold by FIM Forest Trust 2009 to UPM Tilhill 30.8.09.  Property sold by Tilhill Forestry Ltd 12/12/14. 11/11/15 advised area may be reduced by windfarm works to 432ha if works go ahead.. 19/11/16 Area reduced  from 499.3 due to wind farm development.</t>
  </si>
  <si>
    <t>CD Landale - Woodlands</t>
  </si>
  <si>
    <t xml:space="preserve">Dalswinton Estate transferred from Scottish Woodlands Group.  Advised at AMS 2013-14 that owner's name has changed from Meladave Property Ltd.  Advised 11/9/15 that property remapped was shown as 756.48ha. Update 15/8/19: part of Dalswinton Est has been sold to a new owner, hence change of certified area under existing ownership fr 562.71 to 441.44. </t>
  </si>
  <si>
    <t>NJ154478</t>
  </si>
  <si>
    <t>Sarah Toulson</t>
  </si>
  <si>
    <t>Duncan Hill</t>
  </si>
  <si>
    <t xml:space="preserve">Coldwells and Anargate  Advised 23/3/15 that property in process of being sold, will confirm if new owner wishes to continue.  Advised 20/4/15 property now sold by Yves Blontrok, new owner may wish to continue, suspended, review end May 2015.  Confirmed that new owner Duncan Hill has supplied DoC.  18/2/16 informed that owner has purchased neighbouring estate, was called Coldwells and Tom Na Moine, 242ha.  Audit due April 2016. Change to certified area recorded Nov 2021: was 449Ha, now 452Ha following remapping exercise. </t>
  </si>
  <si>
    <t>NX260900</t>
  </si>
  <si>
    <t xml:space="preserve">Lambdoughty Forest.  Property sold by Tilhill Forestry Ltd 12/12/14.  8/4/15 area confirmed, changed from 398.80ha. Area changed from 396.4 21/11/16 following purchase of new area for the estate.  </t>
  </si>
  <si>
    <t>NT580010</t>
  </si>
  <si>
    <t>Fanna Hill.  Advised AMS Sept 09 was owned by Mr J R &amp; Mrs G Harris &amp; Mr M Harris.  Advised 15/1/15 that property sold by Mr M Harris to FIM.</t>
  </si>
  <si>
    <t>NY255944</t>
  </si>
  <si>
    <t>NS508413</t>
  </si>
  <si>
    <t>Cowans Law New owner signed up 27/04/05 no break in certification.  Informed by e-mail from Tim Liddon of 20/7/10 that property sold from FIM Timber Growth Fund II</t>
  </si>
  <si>
    <t>NT545095</t>
  </si>
  <si>
    <t>Stonedge Transfer from Scottish Woodlands</t>
  </si>
  <si>
    <t>NT225905</t>
  </si>
  <si>
    <t>Black Esk II originally R067 but not saved and No. reused</t>
  </si>
  <si>
    <t>SJ040253</t>
  </si>
  <si>
    <t>Rhyd y Felin.  7/4/11 Old CARs reviewed and signed off by auditor, property reinstated after full AA.</t>
  </si>
  <si>
    <t>Defence Estates</t>
  </si>
  <si>
    <t>01/07/2021 (Transfer date)</t>
  </si>
  <si>
    <t>Coulport &amp; Mamber. Transfer from RM scheme to group scheme 01/07/2021. STong invoiced from Region £4.2k + VAT. 
IDJ processed 14/01/2022 to CR 108 for 4 years Group membership fees @ £4.2k (4 yrs @ £1050 per year), to cover membership up until 30th June 2025</t>
  </si>
  <si>
    <t>NT184081</t>
  </si>
  <si>
    <t>Potburn. Notified of change to certified area at RA on 10/12/2019 - was 430ha now 476.09ha.</t>
  </si>
  <si>
    <t>Auchenstroan</t>
  </si>
  <si>
    <t>Change of forest name</t>
  </si>
  <si>
    <t>NX696911</t>
  </si>
  <si>
    <t>Gresham House Forest Fund VI LP</t>
  </si>
  <si>
    <t xml:space="preserve">Auchenstroan Scotfo CB PB Forestry signed DOC 26.4.00  Advised January 2012 that properties sold by Scotfo. Notification received 16/5/22 - change of forest name: removal of 'Greenchip' suffix from woodland name - was Auchenstroan Greenchip on register, now just Auchenstroan. </t>
  </si>
  <si>
    <t>Alex Large, James Large, Georgina Leeming</t>
  </si>
  <si>
    <t>Ashfield</t>
  </si>
  <si>
    <t>Mr D Simon and Ms J Simon</t>
  </si>
  <si>
    <t>NT920091</t>
  </si>
  <si>
    <t>Northumberland &amp; South Borders</t>
  </si>
  <si>
    <t>Whiteburn Wood informed at AMS 2008-9 that Mrs Bliss deceased.  Advised 6/9/16 that property sold by Mr Howitt 18/4/16  09/02/17 - Area amended from 491.51 due to remapping. Notified of change of ownership January 2021: previous owner James Jack sold to Blackmead Forestry.</t>
  </si>
  <si>
    <t>SH910317</t>
  </si>
  <si>
    <t>Rhyd Wen Minor CARs upgraded to Major for non completion property suspended 02/09/04 reinstated 25/10/04.  Informed by e-mail from Tim Liddon of 20/7/10 that property sold from FIM Timber Growth Trust.  Advised at AMS 2009/10 that property area increased from 496.8ha.  Area reviewed at AMS 2013-14, reduced from 585.20ha as unplanted hill removed from certified area. Notification of area reduction from 496.8 to 487.4</t>
  </si>
  <si>
    <t>NX730869</t>
  </si>
  <si>
    <t xml:space="preserve">Minnygryle. 4/8/11 Ownership transferred from Mr L H Richter. 2020 RA delayed due to Covid. Carried out 2022. </t>
  </si>
  <si>
    <t>SH739090</t>
  </si>
  <si>
    <t>Sam Brown/Will Benny</t>
  </si>
  <si>
    <t>Ty Glas Sold by Highland Timber 21.9.07 to FIM. Informed 16/4/09 now owned by Gresham House Forest Fund 1 LP.  Advised at AMS 2009/10 that area increased from 480.70ha</t>
  </si>
  <si>
    <t>Executors of Professor R Williams</t>
  </si>
  <si>
    <t>NX659977</t>
  </si>
  <si>
    <t>Corlae Sold by Highland Timber 21.9.07 to FIM.  Informed 16/4/09 now owned by Gresham House Forest Fund 1 LP.</t>
  </si>
  <si>
    <t>NX625912</t>
  </si>
  <si>
    <t>Smittons Scotfo SWS PB Forestry signed DOC 26.4.00  Advised January 2012 that properties sold by Scotfo</t>
  </si>
  <si>
    <t>SN070296</t>
  </si>
  <si>
    <t>Mr R E Holding</t>
  </si>
  <si>
    <t>Coed Preseli.  Advised certification to cease March 2010 if owner does not ask for continuation.  Certification to continue for the time being.  12/3/13 CAR 8.2.1 raised to Major and property suspended for non-completion of CAR.  CAR completed 28/3/13 property reinstated.</t>
  </si>
  <si>
    <t>NO453447</t>
  </si>
  <si>
    <t>Angus Council</t>
  </si>
  <si>
    <t>Fothringham Estate Co. Ltd</t>
  </si>
  <si>
    <t>Fotheringham Estate - advance notice of certification, possible AA Q4 2014</t>
  </si>
  <si>
    <t>NN066192</t>
  </si>
  <si>
    <t>Mrs K Harrison</t>
  </si>
  <si>
    <t>Achentoul Farms Ltd</t>
  </si>
  <si>
    <t xml:space="preserve">Achentoul Estate. Notified at SA 2019 (9/7/19) that estate has acquired an adjacent woodland,  Bhealach (177 ha). Increased from 382ha to 559 ha
</t>
  </si>
  <si>
    <t>NS557041</t>
  </si>
  <si>
    <t>Strathwiggan.  Property sold by Tilhill Forestry Ltd 12/12/14</t>
  </si>
  <si>
    <t>Reduction in certified area</t>
  </si>
  <si>
    <t>NN088124</t>
  </si>
  <si>
    <t>Three Bridges. June 2022: Change of certified area: was 877.80Ha, now 607.00Ha</t>
  </si>
  <si>
    <t>NN100199</t>
  </si>
  <si>
    <t>Mr Mervyn Harrison</t>
  </si>
  <si>
    <t>Caledonia Forest Land Investment Ltd</t>
  </si>
  <si>
    <t>SE604829</t>
  </si>
  <si>
    <t>James Hare</t>
  </si>
  <si>
    <t>The Rt Hon Jake Barnaby Duncombe</t>
  </si>
  <si>
    <t>Helmsley Estate.  Advised on 2008-9 AMS that Lord Feversham died 2009, inherited by son.  Advised at AMS 2010-11 that 0.8ha removed from area. 12/10/16 Area adjusted from 662 to 640ha to reflect removal of bird of prey centre &amp; Duncome Park gardens. Management change - now James Hare. 27/2/18</t>
  </si>
  <si>
    <t>NT388060</t>
  </si>
  <si>
    <t>Lairhope Estate. Agent - FIM.  Area revised 18/12/08 from 360.12ha.  Advised 28/4/14 that  combined with Falnash transfer from SW scheme.  Area was 396.25ha.  Advised at AMS 2014-15 that area adjusted to omot 21.46ha grazed fields and cottage, was 668ha. 25.11.20 Change of ownership notification received by Ben Schofield (completed in 2018)</t>
  </si>
  <si>
    <t>ST750340</t>
  </si>
  <si>
    <t>Nick Hoare</t>
  </si>
  <si>
    <t>Stourhead (Western) Estate Transfer from INDFOR 2/07</t>
  </si>
  <si>
    <t>NY310980</t>
  </si>
  <si>
    <t>Haregrain Original DoC 3.7.02. Informed of change of ownership 12.11.09, owners were Forth Sawmilling Partnership</t>
  </si>
  <si>
    <t>SJ222510</t>
  </si>
  <si>
    <t>Llandegla (Coed) Suspended 2/12/14 for non-completion of CARs.  Property sold by Tilhill Forestry Ltd 12/12/14.  8/4/15 area confirmed, changed from 650.00 ha.  CARs completed satisfactorily, reinstated 14/4/15</t>
  </si>
  <si>
    <t>SE060565</t>
  </si>
  <si>
    <t>Chatsworth Settlement Trustees</t>
  </si>
  <si>
    <t xml:space="preserve">Bolton Abbey Transfer from INDFOR 1/07.  Advised at AMS 2009/10 that remapping has increased area from 620ha.  Advised at AMS 2011/12 that area increased from 639.69ha. New manager John Everitt. 31/01/17 Certified area reduced from 650 ha due to remapping. Notified at SA 2020 of increase to certified area: was 645.81, increased to 657.3. </t>
  </si>
  <si>
    <t>NY538930</t>
  </si>
  <si>
    <t>Hewisbridge Transfer from Scottish Woodlands</t>
  </si>
  <si>
    <t>SE378159</t>
  </si>
  <si>
    <t>Wakefield Metropolitan District Council</t>
  </si>
  <si>
    <t>Wakefield MDC</t>
  </si>
  <si>
    <t>NT235034</t>
  </si>
  <si>
    <t>Cassock Hill sold by Mrs R J Vanzwanenberg to Kronospan 21.9.07. Area amended at audit from 820.28 to 710.52 as area of open hill should not have been included.</t>
  </si>
  <si>
    <t>Badvoon - Gresham House</t>
  </si>
  <si>
    <t>NY595981</t>
  </si>
  <si>
    <t>Myredykes Sold by Highland Timber 21.9.07 to FIM. Informed 16/4/09 now owned by Gresham House Forest Fund 1 LP.  Recertification was due 2005 but missed due to oversight, and then Recertified 2008.  Next Recert due 2018.</t>
  </si>
  <si>
    <t>NS949123</t>
  </si>
  <si>
    <t xml:space="preserve">Watermeetings area increased at audit 25/3/09 from 669.0ha.  Property sold by Tilhill Forestry Ltd 12/12/14. Notified of change of ownership 17/2/2020 (confirmed 09/2020): was Church Commissioners for England, now Auchencairn Forest LLP. </t>
  </si>
  <si>
    <t>Learney Estate Forestry</t>
  </si>
  <si>
    <t>Nigel Blackwell</t>
  </si>
  <si>
    <t>Gresham House Forest Growth &amp; Sustainability LP</t>
  </si>
  <si>
    <t>Priesthaugh (GH)</t>
  </si>
  <si>
    <t xml:space="preserve">South West Mull and Iona Development </t>
  </si>
  <si>
    <t>Tiroran (Transfer to group 2022)</t>
  </si>
  <si>
    <t>NX262940</t>
  </si>
  <si>
    <t>Billholm Scotfo SWS PB Forestry signed DOC 26.4.00, 3.11.08 notified 19.7ha purchased from neighbour Shaw Rig.  Advised January 2012 that properties sold by Scotfo.  8/4/15 area confirmed, changed from 830.96ha. Notification received 16/5/22 - change of forest name: removal of 'Greenchip' suffix from woodland name - was Billholm Greenchip on register, now just Billholm. Change of ownership as of from Church Commissioners to GH FFVILP</t>
  </si>
  <si>
    <t>SE168348</t>
  </si>
  <si>
    <t>Edward Brightman</t>
  </si>
  <si>
    <t>City of Bradford MDC</t>
  </si>
  <si>
    <t xml:space="preserve">City of Bradford MDC Woodlands. Area amended 15//06/16 from 828.0 ha as a result of SA. UKWAS return still at 828 - confirmed with Colin of Bradford Council. Change of management notification 28/02/18 - no longer Colin Whitfield. Now Andrew Cutts. Notified of Andrew Cutts resignation Dec 2019 - now Bob Thorp (trees &amp; Woodlands Manager). 18/5/22 (SA2022) small reduction in certified area - was 838.10 now 838.00 Ha. </t>
  </si>
  <si>
    <t>SN720465</t>
  </si>
  <si>
    <t>Trustees of Ilchester Estates (2)</t>
  </si>
  <si>
    <t xml:space="preserve">Ilchester Estates Woods (Wales - Bryn Arau Duon).  Advised at AMS 2009-10 that area increased from 682.35 (Bryn Mawr acquired 2009). Advised at SA 2018 that area increased from 827.35 to 852.33. </t>
  </si>
  <si>
    <t>NX526976</t>
  </si>
  <si>
    <t>Lamloch &amp; Drumjohn ownership change from Zurich Assurance Ltd 13.2.07 New Agents FIM Services Ltd.  Advised 29/6/12 that Mr A MacDonald no longer owner.</t>
  </si>
  <si>
    <t>SU055133</t>
  </si>
  <si>
    <t>The Marquess of Salisbury's Estates</t>
  </si>
  <si>
    <t>Cranborne Woodlands  Advised at AMS 30/10/13 that area increased from 754ha. Advised at RA 2020 certified area increase from 827ha to 853.8 ha</t>
  </si>
  <si>
    <t>SE535899</t>
  </si>
  <si>
    <t>Will Richardson</t>
  </si>
  <si>
    <t>Trustees of Viscount Pollingtons 1964 Settlement/Lord Mexborough</t>
  </si>
  <si>
    <t>Hawnby &amp; Arden Estates Gap assessment done ?2000.  23/01/17 - 863 ha (re-measured 10 July 2013 at 856.1 ha)</t>
  </si>
  <si>
    <t>Waternish (transfer). 24/10 Amended spelling error in owner name (Potanow)</t>
  </si>
  <si>
    <t>TF885425</t>
  </si>
  <si>
    <t>Harry Wakefield</t>
  </si>
  <si>
    <t>Coke Estates Ltd</t>
  </si>
  <si>
    <t xml:space="preserve">Holkham Estate  Advised at AMS 2011/12 that Tim Marshall no longer manager. Advised 2015/16 AMS Harry wakefield now manager.  Advised at SA 2018 that area increased/corrected from 820.21ha with the addition of Castle Acre Woods. Advised at SA 2019 that area increased from 863.2 ha to 871.1 ha. </t>
  </si>
  <si>
    <t>NJ617188</t>
  </si>
  <si>
    <t>Lord Forbes, Neil Forbes Estate and Harthill Farms Partnership</t>
  </si>
  <si>
    <t xml:space="preserve">Forbes Estate was 812.0ha, increased at recertification following new planting, changed 24.2.09.  Advised with AMS 2008/9 that 91.8ha sold, 13ha farmland purchased.  Area was 928.76ha..  Advised at SA 11/7/12 that area increased by 33.08ha from 840ha. Notified by Sandy Main that Neil Forbes passed away in 2017. New ownership entity TBC pre-audit in Q2 by STong. </t>
  </si>
  <si>
    <t xml:space="preserve">Cefn Llwyd </t>
  </si>
  <si>
    <t>SJ010355</t>
  </si>
  <si>
    <t>Gresham House Forest Fund I LP</t>
  </si>
  <si>
    <t xml:space="preserve">Cefn Llwyd Surveillance 20/10/04.  AMS 06-07 advised additional c. 50ha acquired.  DoC 20/1/16 shows area increased from 1168.55. 21/11/16 Area confirmed as 1170.4, down from 1179.82 as per recent plan update. 07/10/19 - certified area amended to remove SSSI not within management control. Nov 2021 CHANGE of owndership to Gresham Housew FFI LP following sale. </t>
  </si>
  <si>
    <t>NT048130</t>
  </si>
  <si>
    <t>Raecleugh Reported in AMS 2007-8 additional area purchased 25.7.08 to South-East, known as Meikleholmside.  Area was 762.1 ha. January 2022 - notification of amendment to certified area from James Liley: manager error, area should be 893.6Ha, not 886.9Ha as has been previoulsy reported. Amended on register 15/2/2022.</t>
  </si>
  <si>
    <t>Tom Ironmonger</t>
  </si>
  <si>
    <t>Severn Trent </t>
  </si>
  <si>
    <t xml:space="preserve">Upper Derwent Valley (Severn Trent Water) - change of area, was 1249ha, now 879 as of 24/9/18. Management not in a position to have the smaller areas certified until later next year due to a hold-up in getting management plans in place. Notified at point of SA 2019 of increase in certified area from 879.00 to 900.77.  Notified at time of SA 2021 of increase in certified area from 900.77 to 915.03 due to woodland creation/inclusion of Rowley Bridge. </t>
  </si>
  <si>
    <t>NY561785</t>
  </si>
  <si>
    <t>NT537034</t>
  </si>
  <si>
    <t>Norwood Partnership</t>
  </si>
  <si>
    <t>Norwood Estate  Owner changed from Mrs M J S Elliott at AMS 29/10/10</t>
  </si>
  <si>
    <t>Buccleuch Estates - Boughton Estate</t>
  </si>
  <si>
    <t>SP897814</t>
  </si>
  <si>
    <t>Buccleuch Woodlands (South) Ltd</t>
  </si>
  <si>
    <t xml:space="preserve">Buccleuch Estates - Boughton suspended 29/1/10 SGS CAR not yet completed, overdue.  Reinstated to Register 23/4/10.  Suspended 7/12/11 for non-completion of CARs.  Reinstated to certification 23/11/12 CARs completed satisfactorily.16/11/16 Area amended from 959 on receipt of UKWAS return. Notified of change of legal owner name March 2021.  </t>
  </si>
  <si>
    <t>NT589079</t>
  </si>
  <si>
    <t>Dykeraw Scotfo CB PB Forestry signed DOC 22.3.02  Advised January 2012 that properties sold by Scotfo</t>
  </si>
  <si>
    <t>NS134814</t>
  </si>
  <si>
    <t>The Forestry Partnership 2008 LLP</t>
  </si>
  <si>
    <t>Sandbank Forest - includes Dunloskin, Ardnadam, Dalinlongart and Glenkin.</t>
  </si>
  <si>
    <t>NN170884</t>
  </si>
  <si>
    <t>Ian Stewart</t>
  </si>
  <si>
    <t>Donald A Cameron</t>
  </si>
  <si>
    <t xml:space="preserve">Achnacarry Estate. Certified area increased November 2019 fr. 943 to 1014.26. </t>
  </si>
  <si>
    <t>NX461650</t>
  </si>
  <si>
    <t>The Glenure Estate Trust</t>
  </si>
  <si>
    <t>Glenure Transfer from David Goss Group Scheme SGS-FM/COC-0324. Advised of change of area (due to remapping by TFL) was 1029.3 now 1024.76.</t>
  </si>
  <si>
    <t>SD368924</t>
  </si>
  <si>
    <t>Myles Sandys Esq</t>
  </si>
  <si>
    <t>Graythwaite Estate, advised 22/12/09 that two new woodland areas now certified, increased from 934.7.  Advised 15/12/10 that Rawlinsons Intake to be planted, increasing area from 989.4ha.  Manager transferred from George Hay 21.4.11  Advised at AMS 2011/12 that area increased from 1011.4 ha - inclusion of Dale Park Woodlands 115ha.  Advised at AMS 2014-15 that area reduced from 1126.40 ha, 70.81 felled on unconditional licence plus 1.08 open water.</t>
  </si>
  <si>
    <t>NT279110</t>
  </si>
  <si>
    <t>Midgehope and Glenkerry Scotfo CB PB Forestry signed DOC 22.3.02.  Name changed to delete Glenkerry 18.12.08  Advised January 2012 that properties sold by Scotfo</t>
  </si>
  <si>
    <t>NX944935</t>
  </si>
  <si>
    <t xml:space="preserve">Auchencairn  Advised 2/10/12 that S Biber deceased, Mrs H Biber inherited, son Saul is principal contact., advised 20/3/15 that area has increased from 904.04 on purchase of Ettrick Hill, certified name to remain the same.  Advised 9/11/15 that owner has changed, was Exors of Mrs Hettie Biber. RA 2022: informed of reduction to certified area: was 1121.12 Ha now 1107.57 Ha. </t>
  </si>
  <si>
    <t>NG803314</t>
  </si>
  <si>
    <t>Mr &amp; Mrs J D Collier</t>
  </si>
  <si>
    <t xml:space="preserve">Achnandarach &amp; Fernaig.  Reported 19/10/09 property up for sale.  Notified 23.4.10 by memo that property has been sold by Mr John Denham. 13/06/17 Area amended from 1126 to 1122.33 at recert audit. 05/04/19 area amended from 1122.33 to 1122.73. </t>
  </si>
  <si>
    <t>ST944178</t>
  </si>
  <si>
    <t>Trustees of the M A L F Pitt Rivers No. 3 Discretionary Settlement</t>
  </si>
  <si>
    <t>Rushmore Estate.  Advised at audit 27.1.10 that re-measure reduced area from 1196.</t>
  </si>
  <si>
    <t>NT279099</t>
  </si>
  <si>
    <t>W Buccleuch &amp; Meerlees Scotfo CB PB Forestry signed DOC 22.3.02  Advised January 2012 that properties sold by Scotfo</t>
  </si>
  <si>
    <t>Greenfield Forest</t>
  </si>
  <si>
    <t xml:space="preserve">Greenfield    </t>
  </si>
  <si>
    <t xml:space="preserve">Bryan Pearce </t>
  </si>
  <si>
    <t xml:space="preserve">Strachur  </t>
  </si>
  <si>
    <t>SE247323</t>
  </si>
  <si>
    <t>Leeds City Council</t>
  </si>
  <si>
    <t>Forest of Leeds. Area amended from 1300 ha</t>
  </si>
  <si>
    <t>NM864237</t>
  </si>
  <si>
    <t>David Harding</t>
  </si>
  <si>
    <t>Ministry of Defence</t>
  </si>
  <si>
    <t>Garelochhead.  Area reviewed at AMS 2015-16, was 1400ha</t>
  </si>
  <si>
    <t>SP964326</t>
  </si>
  <si>
    <t>Bedfordshire</t>
  </si>
  <si>
    <t>Woburn Estate</t>
  </si>
  <si>
    <t xml:space="preserve">Bedford Estates, Woburn Woods. Failure to address GS-CAR520 raised at 2019 audit = suspension put in place 13/11/19. Suspension lifted 15/11/19 - CARs addressed and signed off by Ewan Mc. </t>
  </si>
  <si>
    <t>NM521265</t>
  </si>
  <si>
    <t>Participatiemaatschappij Epsilon NV</t>
  </si>
  <si>
    <t>Pennyghael Estate Confirmed 17/11/14 that area reviewed at audit, was 1180.30ha.</t>
  </si>
  <si>
    <t>NS514013</t>
  </si>
  <si>
    <t>Brownhills.  Property sold by Tilhill Forestry Ltd 12/12/14.  Area remapped 2016, was 1428.59ha</t>
  </si>
  <si>
    <t xml:space="preserve">Glenmassan. Manager name changed from owner to Stephen Tong. Notified 21/9/2021 by Stephen Tong of change to certified area: was 1665.9 now 1544.0 following sale of part of Estate. RA audit on May 2022: notification of change to certified area from 1544 Ha to 1511.83 ha. </t>
  </si>
  <si>
    <t>NH617410</t>
  </si>
  <si>
    <t>Alex Baillie</t>
  </si>
  <si>
    <t>25/6/15 (name change only)</t>
  </si>
  <si>
    <t>Dochfour Forestry Partnership advised 25/6/15 that owners wish the certified entity name to be changed from Dochfour Estate.</t>
  </si>
  <si>
    <t>Broubster. Amendment to certified area: was 1576.64; 1588.35 as at 2019-2020 AMS.</t>
  </si>
  <si>
    <t>SK264706</t>
  </si>
  <si>
    <t>Derbyshire</t>
  </si>
  <si>
    <t xml:space="preserve">Chatsworth Estate.  Informed at AMS 2009/10 that mapping being undertaken, area was 1481ha.  Will advise when Forest Plan updated.  Advised at AMS 2011/12 that area increased from 1512ha.  Advised 8/6/15 that area remapped, increased from 1555ha. Advised 4/12/17 that area increased from 1584 to 1592 ha. Advised at SA 2018 area increased from 1592 to 1604.8 ha. </t>
  </si>
  <si>
    <t>SE140291</t>
  </si>
  <si>
    <t>Yorkshire Water Services Ltd</t>
  </si>
  <si>
    <t>Yorkshire Water Services Woodlands Transfer from INDFOR, advised at audit 12.8.09 that 7.6ha sold, was 1710.5ha.   Advised at AMS 2013-2014 that part of woodland has been sold, was 1695.30ha.</t>
  </si>
  <si>
    <t>NC294393</t>
  </si>
  <si>
    <t>Heather Coyle</t>
  </si>
  <si>
    <t>4th Duke of Westminster's 1964 Settlement Trust</t>
  </si>
  <si>
    <t xml:space="preserve">Reay Forest Estate. Discussed and agreed w/ Ewan McIntosh that Soil Association Audit 2020 provided sufficient evidence that Reay is managed in an UKWAS-compliant way - done in lieu of scheduled 2017 RA. </t>
  </si>
  <si>
    <t>NY395856</t>
  </si>
  <si>
    <t>Buccleuch Woodlands Ltd</t>
  </si>
  <si>
    <t>Langholm, advised area change AMS 2007-8, was 2228.4.  Advised at AMS 2009-10 that Branxholm 713ha management transferred from Bowhill.  Name change from Langholm to Eskdale and Liddesdale 30/7/13. 19/11/16 65.84 ha of woodland sold (per UKWAS return). area reduced from 3822.1. 25/5/17 Area amended during recert from 3756.36 ha. Area amended during Surveillance Audit July 2018: was 3725.5 now 3096Ha. 16/03/2020: Jim Colchester confirmed recently reduced certified area, following the sale of an area that will become Langolm Estate. Was 3096ha, now 1637.02</t>
  </si>
  <si>
    <t>SS516106</t>
  </si>
  <si>
    <t>Clinton Devon Estates sale of 49.69ha advised in AMS.  8.10.08 advised further 60.84ha sold.  Advised 4/8/10 that 15ha sold in 2009, area was 1797 ha. 4/1/17 Forest Name changed with the addition of "Woodlands" as requested by manager.</t>
  </si>
  <si>
    <t>Alexander Sutherland</t>
  </si>
  <si>
    <t>NM854179</t>
  </si>
  <si>
    <t>Raera, transfer from Scottish Woodlands</t>
  </si>
  <si>
    <t>Lake Vyrnwy</t>
  </si>
  <si>
    <t>SH989211</t>
  </si>
  <si>
    <t>Hafren Dyfrdwy Cyfyngedig</t>
  </si>
  <si>
    <t>R584</t>
  </si>
  <si>
    <t>NJ749092</t>
  </si>
  <si>
    <t>Dunecht Woodlands, owned by The Dickinson Trust Ltd as Trustee for the Dunnottar Trust (with George F Pearson being beneficially entitled to ownership)</t>
  </si>
  <si>
    <t>Dunecht Woodlands.  17/10/13 advised of change of ownership name from Dunottar Trust.
Suspended 1/7/19 due to non-completion of CARs 454, 455 and 456. Reinstated following closure of CARS 4/7/19.</t>
  </si>
  <si>
    <t>NT427268</t>
  </si>
  <si>
    <t>Buccleuch Estates - Bowhill &amp; Dalkeith.  Informed at AMS 2013-14 that 12.4ha shelterbelts sold to neighbour, area was 1974ha, 21/11/16 Previous years area was given as 1961.6. Bowhill now given as 1375.13 ha/Dalkeith 262ha. 40+ha sold at Clarilawmuir 2015. Notified at AMS 2019-20 change of certified area from 1637.13 to 2116.12</t>
  </si>
  <si>
    <t xml:space="preserve">Glen Shira. Amendment to certified area: was 1645.7; 2123.66 as at 2019-20 AMS. </t>
  </si>
  <si>
    <t>NN63658583</t>
  </si>
  <si>
    <t>Tim Atkinson (Factor), Kate FitzGerald (Bidwells)</t>
  </si>
  <si>
    <t>Ben Alder Estate (Compania Financera, Agro Invest) Ltd</t>
  </si>
  <si>
    <t xml:space="preserve">Ben Alder. 6/11/18 - Notification from Kate at Bidwells (via Stephen Tong) that ownership has changed from Ben Alder Estate (Compania Financera, Agro Invest and The Hanbury Family) Ltd to Ben Alder Estate (Compania Financera, Agro Invest) Ltd, due to the Schwarzenbach family becoming sole owners of the Estate </t>
  </si>
  <si>
    <t>Llanbrynmair Forest</t>
  </si>
  <si>
    <t>Luke Cross</t>
  </si>
  <si>
    <t>MacFor LLP</t>
  </si>
  <si>
    <t>Llanbrynmair. Change of owernship May 2020 to MacFor LLP.</t>
  </si>
  <si>
    <t>NN026690</t>
  </si>
  <si>
    <t>David Mosgrove/Louise Alexander</t>
  </si>
  <si>
    <t>Broadland Properties Ltd, Trustees of John Guthrie Settlement 2003, John Guthrie.</t>
  </si>
  <si>
    <t xml:space="preserve">Conaglen Transfer from INDFOR 3/07 Property has 3 owners but managed as single entity.  14.12.09 advised that Bidwells have lost management so Neil McKay no longer involved.  Steve Connolly of Cawdor is currently assisting new manager with harvesting. 13.1.11 advised that mapping has increased area from 1778 ha.  19/8/11 confirmed that areas have been remapped and certified area to increase from 1817.72ha. Area re-mapped for insurance - now 2292.43 was 2253.63. Area increase notification at SA April 2018: was 2292.43, now 2307.75. Notified at SA 2020: new planting and OG resulted in increase to certified area, was 2307.75 now 2359.27. </t>
  </si>
  <si>
    <t>NH938519</t>
  </si>
  <si>
    <t>Robert M Hoskin</t>
  </si>
  <si>
    <t>EJ Brodie Woodlands, Lethen Trust, EJ &amp; MB Partnership, S Brodie Woodlands</t>
  </si>
  <si>
    <t>Lethen Estates area increased by 185.75 ha at recert audit 19/01/05. Advised at SA 15/9/11 that Lethen Bar 127.3ha transferred back to tenant, out of certification.  Belivat Trust sold out to EJ Brodie. 
c13/08/19 - certified area amended slightly following RA due to remapping of estate and associated area adjustment (was 2475.98 now 2394.28)</t>
  </si>
  <si>
    <t>NN093092</t>
  </si>
  <si>
    <t>Denis Coy</t>
  </si>
  <si>
    <t>13th Duke of Argyll</t>
  </si>
  <si>
    <t xml:space="preserve">Argyll Estates area updated to 2482 on 20/01/2005.  Transferred to RM 4.12.08 Transferred from RM 1.1.12, original Group Scheme Suffix was G014, RM Suffix was R252.  14/9/12 advised that ownership transferred from Trustees of the 10th Duke of Argyll, remapped, area increased from 4341.42ha.  13/2/14 advised that area increased from 4379.90 on inclusion of Carness.  At AMS 2014-15 certified area redefined to remove hilltops and lochs, was 4541.11ha. Update at SA 12/01/2018 - total area is now dropped to 2863.63 ha after the sale of the bulk of Glen Shira. Notified at SA 19/12/18 that area had changed to 2874.28 ha. Notified at RA 2020 certified area reduced from 2874.28 ha to 2408.25 ha. </t>
  </si>
  <si>
    <t>SU890210</t>
  </si>
  <si>
    <t>West Sussex</t>
  </si>
  <si>
    <t>Nina Williams</t>
  </si>
  <si>
    <t>Cowdray Estates</t>
  </si>
  <si>
    <t>Cowdray Estate.  Advised at recert 2/12/15 that area corrected from 2700ha.</t>
  </si>
  <si>
    <t>NO652862</t>
  </si>
  <si>
    <t>Rachel Sedgewick 
Derek Cowie</t>
  </si>
  <si>
    <t>Fasque and Glendye Estates</t>
  </si>
  <si>
    <t>Fasque &amp; Glendye 35.9ha woodland sold summer 2007, area reconfirmed at AMS 2007-8.  Advised at AMS 2010-12 that area increased from 3369.79ha.  Advised at AMS 2013-14 that two small plantations sold, area was 3575.44ha. Advised 8/11/17 that area decreased to 2918.71 ha from 3473.86. Notified 15/6/18 change of management fr. Ian Ballantyne to Rachel Sedgewick. Schedule and address book updated 15/6 GS. SA 29/11/18: Fasque Estate has now been sold and the certified entity is Glen Dye Estate only. Review of new LTFP states the forest area as 3074.52 ha (increase from 2918.71)</t>
  </si>
  <si>
    <t>Invercauld</t>
  </si>
  <si>
    <t>NS843003</t>
  </si>
  <si>
    <t>Kyle Hennan</t>
  </si>
  <si>
    <t xml:space="preserve">Buccleuch Estates - Drumlanrig.  Advised at AMS 28/10/10 that area amended from 2492.10 ha due to purchases.  Advised at audit 4/10/12 that area amended from 2543.40    Advised at AMS 2013-14 that area increased from 3475.50 due to acquisitions. 14/06/17 - Area amended from 3397ha due to sales &amp; remapping excercise. 11/7/18: Area amended from 3247ha to 3212ha - notified at SA. </t>
  </si>
  <si>
    <t>NJ020550</t>
  </si>
  <si>
    <t>David Clarke</t>
  </si>
  <si>
    <t>William Gordon Cumming</t>
  </si>
  <si>
    <t xml:space="preserve">Altyre 2nd AA required 13.03.02.  Invoice C/O Cawdor..  Advised 20.11.08 area increased from 2823ha to 2921.  Advised at Recert 12/7/12 that area reduced from 2936ha.  Advised at AMS 2013-14 that area rechecked and confirmed to be 2936ha, was recorded as 2876.29. 7/3/18 - change of hecterage notification: 2936 to 3222, and change of management from Steve at Cawdor to in-house manager; David Clarke. SJ notified change of certified area 12/8/18 by 0.5ha, from 3222ha to 3221.5ha. </t>
  </si>
  <si>
    <t>NN885451</t>
  </si>
  <si>
    <t>Mr G Hands</t>
  </si>
  <si>
    <t xml:space="preserve">Griffin - advance notice of certification, expected AA Q4 2014. Notified 20/7/20 by FM of increase in certified area: was 3006.34, now 3297.0. 1/7/21 - informed of change of ownership from Mrs J C Hands to Mr G Hands. New RoM issued. </t>
  </si>
  <si>
    <t>Brian Campbell</t>
  </si>
  <si>
    <t>The Trustees of the Dr C M H Wills 1992 Settlement IV Trust</t>
  </si>
  <si>
    <t>Knockando</t>
  </si>
  <si>
    <t>NH614667</t>
  </si>
  <si>
    <t>Novar Estate. Area was 3508 ha reduced at SA2011 due to excision of windfarm area.  Advised at AMS 2011/12 that area remapped, increased from 3187.00ha</t>
  </si>
  <si>
    <t>NJ512668</t>
  </si>
  <si>
    <t xml:space="preserve">Cullen was seafield and strathspey.  Advised 13/8/08 that Cpts 199 &amp; parts of CF01, 215 &amp; 407 sold.  Registered area was 3492.27.  Advised 20.10.14 that 0.81ha sold, area was 3488.11ha. Advised 25/8/17 that cpts S004 &amp; part of 242 - totalling 6.85ha - sold to neighbour. Previously registered area was 3487.30ha. Informed by email of increase in certified area from 3480.45 to 3501.00ha, notified by Will Anderson, S&amp;SE. </t>
  </si>
  <si>
    <t>NJ240490</t>
  </si>
  <si>
    <t>Broadland Properties Ltd</t>
  </si>
  <si>
    <t>Rothes &amp; Grumack Transfer from INDFOR 1/07.  Advised 20.11.08 area decreased from 4246.33 to 4244.  5/7/12 advised that 266.74ha to be removed from certification for windfarm.  Name change from Rothes &amp; Grumack on inclusion of Rosehaugh at audit 26.3.14, area increased from 3975.8ha.  Advised at AMS 2013-14 that Grumack sold, area decreased from 4475.80. Advised at SA 2019 reduction in certified area due to disposal and acquisitions: from 3766 to 3741 ha on 08/10/19. Notified of change to certified area November 2021: was 3741.0Ha, now 4162.0Ha due to new planting 2020/21.</t>
  </si>
  <si>
    <t>NH996532</t>
  </si>
  <si>
    <t>Doune Woodlands, Moray Woodlands, Moray Estates Development Company, Lord Doune Acc &amp; Maint Trust, Lord Moray Acc &amp; Maint Trust</t>
  </si>
  <si>
    <t>11/11/15 (owner names)</t>
  </si>
  <si>
    <t>Moray Estates  Area updated on DoC 9/11/16 from 4786.56ha, due to remapping.</t>
  </si>
  <si>
    <t>NH846483</t>
  </si>
  <si>
    <t>Hazel Cowan</t>
  </si>
  <si>
    <t>9 Trusts of Cawdor Estates</t>
  </si>
  <si>
    <t>Cawdor Estates Cpt, 791 Excluded; area increased by 533.7 ha(28/02/05).  Advised 20.11.08 area decreased from 5533.4 to 5524.  Advised at AMS 2011-12 that new woodlands planted, area increased from 5550.0 ha.  Advised at SA 2013 that area amended from 6392.32ha. Area reduction advised at SA April 2018: was 6407.7, now 6359.2. Area reduction advised at RA June 2020: was 6359.2, now 6332.1 (remapping variation).</t>
  </si>
  <si>
    <t>NN875653</t>
  </si>
  <si>
    <t>Atholl Estates</t>
  </si>
  <si>
    <t xml:space="preserve">Atholl area was 3700, increase to 6349ha due to inclusion of new native woods. 
Update at SA 2019 (11/7/19) of further increase in certified area to 6472ha. </t>
  </si>
  <si>
    <t>NJ039264</t>
  </si>
  <si>
    <t>Strathspey was seafield and strathspey.  Informed 25/2/10 that small area sold to Scottish Water, was 7366.8 ha.  11/3/13 advised that 2.1ha sold to the Community, area was 7355.62ha.  21/11/14 advised that 3.08ha land sold, area was 7352.52</t>
  </si>
  <si>
    <t>NT241009</t>
  </si>
  <si>
    <t xml:space="preserve">Eskdalemuir Forestry Ltd. Area per UKWAS 7445.3. Area updated at RA 28/1/19: was 7458.3 &gt; increased to 8359.3. 
25/2/22: Certified area further increased due to addition of  neighboring property: was 8359.30 ha, now 8512.76 ha. </t>
  </si>
  <si>
    <t>Carol Robertson &amp; Ambra Scodro</t>
  </si>
  <si>
    <r>
      <t xml:space="preserve">Invercauld </t>
    </r>
    <r>
      <rPr>
        <sz val="10"/>
        <rFont val="Cambria"/>
        <family val="1"/>
        <scheme val="major"/>
      </rPr>
      <t>- at time of audit  the estate was under investigation regarding a case of alleged unauthorised felling.  A member of estate staff had instructed a contractor to fell a small area of birch without obtaining the forest manager's approval.  The area amounted to 268 trees, totalling 11 m3 but felling licence approval had not been sought.</t>
    </r>
    <r>
      <rPr>
        <b/>
        <sz val="10"/>
        <rFont val="Cambria"/>
        <family val="1"/>
        <scheme val="major"/>
      </rPr>
      <t xml:space="preserve"> </t>
    </r>
    <r>
      <rPr>
        <sz val="10"/>
        <rFont val="Cambria"/>
        <family val="1"/>
        <scheme val="major"/>
      </rPr>
      <t>Although at time of audit there was no proven legal non-compliance as the incident was still under investigation, the manager acknowledged that the work was of a scale that felling licence approval was required</t>
    </r>
  </si>
  <si>
    <t>Minor CAR 2021.9</t>
  </si>
  <si>
    <r>
      <rPr>
        <b/>
        <sz val="10"/>
        <rFont val="Cambria"/>
        <family val="1"/>
        <scheme val="major"/>
      </rPr>
      <t xml:space="preserve">All sites: </t>
    </r>
    <r>
      <rPr>
        <sz val="10"/>
        <rFont val="Cambria"/>
        <family val="1"/>
        <scheme val="major"/>
      </rPr>
      <t xml:space="preserve">no evidence of non-compliance noted at the audit, contracts have been checked. 
</t>
    </r>
  </si>
  <si>
    <r>
      <rPr>
        <b/>
        <sz val="10"/>
        <rFont val="Cambria"/>
        <family val="1"/>
        <scheme val="major"/>
      </rPr>
      <t>Llandegla</t>
    </r>
    <r>
      <rPr>
        <sz val="10"/>
        <rFont val="Cambria"/>
        <family val="1"/>
        <scheme val="major"/>
      </rPr>
      <t xml:space="preserve"> - the site manager has been managing the site for over 10 years, he's well aware about UKFS guidelines and best practices. 
</t>
    </r>
    <r>
      <rPr>
        <b/>
        <sz val="10"/>
        <rFont val="Cambria"/>
        <family val="1"/>
        <scheme val="major"/>
      </rPr>
      <t>Tros Y Gol</t>
    </r>
    <r>
      <rPr>
        <sz val="10"/>
        <rFont val="Cambria"/>
        <family val="1"/>
        <scheme val="major"/>
      </rPr>
      <t xml:space="preserve"> - outstanding knowledge of good practice demonstrated by the site manager, for example: buffer zones for goshawk, preventive measures for water pollution at the Irish bridge and also along the road used for extracting timber.
</t>
    </r>
    <r>
      <rPr>
        <b/>
        <sz val="10"/>
        <rFont val="Cambria"/>
        <family val="1"/>
        <scheme val="major"/>
      </rPr>
      <t>Nant Efail -</t>
    </r>
    <r>
      <rPr>
        <sz val="10"/>
        <rFont val="Cambria"/>
        <family val="1"/>
        <scheme val="major"/>
      </rPr>
      <t xml:space="preserve"> general good knowledge of good practice by the forest manager 
</t>
    </r>
    <r>
      <rPr>
        <b/>
        <sz val="10"/>
        <rFont val="Cambria"/>
        <family val="1"/>
        <scheme val="major"/>
      </rPr>
      <t>Cefn Llwyd</t>
    </r>
    <r>
      <rPr>
        <sz val="10"/>
        <rFont val="Cambria"/>
        <family val="1"/>
        <scheme val="major"/>
      </rPr>
      <t xml:space="preserve"> - good knowledge of best practice discussed with managers, for example, CCF system, NR left along private water supply, well management of veteran trees.
</t>
    </r>
    <r>
      <rPr>
        <b/>
        <sz val="10"/>
        <rFont val="Cambria"/>
        <family val="1"/>
        <scheme val="major"/>
      </rPr>
      <t xml:space="preserve">Blaen Llew Uchaf </t>
    </r>
    <r>
      <rPr>
        <sz val="10"/>
        <rFont val="Cambria"/>
        <family val="1"/>
        <scheme val="major"/>
      </rPr>
      <t>and</t>
    </r>
    <r>
      <rPr>
        <b/>
        <sz val="10"/>
        <rFont val="Cambria"/>
        <family val="1"/>
        <scheme val="major"/>
      </rPr>
      <t xml:space="preserve"> Ty Glas: </t>
    </r>
    <r>
      <rPr>
        <sz val="10"/>
        <rFont val="Cambria"/>
        <family val="1"/>
        <scheme val="major"/>
      </rPr>
      <t xml:space="preserve">site manager of Blaen Llew Uchaf is well aware about UKFS guideline and best practices
</t>
    </r>
    <r>
      <rPr>
        <b/>
        <sz val="10"/>
        <rFont val="Cambria"/>
        <family val="1"/>
        <scheme val="major"/>
      </rPr>
      <t xml:space="preserve">Bronant: </t>
    </r>
    <r>
      <rPr>
        <sz val="10"/>
        <rFont val="Cambria"/>
        <family val="1"/>
        <scheme val="major"/>
      </rPr>
      <t xml:space="preserve">good knowledge of best practices demonstrated by the site manager, for example about standing deadwood, diversification, water pollution control, buffer zones.                                              </t>
    </r>
    <r>
      <rPr>
        <b/>
        <sz val="10"/>
        <rFont val="Cambria"/>
        <family val="1"/>
        <scheme val="major"/>
      </rPr>
      <t>Knockando</t>
    </r>
    <r>
      <rPr>
        <sz val="10"/>
        <rFont val="Cambria"/>
        <family val="1"/>
        <scheme val="major"/>
      </rPr>
      <t xml:space="preserve">: Overview of Drum Wood ASNW/ PAWS/ LISS areas and appropriate classification as NR/ LTR.  Cpt 115 new native woodland scheme PY 2018 with complex establishment drainage system forest manager active in liaising with specialists on remediation actions.  </t>
    </r>
    <r>
      <rPr>
        <b/>
        <sz val="10"/>
        <rFont val="Cambria"/>
        <family val="1"/>
        <scheme val="major"/>
      </rPr>
      <t>Ben Alder</t>
    </r>
    <r>
      <rPr>
        <sz val="10"/>
        <rFont val="Cambria"/>
        <family val="1"/>
        <scheme val="major"/>
      </rPr>
      <t xml:space="preserve">: Excellent planning, liaison &amp; monitoring completed by forest manager with local raptor group and Statuatory Agencies to allow felling within buffer of Scheduled 1 raptor species. Attention to diffuse pollution measures during operations adjacent to the loch. </t>
    </r>
    <r>
      <rPr>
        <b/>
        <sz val="10"/>
        <rFont val="Cambria"/>
        <family val="1"/>
        <scheme val="major"/>
      </rPr>
      <t>Griffin Forest</t>
    </r>
    <r>
      <rPr>
        <sz val="10"/>
        <rFont val="Cambria"/>
        <family val="1"/>
        <scheme val="major"/>
      </rPr>
      <t xml:space="preserve">: Revised LTFP seen and discussion held at Loch Kennard &amp; Loch Scoly LTR identified in Phase 1 of draft LTFP to restructure loch edges increasing species diversity.   </t>
    </r>
    <r>
      <rPr>
        <b/>
        <sz val="10"/>
        <rFont val="Cambria"/>
        <family val="1"/>
        <scheme val="major"/>
      </rPr>
      <t>Cliffhope</t>
    </r>
    <r>
      <rPr>
        <sz val="10"/>
        <rFont val="Cambria"/>
        <family val="1"/>
        <scheme val="major"/>
      </rPr>
      <t xml:space="preserve">: The site is currently some years away from active operations however evidence seen of managment having been undertaken within the NR areas to ensure adequate restocking. </t>
    </r>
    <r>
      <rPr>
        <b/>
        <sz val="10"/>
        <rFont val="Cambria"/>
        <family val="1"/>
        <scheme val="major"/>
      </rPr>
      <t>Priesthaugh</t>
    </r>
    <r>
      <rPr>
        <sz val="10"/>
        <rFont val="Cambria"/>
        <family val="1"/>
        <scheme val="major"/>
      </rPr>
      <t xml:space="preserve">: Good watercourse management with brash and log bridges removed when work is completed.  </t>
    </r>
    <r>
      <rPr>
        <b/>
        <sz val="10"/>
        <rFont val="Cambria"/>
        <family val="1"/>
        <scheme val="major"/>
      </rPr>
      <t xml:space="preserve">Cassock Hill: </t>
    </r>
    <r>
      <rPr>
        <sz val="10"/>
        <rFont val="Cambria"/>
        <family val="1"/>
        <scheme val="major"/>
      </rPr>
      <t xml:space="preserve">Forest manager active management in Cpts 33.34.35 &amp; 36 regeneration cleaning to secure long-term economic vaibliry of the forest. Also created graded edge for Black Grouse Cpts 34, 35 &amp; 36.  </t>
    </r>
    <r>
      <rPr>
        <b/>
        <sz val="10"/>
        <rFont val="Cambria"/>
        <family val="1"/>
        <scheme val="major"/>
      </rPr>
      <t>Forest of Leeds</t>
    </r>
    <r>
      <rPr>
        <sz val="10"/>
        <rFont val="Cambria"/>
        <family val="1"/>
        <scheme val="major"/>
      </rPr>
      <t xml:space="preserve">: Discussions &amp; documentary evidence of active and ongoing partnership working with local Wildlife Trust and volunteer groups. At Town Hills Close SSSI, viewed deadhedge used to protect biodiversity features from illegal human disturbance and deadwood management.   </t>
    </r>
    <r>
      <rPr>
        <b/>
        <sz val="10"/>
        <rFont val="Cambria"/>
        <family val="1"/>
        <scheme val="major"/>
      </rPr>
      <t xml:space="preserve">Dunnecht: </t>
    </r>
    <r>
      <rPr>
        <sz val="10"/>
        <rFont val="Cambria"/>
        <family val="1"/>
        <scheme val="major"/>
      </rPr>
      <t xml:space="preserve"> Site visit to NR with excellent deadwood.  Active liasion by the Estate with Aberdeen Trail Association regarding proposed felling works.</t>
    </r>
  </si>
  <si>
    <t>1.1.3 a)</t>
  </si>
  <si>
    <r>
      <rPr>
        <b/>
        <sz val="10"/>
        <rFont val="Cambria"/>
        <family val="1"/>
        <scheme val="major"/>
      </rPr>
      <t>All sites:</t>
    </r>
    <r>
      <rPr>
        <sz val="10"/>
        <rFont val="Cambria"/>
        <family val="1"/>
        <scheme val="major"/>
      </rPr>
      <t xml:space="preserve"> no issue noted about ownership. For those sites recently added to the group, title dees has been checked to confirm ownership: </t>
    </r>
    <r>
      <rPr>
        <b/>
        <sz val="10"/>
        <rFont val="Cambria"/>
        <family val="1"/>
        <scheme val="major"/>
      </rPr>
      <t>Cliffhope &amp; Priesthaugh</t>
    </r>
    <r>
      <rPr>
        <sz val="10"/>
        <rFont val="Cambria"/>
        <family val="1"/>
        <scheme val="major"/>
      </rPr>
      <t xml:space="preserve">: no issues, declaration of committment seen with area listed and signed by agent.
</t>
    </r>
    <r>
      <rPr>
        <b/>
        <sz val="10"/>
        <rFont val="Cambria"/>
        <family val="1"/>
        <scheme val="major"/>
      </rPr>
      <t>Tros Y Go</t>
    </r>
    <r>
      <rPr>
        <sz val="10"/>
        <rFont val="Cambria"/>
        <family val="1"/>
        <scheme val="major"/>
      </rPr>
      <t xml:space="preserve">l - no issue - title deed has been checked to confirm ownership. 
</t>
    </r>
    <r>
      <rPr>
        <b/>
        <sz val="10"/>
        <rFont val="Cambria"/>
        <family val="1"/>
        <scheme val="major"/>
      </rPr>
      <t xml:space="preserve">Cefn Llwyd </t>
    </r>
    <r>
      <rPr>
        <sz val="10"/>
        <rFont val="Cambria"/>
        <family val="1"/>
        <scheme val="major"/>
      </rPr>
      <t xml:space="preserve">- all good - the ownership of the site changed in July 2022, title deed and Tilhill internal checklist on change of ownership have been checked, no issue.
</t>
    </r>
    <r>
      <rPr>
        <b/>
        <sz val="10"/>
        <rFont val="Cambria"/>
        <family val="1"/>
        <scheme val="major"/>
      </rPr>
      <t xml:space="preserve">Blaen Llew Uchaf </t>
    </r>
    <r>
      <rPr>
        <sz val="10"/>
        <rFont val="Cambria"/>
        <family val="1"/>
        <scheme val="major"/>
      </rPr>
      <t xml:space="preserve">- the unit has been added to the FSC group in the last year but was previously still managed by Tilhil. title deed has been checked to confirm ownership.
</t>
    </r>
    <r>
      <rPr>
        <b/>
        <sz val="10"/>
        <rFont val="Cambria"/>
        <family val="1"/>
        <scheme val="major"/>
      </rPr>
      <t>Bronnant</t>
    </r>
    <r>
      <rPr>
        <sz val="10"/>
        <rFont val="Cambria"/>
        <family val="1"/>
        <scheme val="major"/>
      </rPr>
      <t xml:space="preserve"> - no issue. evidence of change of ownership checked and related title deed.  For other sites, evidence of long-term unchallenged use seen eg previous management plans / forest plans</t>
    </r>
  </si>
  <si>
    <t>1.13 b)</t>
  </si>
  <si>
    <r>
      <rPr>
        <b/>
        <sz val="10"/>
        <rFont val="Cambria"/>
        <family val="1"/>
        <scheme val="major"/>
      </rPr>
      <t xml:space="preserve">All sites: </t>
    </r>
    <r>
      <rPr>
        <sz val="10"/>
        <rFont val="Cambria"/>
        <family val="1"/>
        <scheme val="major"/>
      </rPr>
      <t>no issue noted about ownership. Maps also seen for each site defining legal boundary. For those sites recently added to the group, title dees has been checked to confirm ownership:</t>
    </r>
    <r>
      <rPr>
        <b/>
        <sz val="10"/>
        <rFont val="Cambria"/>
        <family val="1"/>
        <scheme val="major"/>
      </rPr>
      <t xml:space="preserve"> Cliffhope &amp; Priesthaugh: </t>
    </r>
    <r>
      <rPr>
        <sz val="10"/>
        <rFont val="Cambria"/>
        <family val="1"/>
        <scheme val="major"/>
      </rPr>
      <t xml:space="preserve">no issues, declaration of committment seen with area listed and signed by agent.              </t>
    </r>
    <r>
      <rPr>
        <b/>
        <sz val="10"/>
        <rFont val="Cambria"/>
        <family val="1"/>
        <scheme val="major"/>
      </rPr>
      <t xml:space="preserve">                                                                                                                                        Llandegla</t>
    </r>
    <r>
      <rPr>
        <sz val="10"/>
        <rFont val="Cambria"/>
        <family val="1"/>
        <scheme val="major"/>
      </rPr>
      <t xml:space="preserve"> - sites with Tilhill since more than 5 years, boundaries are mapped. 
</t>
    </r>
    <r>
      <rPr>
        <b/>
        <sz val="10"/>
        <rFont val="Cambria"/>
        <family val="1"/>
        <scheme val="major"/>
      </rPr>
      <t>Tros Y Go</t>
    </r>
    <r>
      <rPr>
        <sz val="10"/>
        <rFont val="Cambria"/>
        <family val="1"/>
        <scheme val="major"/>
      </rPr>
      <t xml:space="preserve">l - all good- ownership records requested boundaries are mapped. 
</t>
    </r>
    <r>
      <rPr>
        <b/>
        <sz val="10"/>
        <rFont val="Cambria"/>
        <family val="1"/>
        <scheme val="major"/>
      </rPr>
      <t>Nant Eefail</t>
    </r>
    <r>
      <rPr>
        <sz val="10"/>
        <rFont val="Cambria"/>
        <family val="1"/>
        <scheme val="major"/>
      </rPr>
      <t xml:space="preserve"> - sites with Tilhill since more than 5 years, boundaries are mapped
</t>
    </r>
    <r>
      <rPr>
        <b/>
        <sz val="10"/>
        <rFont val="Cambria"/>
        <family val="1"/>
        <scheme val="major"/>
      </rPr>
      <t>Cefn Llwyd</t>
    </r>
    <r>
      <rPr>
        <sz val="10"/>
        <rFont val="Cambria"/>
        <family val="1"/>
        <scheme val="major"/>
      </rPr>
      <t xml:space="preserve"> - sites with Tilhill since more than 5 years (just ownership has changed), boundaries are mapped
</t>
    </r>
    <r>
      <rPr>
        <b/>
        <sz val="10"/>
        <rFont val="Cambria"/>
        <family val="1"/>
        <scheme val="major"/>
      </rPr>
      <t xml:space="preserve">Blaen Llew Uchaf - </t>
    </r>
    <r>
      <rPr>
        <sz val="10"/>
        <rFont val="Cambria"/>
        <family val="1"/>
        <scheme val="major"/>
      </rPr>
      <t xml:space="preserve">the management unit has been added to the FSC group in the last year but was previously still managed by Tilhil. title deed has been checked to confirm ownership and boundaries.
</t>
    </r>
    <r>
      <rPr>
        <b/>
        <sz val="10"/>
        <rFont val="Cambria"/>
        <family val="1"/>
        <scheme val="major"/>
      </rPr>
      <t xml:space="preserve">Ty Glas - </t>
    </r>
    <r>
      <rPr>
        <sz val="10"/>
        <rFont val="Cambria"/>
        <family val="1"/>
        <scheme val="major"/>
      </rPr>
      <t>sites with Tilhill since more than 5 years, boundaries are mapped.</t>
    </r>
    <r>
      <rPr>
        <b/>
        <sz val="10"/>
        <rFont val="Cambria"/>
        <family val="1"/>
        <scheme val="major"/>
      </rPr>
      <t xml:space="preserve"> </t>
    </r>
    <r>
      <rPr>
        <sz val="10"/>
        <rFont val="Cambria"/>
        <family val="1"/>
        <scheme val="major"/>
      </rPr>
      <t xml:space="preserve">
</t>
    </r>
    <r>
      <rPr>
        <b/>
        <sz val="10"/>
        <rFont val="Cambria"/>
        <family val="1"/>
        <scheme val="major"/>
      </rPr>
      <t xml:space="preserve">Bronnant - </t>
    </r>
    <r>
      <rPr>
        <sz val="10"/>
        <rFont val="Cambria"/>
        <family val="1"/>
        <scheme val="major"/>
      </rPr>
      <t xml:space="preserve">sites with Tilhill since more than 5 years but recently added to the certified group. Boundaries are mapped. </t>
    </r>
  </si>
  <si>
    <t>1.1.3 c)</t>
  </si>
  <si>
    <r>
      <rPr>
        <b/>
        <sz val="10"/>
        <rFont val="Cambria"/>
        <family val="1"/>
        <scheme val="major"/>
      </rPr>
      <t>all sites</t>
    </r>
    <r>
      <rPr>
        <sz val="10"/>
        <rFont val="Cambria"/>
        <family val="1"/>
        <scheme val="major"/>
      </rPr>
      <t xml:space="preserve"> - no issue noted. Title deeds have been checked for sites recently added to the group. For all sites there is also a "declaration of Commitment" signed by the owner to confirm the long term commitment. </t>
    </r>
  </si>
  <si>
    <t>1.1.3 d)</t>
  </si>
  <si>
    <t xml:space="preserve">1.1.3 e) </t>
  </si>
  <si>
    <t>1.3.2</t>
  </si>
  <si>
    <r>
      <rPr>
        <b/>
        <sz val="10"/>
        <rFont val="Cambria"/>
        <family val="1"/>
        <scheme val="major"/>
      </rPr>
      <t>all sites</t>
    </r>
    <r>
      <rPr>
        <sz val="10"/>
        <rFont val="Cambria"/>
        <family val="1"/>
        <scheme val="major"/>
      </rPr>
      <t xml:space="preserve"> - no issue noted. Title deeds have been checked for sites recently added to the group. </t>
    </r>
  </si>
  <si>
    <t>1.1.4 a)</t>
  </si>
  <si>
    <t>1.6.1</t>
  </si>
  <si>
    <r>
      <rPr>
        <b/>
        <sz val="10"/>
        <rFont val="Cambria"/>
        <family val="1"/>
      </rPr>
      <t xml:space="preserve">All sites </t>
    </r>
    <r>
      <rPr>
        <sz val="10"/>
        <rFont val="Cambria"/>
        <family val="1"/>
      </rPr>
      <t xml:space="preserve">handled by  Head office for estates managed by Tilhill, or by owner's agents, unless of a minor local nature. Group Scheme members have a hierarchy for dealing with complaints. All staff interviewed stated that no such disputes exist, with the exception of at </t>
    </r>
    <r>
      <rPr>
        <b/>
        <sz val="10"/>
        <rFont val="Cambria"/>
        <family val="1"/>
      </rPr>
      <t>Knowehead</t>
    </r>
    <r>
      <rPr>
        <sz val="10"/>
        <rFont val="Cambria"/>
        <family val="1"/>
      </rPr>
      <t xml:space="preserve"> where a local farmer is claiming tenure and at </t>
    </r>
    <r>
      <rPr>
        <b/>
        <sz val="10"/>
        <rFont val="Cambria"/>
        <family val="1"/>
      </rPr>
      <t>Upper Sonachan</t>
    </r>
    <r>
      <rPr>
        <sz val="10"/>
        <rFont val="Cambria"/>
        <family val="1"/>
      </rPr>
      <t xml:space="preserve"> where the owner is in dispute with a neighbour regarding water rights. Regarding both these issues, correct procedure is being followed in a timely manner. No evidence of other disputes was seen during the audit.</t>
    </r>
  </si>
  <si>
    <r>
      <rPr>
        <b/>
        <sz val="10"/>
        <rFont val="Cambria"/>
        <family val="1"/>
        <scheme val="major"/>
      </rPr>
      <t>All sites</t>
    </r>
    <r>
      <rPr>
        <sz val="10"/>
        <rFont val="Cambria"/>
        <family val="1"/>
        <scheme val="major"/>
      </rPr>
      <t xml:space="preserve"> - no issue noted. Conversation with site managers confirmed any issue related to tenure claims or use rights is to be addressed and managed by the head office. </t>
    </r>
  </si>
  <si>
    <t>1.1.4 b)</t>
  </si>
  <si>
    <t>1.6.2</t>
  </si>
  <si>
    <r>
      <rPr>
        <b/>
        <sz val="10"/>
        <rFont val="Cambria"/>
        <family val="1"/>
        <scheme val="major"/>
      </rPr>
      <t xml:space="preserve">All sites </t>
    </r>
    <r>
      <rPr>
        <sz val="10"/>
        <rFont val="Cambria"/>
        <family val="1"/>
        <scheme val="major"/>
      </rPr>
      <t xml:space="preserve">- no issue noted. Conversation with site managers confirmed any issue related to tenure claims or use rights is to be addressed and managed by the head office. </t>
    </r>
  </si>
  <si>
    <t>1.1.5 a)</t>
  </si>
  <si>
    <t>1.8.1</t>
  </si>
  <si>
    <r>
      <rPr>
        <b/>
        <sz val="10"/>
        <rFont val="Cambria"/>
        <family val="1"/>
        <scheme val="major"/>
      </rPr>
      <t xml:space="preserve">All sites </t>
    </r>
    <r>
      <rPr>
        <sz val="10"/>
        <rFont val="Cambria"/>
        <family val="1"/>
        <scheme val="major"/>
      </rPr>
      <t xml:space="preserve">- signed 'Declaration of Commitment' document seen for all sites sampled. No issues noted at the audit. 
</t>
    </r>
  </si>
  <si>
    <t>1.1.5 b)</t>
  </si>
  <si>
    <t>1.8.2</t>
  </si>
  <si>
    <t>1.1.6 a)</t>
  </si>
  <si>
    <t>1.7.1</t>
  </si>
  <si>
    <r>
      <rPr>
        <b/>
        <sz val="10"/>
        <rFont val="Cambria"/>
        <family val="1"/>
        <scheme val="major"/>
      </rPr>
      <t>All Resource - managed sites</t>
    </r>
    <r>
      <rPr>
        <sz val="10"/>
        <rFont val="Cambria"/>
        <family val="1"/>
        <scheme val="major"/>
      </rPr>
      <t xml:space="preserve"> - reference to conformance to anti-corruption legislation included in 'UKWAS Management Plan - Appendix' - Tilhill's Code of Conduct (POL/HR/02) applies. A bribery prevention policy is in place and an e learning anti bribery and corruption training package has been developed and is undertaken by Tilhill staff. </t>
    </r>
    <r>
      <rPr>
        <b/>
        <sz val="10"/>
        <rFont val="Cambria"/>
        <family val="1"/>
        <scheme val="major"/>
      </rPr>
      <t xml:space="preserve">Group members </t>
    </r>
    <r>
      <rPr>
        <sz val="10"/>
        <rFont val="Cambria"/>
        <family val="1"/>
        <scheme val="major"/>
      </rPr>
      <t>- not large scale enterprises so no written policy but managers showed good awareness of requirements.</t>
    </r>
  </si>
  <si>
    <r>
      <rPr>
        <b/>
        <sz val="10"/>
        <rFont val="Cambria"/>
        <family val="1"/>
        <scheme val="major"/>
      </rPr>
      <t>All Resource - managed sites</t>
    </r>
    <r>
      <rPr>
        <sz val="10"/>
        <rFont val="Cambria"/>
        <family val="1"/>
        <scheme val="major"/>
      </rPr>
      <t xml:space="preserve"> - reference to conformance to anti-corruption legislation included in 'UKWAS Management Plan - Appendix' - Tilhill's Code of Conduct (POL/HR/02) applies; November 2019 update seen. A bribery prevention policy is in place and an e learning anti bribery and corruption training package is undertaken by Tilhill staff - confirmed by all Tilhill staff interviewed during audit that they had completed this training. </t>
    </r>
    <r>
      <rPr>
        <b/>
        <sz val="10"/>
        <rFont val="Cambria"/>
        <family val="1"/>
        <scheme val="major"/>
      </rPr>
      <t xml:space="preserve">Group members </t>
    </r>
    <r>
      <rPr>
        <sz val="10"/>
        <rFont val="Cambria"/>
        <family val="1"/>
        <scheme val="major"/>
      </rPr>
      <t>- most are not large scale enterprises so no written policy but managers showed good awareness of requirements eg</t>
    </r>
    <r>
      <rPr>
        <b/>
        <sz val="10"/>
        <rFont val="Cambria"/>
        <family val="1"/>
        <scheme val="major"/>
      </rPr>
      <t xml:space="preserve"> Chatsworth</t>
    </r>
    <r>
      <rPr>
        <sz val="10"/>
        <rFont val="Cambria"/>
        <family val="1"/>
        <scheme val="major"/>
      </rPr>
      <t xml:space="preserve"> ( approx. 1500 employees though forestry team small) - management plans include anti-corruption statements. </t>
    </r>
    <r>
      <rPr>
        <b/>
        <sz val="10"/>
        <rFont val="Cambria"/>
        <family val="1"/>
        <scheme val="major"/>
      </rPr>
      <t xml:space="preserve">Claybury </t>
    </r>
    <r>
      <rPr>
        <sz val="10"/>
        <rFont val="Cambria"/>
        <family val="1"/>
        <scheme val="major"/>
      </rPr>
      <t xml:space="preserve">all members of staff are required to read and sign the anti-coruption policy, </t>
    </r>
    <r>
      <rPr>
        <b/>
        <sz val="10"/>
        <rFont val="Cambria"/>
        <family val="1"/>
        <scheme val="major"/>
      </rPr>
      <t xml:space="preserve">SIMEC LHP2 </t>
    </r>
    <r>
      <rPr>
        <sz val="10"/>
        <rFont val="Cambria"/>
        <family val="1"/>
        <scheme val="major"/>
      </rPr>
      <t xml:space="preserve">staff had recently undertaken anti-bribery training. </t>
    </r>
    <r>
      <rPr>
        <b/>
        <sz val="10"/>
        <rFont val="Cambria"/>
        <family val="1"/>
        <scheme val="major"/>
      </rPr>
      <t xml:space="preserve">Holkham - </t>
    </r>
    <r>
      <rPr>
        <sz val="10"/>
        <rFont val="Cambria"/>
        <family val="1"/>
        <scheme val="major"/>
      </rPr>
      <t>policy in staff handbook and on website.</t>
    </r>
  </si>
  <si>
    <r>
      <rPr>
        <b/>
        <sz val="10"/>
        <rFont val="Cambria"/>
        <family val="1"/>
        <scheme val="major"/>
      </rPr>
      <t xml:space="preserve">All resurce managed sites </t>
    </r>
    <r>
      <rPr>
        <sz val="10"/>
        <rFont val="Cambria"/>
        <family val="1"/>
        <scheme val="major"/>
      </rPr>
      <t xml:space="preserve">- no issue noted, all management plans refers to anti-corruption policy "Code of Conduct (POL/HR/02)".  </t>
    </r>
    <r>
      <rPr>
        <b/>
        <sz val="10"/>
        <rFont val="Cambria"/>
        <family val="1"/>
        <scheme val="major"/>
      </rPr>
      <t xml:space="preserve">Group Members </t>
    </r>
    <r>
      <rPr>
        <sz val="10"/>
        <rFont val="Cambria"/>
        <family val="1"/>
        <scheme val="major"/>
      </rPr>
      <t>Discussion with forest managers: at Knockando &amp; Dunnecht covered by staff code of conduct.  In addition at Forest of Leeds and Ben Alder forest staff covered by Company Policies.</t>
    </r>
  </si>
  <si>
    <t>1.1.6 b)</t>
  </si>
  <si>
    <t>1.7.2</t>
  </si>
  <si>
    <t xml:space="preserve">1.1.7 </t>
  </si>
  <si>
    <t>1.5.1</t>
  </si>
  <si>
    <r>
      <rPr>
        <b/>
        <sz val="10"/>
        <rFont val="Cambria"/>
        <family val="1"/>
        <scheme val="major"/>
      </rPr>
      <t>All sites:</t>
    </r>
    <r>
      <rPr>
        <sz val="10"/>
        <rFont val="Cambria"/>
        <family val="1"/>
        <scheme val="major"/>
      </rPr>
      <t xml:space="preserve"> interview with Area and sites' managers confirmed timber is sold to UK based clients only, so there is no export in the EU. No issue in relation to EUTR found at the audit. All Active sites covered by indate felling permissions.</t>
    </r>
  </si>
  <si>
    <r>
      <rPr>
        <b/>
        <sz val="10"/>
        <rFont val="Cambria"/>
        <family val="1"/>
        <scheme val="major"/>
      </rPr>
      <t xml:space="preserve">Claybury </t>
    </r>
    <r>
      <rPr>
        <sz val="10"/>
        <rFont val="Cambria"/>
        <family val="1"/>
        <scheme val="major"/>
      </rPr>
      <t>- given the urban nature of the site this is an ongoing issue.  There is a strong partnership with the Council Enforcement Officers, Metropolitan Police and rough sleeping Outreach team.  The park is locked overnight.</t>
    </r>
    <r>
      <rPr>
        <sz val="10"/>
        <color rgb="FFFF0000"/>
        <rFont val="Cambria"/>
        <family val="1"/>
        <scheme val="major"/>
      </rPr>
      <t xml:space="preserve"> </t>
    </r>
    <r>
      <rPr>
        <b/>
        <sz val="10"/>
        <rFont val="Cambria"/>
        <family val="1"/>
        <scheme val="major"/>
      </rPr>
      <t xml:space="preserve">Chatsworth </t>
    </r>
    <r>
      <rPr>
        <sz val="10"/>
        <rFont val="Cambria"/>
        <family val="1"/>
        <scheme val="major"/>
      </rPr>
      <t>- in - house security team patrols the core estate which discourages most illegal activities.</t>
    </r>
    <r>
      <rPr>
        <sz val="10"/>
        <color rgb="FFFF0000"/>
        <rFont val="Cambria"/>
        <family val="1"/>
        <scheme val="major"/>
      </rPr>
      <t xml:space="preserve">  </t>
    </r>
    <r>
      <rPr>
        <b/>
        <sz val="10"/>
        <rFont val="Cambria"/>
        <family val="1"/>
        <scheme val="major"/>
      </rPr>
      <t xml:space="preserve">Holkham - </t>
    </r>
    <r>
      <rPr>
        <sz val="10"/>
        <rFont val="Cambria"/>
        <family val="1"/>
        <scheme val="major"/>
      </rPr>
      <t>estate staff live in the local area so keep an eye out.  There is also an all staff Whatsapp group which is used to circulate information eg numberplates of vehicles suspected to be considering illegal / unauthorised activities.</t>
    </r>
    <r>
      <rPr>
        <b/>
        <sz val="10"/>
        <rFont val="Cambria"/>
        <family val="1"/>
        <scheme val="major"/>
      </rPr>
      <t xml:space="preserve"> All other sites </t>
    </r>
    <r>
      <rPr>
        <sz val="10"/>
        <rFont val="Cambria"/>
        <family val="1"/>
        <scheme val="major"/>
      </rPr>
      <t>- located in rural areas and no such illegal / unauthorised uses other than occasional minor fly-tipping incidents which are cleared up by contractors</t>
    </r>
  </si>
  <si>
    <r>
      <rPr>
        <b/>
        <sz val="10"/>
        <rFont val="Cambria"/>
        <family val="1"/>
        <scheme val="major"/>
      </rPr>
      <t>Cefn Llwyd</t>
    </r>
    <r>
      <rPr>
        <sz val="10"/>
        <rFont val="Cambria"/>
        <family val="1"/>
        <scheme val="major"/>
      </rPr>
      <t xml:space="preserve"> - on the river of a pond (Map 2 - Parc Caletwr Subcompartments A3, cpt K2) have been found many empty shotgun cartridges, probably a couple of years old, evidence of poaching. A conversation with the site manager confirmed this will not trigger actions as it is an old event and it is not possible to trace it back to the responsible. As the site manager recently changed, the new manager in place didn't visit the area before and was not aware of the issue. However, the site manager showed awareness of the Tilhill procedure, describing different approaches depending on the situation discovered: for significant and recent events, the authorities are notified and further investigation and monitoring are undertaken by Tilhill central office using a CAPA register (seen "CAPA guidance", version 2.0, issued on 28/7/2011).  see Obs 2022.01 </t>
    </r>
    <r>
      <rPr>
        <b/>
        <sz val="10"/>
        <rFont val="Cambria"/>
        <family val="1"/>
        <scheme val="major"/>
      </rPr>
      <t>Griffin Forest</t>
    </r>
    <r>
      <rPr>
        <sz val="10"/>
        <rFont val="Cambria"/>
        <family val="1"/>
        <scheme val="major"/>
      </rPr>
      <t xml:space="preserve">: Terrogator operator ar interview confirmed fuel had been recently stolen from the vehicle.  Discussion held with forest manager on security systems in place in the forest to detect illegal activities. </t>
    </r>
    <r>
      <rPr>
        <b/>
        <sz val="10"/>
        <rFont val="Cambria"/>
        <family val="1"/>
        <scheme val="major"/>
      </rPr>
      <t>Forest of Leeds:</t>
    </r>
    <r>
      <rPr>
        <sz val="10"/>
        <rFont val="Cambria"/>
        <family val="1"/>
        <scheme val="major"/>
      </rPr>
      <t xml:space="preserve"> Discussion held with Yorkshire Wildlfe Trust officer regarding wildlife crime at Town Hills Close SSSI. Ongoing liasion with local police wildlife crime officers.  Viewed deadhedge used to protect biodiversity features at site visit.
All remaining S3 sites no illegal activities issue noted</t>
    </r>
  </si>
  <si>
    <t>Obs 2022.01</t>
  </si>
  <si>
    <t>10.4.1</t>
  </si>
  <si>
    <t>2.1.1 a)</t>
  </si>
  <si>
    <t>7.1.1</t>
  </si>
  <si>
    <r>
      <rPr>
        <b/>
        <sz val="10"/>
        <rFont val="Cambria"/>
        <family val="1"/>
        <scheme val="major"/>
      </rPr>
      <t xml:space="preserve">All sites </t>
    </r>
    <r>
      <rPr>
        <sz val="10"/>
        <rFont val="Cambria"/>
        <family val="1"/>
        <scheme val="major"/>
      </rPr>
      <t xml:space="preserve">- stated in all management plans </t>
    </r>
  </si>
  <si>
    <t>2.1.1 b)</t>
  </si>
  <si>
    <t>7.1.2</t>
  </si>
  <si>
    <t>2.1.2</t>
  </si>
  <si>
    <t>2.1.3 a)</t>
  </si>
  <si>
    <t>Obs 2022.10</t>
  </si>
  <si>
    <t>2.1.3 b)</t>
  </si>
  <si>
    <t>5.5.2</t>
  </si>
  <si>
    <t>2.2.1 a)</t>
  </si>
  <si>
    <t>7.1.3.1</t>
  </si>
  <si>
    <t>2.2.1 b)</t>
  </si>
  <si>
    <t>5.1.1</t>
  </si>
  <si>
    <r>
      <t xml:space="preserve"> </t>
    </r>
    <r>
      <rPr>
        <b/>
        <sz val="10"/>
        <rFont val="Cambria"/>
        <family val="1"/>
        <scheme val="major"/>
      </rPr>
      <t xml:space="preserve">All sites </t>
    </r>
    <r>
      <rPr>
        <sz val="10"/>
        <rFont val="Cambria"/>
        <family val="1"/>
        <scheme val="major"/>
      </rPr>
      <t>-  fully compliant management plans and associated maps seen</t>
    </r>
  </si>
  <si>
    <t xml:space="preserve">2.2.1  c) </t>
  </si>
  <si>
    <t>6.1.1</t>
  </si>
  <si>
    <r>
      <rPr>
        <b/>
        <sz val="11"/>
        <color rgb="FFFF0000"/>
        <rFont val="Cambria"/>
        <family val="1"/>
        <scheme val="major"/>
      </rPr>
      <t>Cassockhill</t>
    </r>
    <r>
      <rPr>
        <sz val="11"/>
        <color rgb="FFFF0000"/>
        <rFont val="Cambria"/>
        <family val="1"/>
        <scheme val="major"/>
      </rPr>
      <t>: An area of mappable conifers have been retained along the watercourse forming the boundary with Cpts 24 &amp;32. The recently reviewed LTFP 22/8/22 does not identify this area on the species maps, nor state the reason for the conifer retention or the state the management objectives. The FM stated that the area was originally retained after the forest owner recieved a request from the resident of the neighbouring dwelling in the forest.  The resident of this property no longer lives there and has not lived there for a couple of years. The current LTFP objective for management of the watercourse is to retain open ground with mixed broadleaves.</t>
    </r>
  </si>
  <si>
    <t>Minor 2022.12</t>
  </si>
  <si>
    <t>2.2.1  d)</t>
  </si>
  <si>
    <t>7.2.1.4</t>
  </si>
  <si>
    <t>2.2.1  e)</t>
  </si>
  <si>
    <t>7.2.1.5</t>
  </si>
  <si>
    <r>
      <rPr>
        <b/>
        <sz val="10"/>
        <color rgb="FFFF0000"/>
        <rFont val="Cambria"/>
        <family val="1"/>
        <scheme val="major"/>
      </rPr>
      <t>Cefn Llwyd</t>
    </r>
    <r>
      <rPr>
        <sz val="10"/>
        <color rgb="FFFF0000"/>
        <rFont val="Cambria"/>
        <family val="1"/>
        <scheme val="major"/>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t>
    </r>
    <r>
      <rPr>
        <b/>
        <sz val="10"/>
        <color rgb="FFFF0000"/>
        <rFont val="Cambria"/>
        <family val="1"/>
        <scheme val="major"/>
      </rPr>
      <t>See minor 2022.02</t>
    </r>
    <r>
      <rPr>
        <sz val="10"/>
        <color rgb="FFFF0000"/>
        <rFont val="Cambria"/>
        <family val="1"/>
        <scheme val="major"/>
      </rPr>
      <t xml:space="preserve">
</t>
    </r>
    <r>
      <rPr>
        <b/>
        <sz val="10"/>
        <rFont val="Cambria"/>
        <family val="1"/>
        <scheme val="major"/>
      </rPr>
      <t>All other sites:</t>
    </r>
    <r>
      <rPr>
        <sz val="10"/>
        <rFont val="Cambria"/>
        <family val="1"/>
        <scheme val="major"/>
      </rPr>
      <t xml:space="preserve"> Management plans describe measures to maintain and/or enhance HCV areas. Additional documents provide evidence of identification of such features (maps, survey records) and implementations of defined measures (e.g.: seen evidence of communication with statutory bodies). </t>
    </r>
  </si>
  <si>
    <t>2.2.1  f)</t>
  </si>
  <si>
    <t>7.2.1.6</t>
  </si>
  <si>
    <t xml:space="preserve">2.2.1  g) </t>
  </si>
  <si>
    <t>7.1.3.2 (objectives) and 7.3.1 (targets)</t>
  </si>
  <si>
    <t>2.2.1  h)</t>
  </si>
  <si>
    <t>7.2.1.8</t>
  </si>
  <si>
    <t>2.2.1  i)</t>
  </si>
  <si>
    <t>7.2.1.9</t>
  </si>
  <si>
    <t>2.2.1  j)</t>
  </si>
  <si>
    <t>7.2.1.10</t>
  </si>
  <si>
    <t xml:space="preserve">2.2.1  k) </t>
  </si>
  <si>
    <t>7.2.1.11</t>
  </si>
  <si>
    <t>2.2.1  l)</t>
  </si>
  <si>
    <t>7.2.1.12</t>
  </si>
  <si>
    <t xml:space="preserve">2.2.1  m) </t>
  </si>
  <si>
    <t>7.2.1.13</t>
  </si>
  <si>
    <t>2.2.1  m) Appropriate maps.  
Verifiers: 
• Management planning documentation 
• Appropriate maps and records.</t>
  </si>
  <si>
    <r>
      <rPr>
        <b/>
        <sz val="10"/>
        <color rgb="FFFF0000"/>
        <rFont val="Cambria"/>
        <family val="1"/>
        <scheme val="major"/>
      </rPr>
      <t>Cefn Llwyd</t>
    </r>
    <r>
      <rPr>
        <sz val="10"/>
        <color rgb="FFFF0000"/>
        <rFont val="Cambria"/>
        <family val="1"/>
        <scheme val="major"/>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Details in the management plan must be checked and amended and maps shall be checked as well, for consistency. </t>
    </r>
    <r>
      <rPr>
        <b/>
        <sz val="10"/>
        <color rgb="FFFF0000"/>
        <rFont val="Cambria"/>
        <family val="1"/>
        <scheme val="major"/>
      </rPr>
      <t>See minor 2022.03</t>
    </r>
    <r>
      <rPr>
        <sz val="10"/>
        <color rgb="FFFF0000"/>
        <rFont val="Cambria"/>
        <family val="1"/>
        <scheme val="major"/>
      </rPr>
      <t xml:space="preserve">
</t>
    </r>
    <r>
      <rPr>
        <b/>
        <sz val="10"/>
        <rFont val="Cambria"/>
        <family val="1"/>
        <scheme val="major"/>
      </rPr>
      <t>All other sites:</t>
    </r>
    <r>
      <rPr>
        <sz val="10"/>
        <rFont val="Cambria"/>
        <family val="1"/>
        <scheme val="major"/>
      </rPr>
      <t xml:space="preserve"> Management plans describe measures to maintain and/or enhance HCV areas. Additional documents provide evidence of identification of such features (maps, survey records) and implementations of defined measures (e.g.: seen evidence of communication with statutory bodies). </t>
    </r>
  </si>
  <si>
    <t>2.2.1  n)</t>
  </si>
  <si>
    <t>7.2.1.14</t>
  </si>
  <si>
    <t>2.2.2</t>
  </si>
  <si>
    <t>7.5.1</t>
  </si>
  <si>
    <t>2.2.3</t>
  </si>
  <si>
    <t>2.3.1 a)</t>
  </si>
  <si>
    <t>4.1.1</t>
  </si>
  <si>
    <t>2.3.1 b)</t>
  </si>
  <si>
    <t>4.1.2</t>
  </si>
  <si>
    <t>2.3.1 c)</t>
  </si>
  <si>
    <t>7.6.1 (general engagement in planning and monitoring processes) and 9.4.2 (HCV monitoring)]</t>
  </si>
  <si>
    <r>
      <rPr>
        <b/>
        <sz val="10"/>
        <rFont val="Cambria"/>
        <family val="1"/>
        <scheme val="major"/>
      </rPr>
      <t>All sites:</t>
    </r>
    <r>
      <rPr>
        <sz val="10"/>
        <rFont val="Cambria"/>
        <family val="1"/>
        <scheme val="major"/>
      </rPr>
      <t xml:space="preserve"> sites managers demonstrated awareness on needs to consult appropriately with local people, relevant organisations and other interested parties, and provide opportunities for their engagement in planning and monitoring processes. For example: </t>
    </r>
    <r>
      <rPr>
        <b/>
        <sz val="10"/>
        <rFont val="Cambria"/>
        <family val="1"/>
        <scheme val="major"/>
      </rPr>
      <t>Llandegla</t>
    </r>
    <r>
      <rPr>
        <sz val="10"/>
        <rFont val="Cambria"/>
        <family val="1"/>
        <scheme val="major"/>
      </rPr>
      <t xml:space="preserve">: local organisation One planet Adventure is informed on any froestry work ffecting the trails; </t>
    </r>
    <r>
      <rPr>
        <b/>
        <sz val="10"/>
        <rFont val="Cambria"/>
        <family val="1"/>
        <scheme val="major"/>
      </rPr>
      <t>Tros Y Gol</t>
    </r>
    <r>
      <rPr>
        <sz val="10"/>
        <rFont val="Cambria"/>
        <family val="1"/>
        <scheme val="major"/>
      </rPr>
      <t xml:space="preserve">: engagement with neighbors about harvesting works in the forest unit and truck having to cross neighbours land. For other S3 sites stakeholder list is available. </t>
    </r>
  </si>
  <si>
    <t>2.3.1 d)</t>
  </si>
  <si>
    <t>2.3.1 e)</t>
  </si>
  <si>
    <t>4.5.1</t>
  </si>
  <si>
    <t>2.3.1 f)</t>
  </si>
  <si>
    <t>4.1.3</t>
  </si>
  <si>
    <t>2.3.2 a)</t>
  </si>
  <si>
    <t>6.8.3</t>
  </si>
  <si>
    <t>2.3.2 b)</t>
  </si>
  <si>
    <t>10.3.4</t>
  </si>
  <si>
    <r>
      <rPr>
        <b/>
        <sz val="10"/>
        <rFont val="Cambria"/>
        <family val="1"/>
        <scheme val="major"/>
      </rPr>
      <t>All sites -</t>
    </r>
    <r>
      <rPr>
        <sz val="10"/>
        <rFont val="Cambria"/>
        <family val="1"/>
        <scheme val="major"/>
      </rPr>
      <t xml:space="preserve"> no instances of invasive plants where cooperation with neighbours required.
Rhododendron has been seen in </t>
    </r>
    <r>
      <rPr>
        <b/>
        <sz val="10"/>
        <rFont val="Cambria"/>
        <family val="1"/>
        <scheme val="major"/>
      </rPr>
      <t xml:space="preserve">Tros Y Gol (SLIMF) </t>
    </r>
    <r>
      <rPr>
        <sz val="10"/>
        <rFont val="Cambria"/>
        <family val="1"/>
        <scheme val="major"/>
      </rPr>
      <t xml:space="preserve">but this is under control, as confirmed by the management plan and conversation with the site manager. All management plans mention rhododendron as a potentially invasive species and all site managers demonstrated awareness on monitoring actions. </t>
    </r>
  </si>
  <si>
    <t>2.3.2 c)</t>
  </si>
  <si>
    <t>6.6.6</t>
  </si>
  <si>
    <r>
      <rPr>
        <b/>
        <sz val="10"/>
        <rFont val="Cambria"/>
        <family val="1"/>
        <scheme val="major"/>
      </rPr>
      <t>All sites:</t>
    </r>
    <r>
      <rPr>
        <sz val="10"/>
        <rFont val="Cambria"/>
        <family val="1"/>
        <scheme val="major"/>
      </rPr>
      <t xml:space="preserve"> no such opportunities are implemented and there was no evidence of ecological damage caused by wildlife. Interviews with site managers showed a good engagement with neighbours (where applicable) and other organisations using the FMUs. For example: </t>
    </r>
    <r>
      <rPr>
        <b/>
        <sz val="10"/>
        <rFont val="Cambria"/>
        <family val="1"/>
        <scheme val="major"/>
      </rPr>
      <t xml:space="preserve">Llandegla: </t>
    </r>
    <r>
      <rPr>
        <sz val="10"/>
        <rFont val="Cambria"/>
        <family val="1"/>
        <scheme val="major"/>
      </rPr>
      <t xml:space="preserve">the unit is used by a mountain bike organisation, there is good cooperation between Tilhill and One Planet Adventure company. </t>
    </r>
    <r>
      <rPr>
        <b/>
        <sz val="10"/>
        <rFont val="Cambria"/>
        <family val="1"/>
        <scheme val="major"/>
      </rPr>
      <t>Dunnecht</t>
    </r>
    <r>
      <rPr>
        <sz val="10"/>
        <rFont val="Cambria"/>
        <family val="1"/>
        <scheme val="major"/>
      </rPr>
      <t xml:space="preserve">: Evidence of Estate liasion with Aberdeen Trail Association regarding proposed felling works. </t>
    </r>
    <r>
      <rPr>
        <b/>
        <sz val="10"/>
        <rFont val="Cambria"/>
        <family val="1"/>
        <scheme val="major"/>
      </rPr>
      <t>Forest of Leeds</t>
    </r>
    <r>
      <rPr>
        <sz val="10"/>
        <rFont val="Cambria"/>
        <family val="1"/>
        <scheme val="major"/>
      </rPr>
      <t>: Active participant in the White Rose Forest Initiative.</t>
    </r>
  </si>
  <si>
    <t>2.4.1</t>
  </si>
  <si>
    <t>5.2.1</t>
  </si>
  <si>
    <t>2.4.2 a)</t>
  </si>
  <si>
    <t>5.2.2</t>
  </si>
  <si>
    <t>2.4.2 b)</t>
  </si>
  <si>
    <t>5.2.3</t>
  </si>
  <si>
    <t>2.4.3</t>
  </si>
  <si>
    <t>5.2.4</t>
  </si>
  <si>
    <t>2.4.4</t>
  </si>
  <si>
    <t>1.5.2</t>
  </si>
  <si>
    <t>2.5.1 a)</t>
  </si>
  <si>
    <t>6.2.1</t>
  </si>
  <si>
    <t>2.5.1 b)</t>
  </si>
  <si>
    <t>2.5.2</t>
  </si>
  <si>
    <t>6.7.2</t>
  </si>
  <si>
    <t>2.5.3 a)</t>
  </si>
  <si>
    <t>10.9.1</t>
  </si>
  <si>
    <t>2.5.3 b)</t>
  </si>
  <si>
    <t>10.9.2</t>
  </si>
  <si>
    <t>2.6.1</t>
  </si>
  <si>
    <t xml:space="preserve">
6.8.1</t>
  </si>
  <si>
    <t>2.7.1</t>
  </si>
  <si>
    <t>6.8.2</t>
  </si>
  <si>
    <t>2.8.1 a)</t>
  </si>
  <si>
    <t>10.2.1</t>
  </si>
  <si>
    <t>2.8.1 b)</t>
  </si>
  <si>
    <t>10.1.1</t>
  </si>
  <si>
    <t>2.8.1 c)</t>
  </si>
  <si>
    <t>10.2.2</t>
  </si>
  <si>
    <t>2.9.1 a)</t>
  </si>
  <si>
    <t>10.3.1</t>
  </si>
  <si>
    <t>2.9.1 b)</t>
  </si>
  <si>
    <t>10.3.2</t>
  </si>
  <si>
    <r>
      <rPr>
        <b/>
        <sz val="10"/>
        <rFont val="Cambria"/>
        <family val="1"/>
        <scheme val="major"/>
      </rPr>
      <t>Cefn Llwyd:</t>
    </r>
    <r>
      <rPr>
        <sz val="10"/>
        <rFont val="Cambria"/>
        <family val="1"/>
        <scheme val="major"/>
      </rPr>
      <t xml:space="preserve"> pheasant rearing was in place on the estates until 2020, fencing is still in place, however, this has not been used in the last year and it will be dismissed.  
</t>
    </r>
    <r>
      <rPr>
        <b/>
        <sz val="10"/>
        <rFont val="Cambria"/>
        <family val="1"/>
        <scheme val="major"/>
      </rPr>
      <t>All other sites</t>
    </r>
    <r>
      <rPr>
        <sz val="10"/>
        <rFont val="Cambria"/>
        <family val="1"/>
        <scheme val="major"/>
      </rPr>
      <t xml:space="preserve"> - no such introductions.</t>
    </r>
  </si>
  <si>
    <t>2.9.1 c)</t>
  </si>
  <si>
    <t>10.3.3</t>
  </si>
  <si>
    <r>
      <rPr>
        <b/>
        <sz val="10"/>
        <rFont val="Cambria"/>
        <family val="1"/>
        <scheme val="major"/>
      </rPr>
      <t xml:space="preserve">All sites </t>
    </r>
    <r>
      <rPr>
        <sz val="10"/>
        <rFont val="Cambria"/>
        <family val="1"/>
        <scheme val="major"/>
      </rPr>
      <t>- no new introductions</t>
    </r>
  </si>
  <si>
    <t>2.10.1 a)</t>
  </si>
  <si>
    <t>.</t>
  </si>
  <si>
    <t>2.10.1 b)</t>
  </si>
  <si>
    <t>10.5.2</t>
  </si>
  <si>
    <r>
      <rPr>
        <sz val="10"/>
        <rFont val="Cambria"/>
        <family val="1"/>
        <scheme val="major"/>
      </rPr>
      <t>.</t>
    </r>
    <r>
      <rPr>
        <b/>
        <sz val="10"/>
        <rFont val="Cambria"/>
        <family val="1"/>
        <scheme val="major"/>
      </rPr>
      <t xml:space="preserve">All sites - </t>
    </r>
    <r>
      <rPr>
        <sz val="10"/>
        <rFont val="Cambria"/>
        <family val="1"/>
        <scheme val="major"/>
      </rPr>
      <t xml:space="preserve">predominant silvicultural system is clearfell / restock in areas where timber production is the primary management objective, with LISS systems in areas where biodiversity is the primary management objective; also at </t>
    </r>
    <r>
      <rPr>
        <b/>
        <sz val="10"/>
        <rFont val="Cambria"/>
        <family val="1"/>
        <scheme val="major"/>
      </rPr>
      <t>Morangie</t>
    </r>
    <r>
      <rPr>
        <sz val="10"/>
        <rFont val="Cambria"/>
        <family val="1"/>
        <scheme val="major"/>
      </rPr>
      <t xml:space="preserve"> where protection of water quality of springs supplying the distillery is a primary mangement objective.  Choice of silvicultural system is influenced by windthrow hazard. At Altyre some use is made of LISS systems in the productive areas and at</t>
    </r>
    <r>
      <rPr>
        <b/>
        <sz val="10"/>
        <rFont val="Cambria"/>
        <family val="1"/>
        <scheme val="major"/>
      </rPr>
      <t xml:space="preserve"> Novar </t>
    </r>
    <r>
      <rPr>
        <sz val="10"/>
        <rFont val="Cambria"/>
        <family val="1"/>
        <scheme val="major"/>
      </rPr>
      <t xml:space="preserve">considerable and very successful use is made of various CCF / shelterwood systems. There are plans to increase the use of such systems at </t>
    </r>
    <r>
      <rPr>
        <b/>
        <sz val="10"/>
        <rFont val="Cambria"/>
        <family val="1"/>
        <scheme val="major"/>
      </rPr>
      <t>Sutherland</t>
    </r>
  </si>
  <si>
    <t>2.10.2 a)</t>
  </si>
  <si>
    <t>10.5.3</t>
  </si>
  <si>
    <t>2.10.2 b)</t>
  </si>
  <si>
    <t>10.5.4</t>
  </si>
  <si>
    <t>2.11.1 a)</t>
  </si>
  <si>
    <t>6.5.1</t>
  </si>
  <si>
    <t>2.11.1 b)</t>
  </si>
  <si>
    <t>6.5.2</t>
  </si>
  <si>
    <t>2.11.2 a)</t>
  </si>
  <si>
    <t>9.2.1</t>
  </si>
  <si>
    <t>2.11.2 b)</t>
  </si>
  <si>
    <t>9.2.2</t>
  </si>
  <si>
    <t>2.12.1</t>
  </si>
  <si>
    <t>10.9.4</t>
  </si>
  <si>
    <t>Obs 2021. 16</t>
  </si>
  <si>
    <t>2.12.2</t>
  </si>
  <si>
    <t>10.9.3</t>
  </si>
  <si>
    <t>2.13.1 a)</t>
  </si>
  <si>
    <t>6.9.1</t>
  </si>
  <si>
    <t>2.13.1 b)</t>
  </si>
  <si>
    <t>6.10.1</t>
  </si>
  <si>
    <t>2.13.2 a)</t>
  </si>
  <si>
    <t xml:space="preserve"> 6.9.2</t>
  </si>
  <si>
    <t>2.13.2 b)</t>
  </si>
  <si>
    <t xml:space="preserve"> 6.9.3</t>
  </si>
  <si>
    <t>2.13.3 a)</t>
  </si>
  <si>
    <t>6.9.4</t>
  </si>
  <si>
    <t>2.13.3 b)</t>
  </si>
  <si>
    <t>10.5.5</t>
  </si>
  <si>
    <t>2.14.1</t>
  </si>
  <si>
    <t>7.2.2</t>
  </si>
  <si>
    <t>2.15.1 a)</t>
  </si>
  <si>
    <t>8.1.1</t>
  </si>
  <si>
    <t>2.15.1 b)</t>
  </si>
  <si>
    <t>8.1.2</t>
  </si>
  <si>
    <t xml:space="preserve">All sites - fully compliant monitoring programmes seen, listing management objective, monitoring objective, method,  frequency, where results are held and review period.  Interview with managers also confirmed awareness of objectives and system for comparing monitoring results againstobjectives. No issues noted. </t>
  </si>
  <si>
    <t>2.15.1 c)</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</si>
  <si>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</si>
  <si>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r>
      <rPr>
        <b/>
        <sz val="10"/>
        <rFont val="Cambria"/>
        <family val="1"/>
        <scheme val="major"/>
      </rPr>
      <t>All sites:</t>
    </r>
    <r>
      <rPr>
        <sz val="10"/>
        <rFont val="Cambria"/>
        <family val="1"/>
        <scheme val="major"/>
      </rPr>
      <t xml:space="preserve"> examples of monitoring plans records seen and interview with site and area managers confirmed their awareness on how to implement the monitoring and recording plan.  Annual Management Summaries seen for all exisiting members. For example: </t>
    </r>
    <r>
      <rPr>
        <b/>
        <sz val="10"/>
        <rFont val="Cambria"/>
        <family val="1"/>
        <scheme val="major"/>
      </rPr>
      <t xml:space="preserve">Nant Efail </t>
    </r>
    <r>
      <rPr>
        <sz val="10"/>
        <rFont val="Cambria"/>
        <family val="1"/>
        <scheme val="major"/>
      </rPr>
      <t xml:space="preserve">seen evidence of monitoring of replanting work, as well as records of follow up messages sent to the contractors on operations non correctly conducted. </t>
    </r>
    <r>
      <rPr>
        <b/>
        <sz val="10"/>
        <rFont val="Cambria"/>
        <family val="1"/>
        <scheme val="major"/>
      </rPr>
      <t>Ben Alder</t>
    </r>
    <r>
      <rPr>
        <sz val="10"/>
        <rFont val="Cambria"/>
        <family val="1"/>
        <scheme val="major"/>
      </rPr>
      <t>:  Evidence seen of monitoring by local raptor group of Scheduled 1 raptors species during breeding season whilst felling operations underway.</t>
    </r>
  </si>
  <si>
    <t>2.15.1 d)</t>
  </si>
  <si>
    <r>
      <t xml:space="preserve">All sites - </t>
    </r>
    <r>
      <rPr>
        <sz val="10"/>
        <rFont val="Cambria"/>
        <family val="1"/>
        <scheme val="major"/>
      </rPr>
      <t>fully compliant, with appropriate monitoring of the special features identified in management plans</t>
    </r>
    <r>
      <rPr>
        <b/>
        <sz val="10"/>
        <rFont val="Cambria"/>
        <family val="1"/>
        <scheme val="major"/>
      </rPr>
      <t xml:space="preserve">. </t>
    </r>
  </si>
  <si>
    <t xml:space="preserve">2.15.2 </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</si>
  <si>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</si>
  <si>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r>
      <rPr>
        <b/>
        <sz val="10"/>
        <color rgb="FFFF0000"/>
        <rFont val="Cambria"/>
        <family val="1"/>
        <scheme val="major"/>
      </rPr>
      <t xml:space="preserve">Cassockhill: </t>
    </r>
    <r>
      <rPr>
        <sz val="10"/>
        <color rgb="FFFF0000"/>
        <rFont val="Cambria"/>
        <family val="1"/>
        <scheme val="major"/>
      </rPr>
      <t xml:space="preserve">LTFP has recently (22/8/22) been reviewed.  The year 5 monitoring summary in the UKWAS plan omits to include the Biodiversity features listed as monitoring of red squirrel habitat, riparian enhancement &amp; Open Ground for Biodiversity in the monitoring section of the previous plan </t>
    </r>
    <r>
      <rPr>
        <b/>
        <sz val="10"/>
        <color rgb="FFFF0000"/>
        <rFont val="Cambria"/>
        <family val="1"/>
        <scheme val="major"/>
      </rPr>
      <t>Minor 2022.11.</t>
    </r>
    <r>
      <rPr>
        <sz val="10"/>
        <color rgb="FFFF0000"/>
        <rFont val="Cambria"/>
        <family val="1"/>
        <scheme val="major"/>
      </rPr>
      <t xml:space="preserve"> </t>
    </r>
    <r>
      <rPr>
        <b/>
        <sz val="10"/>
        <rFont val="Cambria"/>
        <family val="1"/>
        <scheme val="major"/>
      </rPr>
      <t xml:space="preserve">All other S3 sites - </t>
    </r>
    <r>
      <rPr>
        <sz val="10"/>
        <rFont val="Cambria"/>
        <family val="1"/>
        <scheme val="major"/>
      </rPr>
      <t>fully compliant, with appropriate monitoring of the special features identified in management plans</t>
    </r>
    <r>
      <rPr>
        <b/>
        <sz val="10"/>
        <rFont val="Cambria"/>
        <family val="1"/>
        <scheme val="major"/>
      </rPr>
      <t xml:space="preserve">. </t>
    </r>
    <r>
      <rPr>
        <sz val="10"/>
        <rFont val="Cambria"/>
        <family val="1"/>
        <scheme val="major"/>
      </rPr>
      <t xml:space="preserve">Interviews with area and site managers confirmed monitoring findings are kept in consideration, especially at the revision of the management plans. For example, </t>
    </r>
    <r>
      <rPr>
        <b/>
        <sz val="10"/>
        <rFont val="Cambria"/>
        <family val="1"/>
        <scheme val="major"/>
      </rPr>
      <t>Nant Efial,</t>
    </r>
    <r>
      <rPr>
        <sz val="10"/>
        <rFont val="Cambria"/>
        <family val="1"/>
        <scheme val="major"/>
      </rPr>
      <t xml:space="preserve"> open groun area in cpt. 5 has been identified in the new management plan issued in 2021, while in the previus 5 years many attempts of replanting failed. </t>
    </r>
  </si>
  <si>
    <t>Minor 2022.11</t>
  </si>
  <si>
    <t>2.15.3</t>
  </si>
  <si>
    <t xml:space="preserve">
8.4.1</t>
  </si>
  <si>
    <t>3.1.1</t>
  </si>
  <si>
    <t>10.10.1</t>
  </si>
  <si>
    <r>
      <t xml:space="preserve">At </t>
    </r>
    <r>
      <rPr>
        <b/>
        <sz val="10"/>
        <rFont val="Cambria"/>
        <family val="1"/>
        <scheme val="major"/>
      </rPr>
      <t>Dunecht</t>
    </r>
    <r>
      <rPr>
        <sz val="10"/>
        <rFont val="Cambria"/>
        <family val="1"/>
        <scheme val="major"/>
      </rPr>
      <t xml:space="preserve">: Forwarder operator interviewed on Cpt 51 had no first aid kit in either his forwarder or his van on site.   </t>
    </r>
    <r>
      <rPr>
        <b/>
        <sz val="10"/>
        <rFont val="Cambria"/>
        <family val="1"/>
        <scheme val="major"/>
      </rPr>
      <t>Major CAR as repeat of Minor CAR 2021.13.</t>
    </r>
    <r>
      <rPr>
        <sz val="10"/>
        <rFont val="Cambria"/>
        <family val="1"/>
        <scheme val="major"/>
      </rPr>
      <t xml:space="preserve">  </t>
    </r>
    <r>
      <rPr>
        <b/>
        <sz val="10"/>
        <rFont val="Cambria"/>
        <family val="1"/>
        <scheme val="major"/>
      </rPr>
      <t>Dunecht</t>
    </r>
    <r>
      <rPr>
        <sz val="10"/>
        <rFont val="Cambria"/>
        <family val="1"/>
        <scheme val="major"/>
      </rPr>
      <t xml:space="preserve">: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t>
    </r>
    <r>
      <rPr>
        <b/>
        <sz val="10"/>
        <rFont val="Cambria"/>
        <family val="1"/>
        <scheme val="major"/>
      </rPr>
      <t>Major CAR as repeat of Minor CAR 2019.13.</t>
    </r>
    <r>
      <rPr>
        <sz val="10"/>
        <rFont val="Cambria"/>
        <family val="1"/>
        <scheme val="major"/>
      </rPr>
      <t xml:space="preserve">   </t>
    </r>
    <r>
      <rPr>
        <b/>
        <sz val="10"/>
        <rFont val="Cambria"/>
        <family val="1"/>
        <scheme val="major"/>
      </rPr>
      <t>Dunecht</t>
    </r>
    <r>
      <rPr>
        <sz val="10"/>
        <rFont val="Cambria"/>
        <family val="1"/>
        <scheme val="major"/>
      </rPr>
      <t xml:space="preserve">: Timber stack for 3m produce was assessed as over the FISA guidance height of up to product length. No risk assessment had been completed for this stack adjacent to a popular walk route.  </t>
    </r>
    <r>
      <rPr>
        <b/>
        <sz val="10"/>
        <rFont val="Cambria"/>
        <family val="1"/>
        <scheme val="major"/>
      </rPr>
      <t>Major CAR as repeat of Minor CAR 2021.24</t>
    </r>
    <r>
      <rPr>
        <sz val="10"/>
        <rFont val="Cambria"/>
        <family val="1"/>
        <scheme val="major"/>
      </rPr>
      <t xml:space="preserve">.       </t>
    </r>
    <r>
      <rPr>
        <b/>
        <sz val="10"/>
        <rFont val="Cambria"/>
        <family val="1"/>
        <scheme val="major"/>
      </rPr>
      <t>Dunecht</t>
    </r>
    <r>
      <rPr>
        <sz val="10"/>
        <rFont val="Cambria"/>
        <family val="1"/>
        <scheme val="major"/>
      </rPr>
      <t xml:space="preserve">: Forwarder operator interviewed on Cpt 51 emerged from the vehicle with no hard hat or high vis vest on and confirmed he did not have in the forwarder.  He subsequently retrieved his hard hat dated 4/18 and high vis from his van near the stacking area where active loading of a timber lorry was taking place without putting them on to return to the forwarder.  </t>
    </r>
    <r>
      <rPr>
        <b/>
        <sz val="10"/>
        <rFont val="Cambria"/>
        <family val="1"/>
        <scheme val="major"/>
      </rPr>
      <t>Raised as Minor CAR 2022.13</t>
    </r>
    <r>
      <rPr>
        <sz val="10"/>
        <rFont val="Cambria"/>
        <family val="1"/>
        <scheme val="major"/>
      </rPr>
      <t xml:space="preserve">                                                                                                                                        </t>
    </r>
  </si>
  <si>
    <t>Reference Major 2022.06            Major 2022.07            Major 2022.08            Minor 2022.13</t>
  </si>
  <si>
    <t>3.1.2</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</si>
  <si>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</si>
  <si>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r>
      <rPr>
        <b/>
        <sz val="10"/>
        <rFont val="Cambria"/>
        <family val="1"/>
        <scheme val="major"/>
      </rPr>
      <t xml:space="preserve">All S3 sites: </t>
    </r>
    <r>
      <rPr>
        <sz val="10"/>
        <rFont val="Cambria"/>
        <family val="1"/>
        <scheme val="major"/>
      </rPr>
      <t>these steps are all described mainly in; standing sale contracts, for harvesting operations in the Pre-commencement meeting checklist and work instructions provided to workers. All active operational sites have in date felling permissions.</t>
    </r>
  </si>
  <si>
    <t>3.1.3</t>
  </si>
  <si>
    <t>10.10.3</t>
  </si>
  <si>
    <r>
      <rPr>
        <b/>
        <sz val="10"/>
        <color rgb="FFFF0000"/>
        <rFont val="Cambria"/>
        <family val="1"/>
        <scheme val="major"/>
      </rPr>
      <t>Dunecht:</t>
    </r>
    <r>
      <rPr>
        <sz val="10"/>
        <color rgb="FFFF0000"/>
        <rFont val="Cambria"/>
        <family val="1"/>
        <scheme val="major"/>
      </rPr>
      <t xml:space="preserve"> Forwarder operator interviewed was lone working on site.  Whilst he was aware of the OHPLs and gas pipeline, adjacent to where he was working, he had no documentation in either the forwarder or his van detailing the site constraints, Risk Assessment and emergency response plan. Minor raised.  </t>
    </r>
    <r>
      <rPr>
        <b/>
        <sz val="10"/>
        <rFont val="Cambria"/>
        <family val="1"/>
        <scheme val="major"/>
      </rPr>
      <t>All sites</t>
    </r>
    <r>
      <rPr>
        <sz val="10"/>
        <rFont val="Cambria"/>
        <family val="1"/>
        <scheme val="major"/>
      </rPr>
      <t xml:space="preserve">: Discussion with area and site managers confirmed information about operational plans are shared with contractors in advance of any operation and supported by using Tilhill internal checklist templates. Also, on-site pre-commencement meetings are conducted by site manager and contractors, and monitoring are also conducted by Tilhill staff during operations.  Examples of pre-commencement meeting checklist have been seen for </t>
    </r>
    <r>
      <rPr>
        <b/>
        <sz val="10"/>
        <rFont val="Cambria"/>
        <family val="1"/>
        <scheme val="major"/>
      </rPr>
      <t xml:space="preserve">Cefn Llwyd </t>
    </r>
    <r>
      <rPr>
        <sz val="10"/>
        <rFont val="Cambria"/>
        <family val="1"/>
        <scheme val="major"/>
      </rPr>
      <t xml:space="preserve">(10/12/2019), including information on high conservation values. </t>
    </r>
    <r>
      <rPr>
        <b/>
        <sz val="10"/>
        <rFont val="Cambria"/>
        <family val="1"/>
        <scheme val="major"/>
      </rPr>
      <t>Ty Glas</t>
    </r>
    <r>
      <rPr>
        <sz val="10"/>
        <rFont val="Cambria"/>
        <family val="1"/>
        <scheme val="major"/>
      </rPr>
      <t xml:space="preserve">, seen work appraisal checklist for Weevil Spray (27/04/22), including notes on any environmental issues shared with the contractors. </t>
    </r>
    <r>
      <rPr>
        <b/>
        <sz val="10"/>
        <rFont val="Cambria"/>
        <family val="1"/>
        <scheme val="major"/>
      </rPr>
      <t>Nant Efail</t>
    </r>
    <r>
      <rPr>
        <sz val="10"/>
        <rFont val="Cambria"/>
        <family val="1"/>
        <scheme val="major"/>
      </rPr>
      <t xml:space="preserve">: seen work appraisal checklist (01/02/2022) for restocking work, hihglightihg the proxiity of Snowdonia National park and onsite watercourses as sensitive features.  </t>
    </r>
  </si>
  <si>
    <t>Minor 2022.14</t>
  </si>
  <si>
    <t>3.1.4</t>
  </si>
  <si>
    <t>9.3.10</t>
  </si>
  <si>
    <r>
      <rPr>
        <b/>
        <sz val="10"/>
        <rFont val="Cambria"/>
        <family val="1"/>
        <scheme val="major"/>
      </rPr>
      <t>Tros Y Gol:</t>
    </r>
    <r>
      <rPr>
        <sz val="10"/>
        <rFont val="Cambria"/>
        <family val="1"/>
        <scheme val="major"/>
      </rPr>
      <t xml:space="preserve">  last harvesting operation have been interrupted becasue of goshawk been noted in the area. Site visit confirmed the buffer zone has been marked on site, and records of engagement with RSPB have been seen, as well as additional breeding bird survey conducted. 
</t>
    </r>
    <r>
      <rPr>
        <b/>
        <sz val="10"/>
        <rFont val="Cambria"/>
        <family val="1"/>
        <scheme val="major"/>
      </rPr>
      <t>All other sites:</t>
    </r>
    <r>
      <rPr>
        <sz val="10"/>
        <rFont val="Cambria"/>
        <family val="1"/>
        <scheme val="major"/>
      </rPr>
      <t xml:space="preserve"> no records of need to interrupt recent operations. Evidence of preoperational surveys. General awareness demonstrated by site managers on how to act if features are damaged or identified during on-site operations.</t>
    </r>
  </si>
  <si>
    <t>3.2.1 a)</t>
  </si>
  <si>
    <t>10.11.1</t>
  </si>
  <si>
    <t>3.2.1 b)</t>
  </si>
  <si>
    <t>10.11.2</t>
  </si>
  <si>
    <r>
      <rPr>
        <sz val="10"/>
        <rFont val="Cambria"/>
        <family val="1"/>
        <scheme val="major"/>
      </rPr>
      <t xml:space="preserve">Live harvesting operations visited at </t>
    </r>
    <r>
      <rPr>
        <b/>
        <sz val="10"/>
        <rFont val="Cambria"/>
        <family val="1"/>
        <scheme val="major"/>
      </rPr>
      <t xml:space="preserve">Novar, Newton, Cullen, Grumack, Moray </t>
    </r>
    <r>
      <rPr>
        <sz val="10"/>
        <rFont val="Cambria"/>
        <family val="1"/>
        <charset val="238"/>
        <scheme val="major"/>
      </rPr>
      <t>and</t>
    </r>
    <r>
      <rPr>
        <b/>
        <sz val="10"/>
        <rFont val="Cambria"/>
        <family val="1"/>
        <scheme val="major"/>
      </rPr>
      <t xml:space="preserve"> Lethen</t>
    </r>
    <r>
      <rPr>
        <sz val="10"/>
        <rFont val="Cambria"/>
        <family val="1"/>
        <scheme val="major"/>
      </rPr>
      <t xml:space="preserve"> - tidy sites with minimal disturbance. Harvester operators interviewed showed good knowledge. Recently - completed harvesting operations visited at all sites where harvesting had been undertaken over the past year ie </t>
    </r>
    <r>
      <rPr>
        <b/>
        <sz val="10"/>
        <rFont val="Cambria"/>
        <family val="1"/>
        <scheme val="major"/>
      </rPr>
      <t xml:space="preserve">Knowehead, Craigallian, Three Bridges, Upper Sonachan, Altyre, Sutherland, Forbes </t>
    </r>
    <r>
      <rPr>
        <sz val="10"/>
        <rFont val="Cambria"/>
        <family val="1"/>
        <charset val="238"/>
        <scheme val="major"/>
      </rPr>
      <t>and</t>
    </r>
    <r>
      <rPr>
        <b/>
        <sz val="10"/>
        <rFont val="Cambria"/>
        <family val="1"/>
        <scheme val="major"/>
      </rPr>
      <t xml:space="preserve"> Goval</t>
    </r>
    <r>
      <rPr>
        <sz val="10"/>
        <rFont val="Cambria"/>
        <family val="1"/>
        <scheme val="major"/>
      </rPr>
      <t xml:space="preserve">.  All managers showed good knowledge.  Certificates of competence viewed for operators indicated that many had undertaken diffuse pollution training. No large stocks of timber seen roadside and no sites showed signs of poor practice. </t>
    </r>
    <r>
      <rPr>
        <b/>
        <sz val="10"/>
        <rFont val="Cambria"/>
        <family val="1"/>
        <scheme val="major"/>
      </rPr>
      <t>All sites</t>
    </r>
    <r>
      <rPr>
        <sz val="10"/>
        <rFont val="Cambria"/>
        <family val="1"/>
        <scheme val="major"/>
      </rPr>
      <t xml:space="preserve"> Managers confirmed no burning is undertaken.</t>
    </r>
  </si>
  <si>
    <t>3.2.2</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</si>
  <si>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</si>
  <si>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All sales documentation sampled enabled timber to be traced back to the woodland of origin, though note Glenure Euroforest Timber Sales Agreement  cpts. 92,93,96 – records certificate number under Section 4b but no FSC 100% claim in the agreement.  SBI’s for the same sale do have both certificate number and claim. Batesons Iggesund SBI 208014 dated 17/10/20 has FSC 100% claim but no certificate number.  In both cases some sales documentation did have both correct cert code and claim so no non-compliance but Obs 2019.7 remains open.</t>
  </si>
  <si>
    <r>
      <t xml:space="preserve">Broubster, Reidside, Invercauld, Auchanruie, Rossie Hill, Feddal, Locherlour, Glen Shira, Argyll Estates, Strachur </t>
    </r>
    <r>
      <rPr>
        <sz val="10"/>
        <rFont val="Cambria"/>
        <family val="1"/>
        <scheme val="major"/>
      </rPr>
      <t>At</t>
    </r>
    <r>
      <rPr>
        <b/>
        <sz val="10"/>
        <rFont val="Cambria"/>
        <family val="1"/>
        <scheme val="major"/>
      </rPr>
      <t xml:space="preserve"> Invercauld</t>
    </r>
    <r>
      <rPr>
        <sz val="10"/>
        <rFont val="Cambria"/>
        <family val="1"/>
        <scheme val="major"/>
      </rPr>
      <t xml:space="preserve"> SBIs and Despatch notes for timber being sold as FSC certified included neither FSC claim nor certificate number.   The sales agreement did have the certificate number but not the claim. </t>
    </r>
    <r>
      <rPr>
        <b/>
        <sz val="10"/>
        <rFont val="Cambria"/>
        <family val="1"/>
        <scheme val="major"/>
      </rPr>
      <t>Lamloch &amp; Drumjohn, Buccleugh Estates - Bowhill and Rossie Hill</t>
    </r>
    <r>
      <rPr>
        <sz val="10"/>
        <rFont val="Cambria"/>
        <family val="1"/>
        <scheme val="major"/>
      </rPr>
      <t xml:space="preserve"> no sales documentation provided to auditors to enable all certified timber to be traced back to the woodland of origin. </t>
    </r>
    <r>
      <rPr>
        <b/>
        <sz val="10"/>
        <rFont val="Cambria"/>
        <family val="1"/>
        <scheme val="major"/>
      </rPr>
      <t xml:space="preserve">All other sites </t>
    </r>
    <r>
      <rPr>
        <sz val="10"/>
        <rFont val="Cambria"/>
        <family val="1"/>
        <scheme val="major"/>
      </rPr>
      <t xml:space="preserve">where harvesting had been undertaken over the previous year, traceability was checked and no non-compliance noted and examples documented in Tab 7 Section </t>
    </r>
    <r>
      <rPr>
        <b/>
        <sz val="10"/>
        <rFont val="Cambria"/>
        <family val="1"/>
        <scheme val="major"/>
      </rPr>
      <t>7</t>
    </r>
    <r>
      <rPr>
        <sz val="10"/>
        <rFont val="Cambria"/>
        <family val="1"/>
        <scheme val="major"/>
      </rPr>
      <t xml:space="preserve">.7.1h of this report. </t>
    </r>
  </si>
  <si>
    <r>
      <t xml:space="preserve">All sales documentation sampled enabled timber to be traced back to the woodland of origin. </t>
    </r>
    <r>
      <rPr>
        <b/>
        <sz val="10"/>
        <rFont val="Cambria"/>
        <family val="1"/>
        <scheme val="major"/>
      </rPr>
      <t>Tros Y Gol</t>
    </r>
    <r>
      <rPr>
        <sz val="10"/>
        <rFont val="Cambria"/>
        <family val="1"/>
        <scheme val="major"/>
      </rPr>
      <t xml:space="preserve">: harvesting operations have been interrupted, no issues with sales documents noted at S3
</t>
    </r>
    <r>
      <rPr>
        <b/>
        <sz val="10"/>
        <rFont val="Cambria"/>
        <family val="1"/>
        <scheme val="major"/>
      </rPr>
      <t>Cefn Llwyd:</t>
    </r>
    <r>
      <rPr>
        <sz val="10"/>
        <rFont val="Cambria"/>
        <family val="1"/>
        <scheme val="major"/>
      </rPr>
      <t xml:space="preserve"> FSC 100% claim and correct code SA-FM/COC-004552 R015  used on sales documents. Details of cpt of origin (cpt 5) are included.  
</t>
    </r>
    <r>
      <rPr>
        <b/>
        <sz val="10"/>
        <rFont val="Cambria"/>
        <family val="1"/>
        <scheme val="major"/>
      </rPr>
      <t>Knockando</t>
    </r>
    <r>
      <rPr>
        <sz val="10"/>
        <rFont val="Cambria"/>
        <family val="1"/>
        <scheme val="major"/>
      </rPr>
      <t xml:space="preserve">: Invoice SI288 20/6/22 with FSC claim &amp; code. </t>
    </r>
    <r>
      <rPr>
        <b/>
        <sz val="10"/>
        <rFont val="Cambria"/>
        <family val="1"/>
        <scheme val="major"/>
      </rPr>
      <t>Ben Alder</t>
    </r>
    <r>
      <rPr>
        <sz val="10"/>
        <rFont val="Cambria"/>
        <family val="1"/>
        <scheme val="major"/>
      </rPr>
      <t xml:space="preserve">: SBI 717330 28/5/22 with FSC claim &amp; code with listed delivery notes and weights. </t>
    </r>
    <r>
      <rPr>
        <b/>
        <sz val="10"/>
        <rFont val="Cambria"/>
        <family val="1"/>
        <scheme val="major"/>
      </rPr>
      <t>Griffin Forest</t>
    </r>
    <r>
      <rPr>
        <sz val="10"/>
        <rFont val="Cambria"/>
        <family val="1"/>
        <scheme val="major"/>
      </rPr>
      <t xml:space="preserve">: SBI 729564 27/8/22 with FSC claim &amp; code with listed delivery notes and weights. </t>
    </r>
    <r>
      <rPr>
        <b/>
        <sz val="10"/>
        <rFont val="Cambria"/>
        <family val="1"/>
        <scheme val="major"/>
      </rPr>
      <t>Priesthaugh:</t>
    </r>
    <r>
      <rPr>
        <sz val="10"/>
        <rFont val="Cambria"/>
        <family val="1"/>
        <scheme val="major"/>
      </rPr>
      <t xml:space="preserve"> SBI 284661 28/8/22 with FSC claim &amp; code with listed delivery notes, referenced delivery note 38238 22/8/22 for 26.88kg logs. </t>
    </r>
    <r>
      <rPr>
        <b/>
        <sz val="10"/>
        <rFont val="Cambria"/>
        <family val="1"/>
        <scheme val="major"/>
      </rPr>
      <t>Dunnecht</t>
    </r>
    <r>
      <rPr>
        <sz val="10"/>
        <rFont val="Cambria"/>
        <family val="1"/>
        <scheme val="major"/>
      </rPr>
      <t>: Invoice SI25986 30/6/22 and accompanying monthly sales sheet.</t>
    </r>
  </si>
  <si>
    <t>3.2.3</t>
  </si>
  <si>
    <t>10.11.3</t>
  </si>
  <si>
    <t>3.2.4</t>
  </si>
  <si>
    <t>10.11.4</t>
  </si>
  <si>
    <t>3.3.1</t>
  </si>
  <si>
    <t>10.10.4</t>
  </si>
  <si>
    <r>
      <rPr>
        <b/>
        <sz val="10"/>
        <rFont val="Cambria"/>
        <family val="1"/>
        <scheme val="major"/>
      </rPr>
      <t>Tros Y Gol -</t>
    </r>
    <r>
      <rPr>
        <sz val="10"/>
        <rFont val="Cambria"/>
        <family val="1"/>
        <scheme val="major"/>
      </rPr>
      <t xml:space="preserve"> an existing irish bridge is at the site entrance, crossing a excellent fisheries habitat downstream. Evidence of NRW approval (FRA/NM/2021/0032 - 28/05/2021) for the upgrading of Irish Bridge has been seen. no issues noted during the on-site visit. 
</t>
    </r>
    <r>
      <rPr>
        <b/>
        <sz val="10"/>
        <rFont val="Cambria"/>
        <family val="1"/>
        <scheme val="major"/>
      </rPr>
      <t>All other sites:</t>
    </r>
    <r>
      <rPr>
        <sz val="10"/>
        <rFont val="Cambria"/>
        <family val="1"/>
        <scheme val="major"/>
      </rPr>
      <t xml:space="preserve"> no new roads or access have been constructed and no issues have been noted on existing features. </t>
    </r>
  </si>
  <si>
    <t>3.3.2</t>
  </si>
  <si>
    <t>10.10.5</t>
  </si>
  <si>
    <t>3.4.1 a)</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</si>
  <si>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</si>
  <si>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3.4.1 b)</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</si>
  <si>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</si>
  <si>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c)</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</si>
  <si>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</si>
  <si>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3.4.2 a)</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</si>
  <si>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</si>
  <si>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3.4.2 b)</t>
  </si>
  <si>
    <t>10.7.5</t>
  </si>
  <si>
    <r>
      <t xml:space="preserve">Broubster, Reidside, Invercauld, Auchanruie, Rossie Hill, Feddal, Locherlour, Glen Shira, Argyll Estates, Strachur, Lamloch &amp; Drumjohn, Greystoke Forest, Cockley Moor, Ramsaygrain West, Lairhope,  Buccleugh Estates - Bowhill </t>
    </r>
    <r>
      <rPr>
        <sz val="10"/>
        <rFont val="Cambria"/>
        <family val="1"/>
        <scheme val="major"/>
      </rPr>
      <t xml:space="preserve">Integrated Pest Management Strategy does specify general aims; however </t>
    </r>
    <r>
      <rPr>
        <b/>
        <sz val="10"/>
        <rFont val="Cambria"/>
        <family val="1"/>
        <scheme val="major"/>
      </rPr>
      <t xml:space="preserve"> </t>
    </r>
    <r>
      <rPr>
        <sz val="10"/>
        <rFont val="Cambria"/>
        <family val="1"/>
        <scheme val="major"/>
      </rPr>
      <t xml:space="preserve">The Tilhill  'UKWAS guidance - Pesticide Choice on UKWAS Certified Properties is incomplete and contains some  inaccuracies which are mirrored in the email sent out to communicate this guidance. Email wording is as follows 'The derogation process has been discontinued and replaced with a mandatory requirement to implement an Environmental &amp; Social Risk Assessment (ESRAs) for Highly Hazardous pesticide usage – in the UK those pesticides affected are glyphosate, acetamiprid (Gazelle SG) and propyzamide (kerb).' This is inaccurate / misleading as a) it fails to mention that ESRAs are required for all chemical use ie not just use of HHPs b) propyzamide is not classed as a HHP.  It is also incomplete as there is no mention of cycloxidim or urea, both of which have historically been used on a number of sites within the certified area; in fact at Invercauld the sales agreement specified that urea must be applied although it was confirmed by the manager and verified during site visit that such use was not required.  The Integrated Pest Management Strategy has not been updated to reference the FSC Pesticide Policy and associated requirements. </t>
    </r>
    <r>
      <rPr>
        <b/>
        <sz val="10"/>
        <rFont val="Cambria"/>
        <family val="1"/>
        <scheme val="major"/>
      </rPr>
      <t>Obs 2021.2 raised.</t>
    </r>
    <r>
      <rPr>
        <sz val="10"/>
        <rFont val="Cambria"/>
        <family val="1"/>
        <scheme val="major"/>
      </rPr>
      <t xml:space="preserve">The email accompanying the Tilhill 'UKWAS guidance - Pesticide Choice on UKWAS Certified Properties'  includes the following statement  IMPORTANT The simple checklist at the end of each Local ESRA is for illustration purposes only (and to be used by our Group member with our certification Group scheme – not Tilhill managers). A new version of the Forestry Workbook is due for release shortly and it has the ESRAs built into it. The principle is that the vast majority of the planning, implementation and monitoring of pesticide applications already undertaken by Tilhill managers meets the requirements of ESRAs so implementation will create no additional workload. It is important that you start using the new workbook without delay when released. There is no guidance as to what documentation should be used until the workbook is released.  At time of audit (Sept 2021) the changes to the workbook had still not been made.  ESRAs had been completed at a number of Resource managed sites despite this guidance, but no ESRAs available for weevil control and weed control at Lairhope. </t>
    </r>
    <r>
      <rPr>
        <b/>
        <sz val="10"/>
        <rFont val="Cambria"/>
        <family val="1"/>
        <scheme val="major"/>
      </rPr>
      <t xml:space="preserve">Minor CAR 2021.3 raised </t>
    </r>
    <r>
      <rPr>
        <sz val="10"/>
        <rFont val="Cambria"/>
        <family val="1"/>
        <scheme val="major"/>
      </rPr>
      <t xml:space="preserve">The Integrated Pest Management Strategy has not been updated to reference the FSC Pesticides Policy requirements to include recent records of usage.  Despite annual returns for the most recent Tilhill reporting year (1 Oct 2019 - 30 Sept 2020) being requested by the auditor several weeks prior to audit, this information was not available by the closing meeting on 1 Oct 2021 ie a year after the end of the reporting year in question. </t>
    </r>
    <r>
      <rPr>
        <b/>
        <sz val="10"/>
        <rFont val="Cambria"/>
        <family val="1"/>
        <scheme val="major"/>
      </rPr>
      <t xml:space="preserve">Minor CAR  2021.4 raised. </t>
    </r>
    <r>
      <rPr>
        <sz val="10"/>
        <rFont val="Cambria"/>
        <family val="1"/>
        <scheme val="major"/>
      </rPr>
      <t>Although there has been no use in any of the sites audited, past chemical returns for the organisation indicate that urea has been used for stump treatment on some sites in most of the recent few years.  A ESRA is not in place for urea. There has also been use of cycloxidim in past years though again none noted in any of the sites audited and 2019/2020 annual usage figures were not available to check whether it had been used recently.  A ESRA is not in place for cycloxidim.</t>
    </r>
    <r>
      <rPr>
        <b/>
        <sz val="10"/>
        <rFont val="Cambria"/>
        <family val="1"/>
        <scheme val="major"/>
      </rPr>
      <t xml:space="preserve"> Obs</t>
    </r>
    <r>
      <rPr>
        <sz val="10"/>
        <rFont val="Cambria"/>
        <family val="1"/>
        <scheme val="major"/>
      </rPr>
      <t xml:space="preserve"> </t>
    </r>
    <r>
      <rPr>
        <b/>
        <sz val="10"/>
        <rFont val="Cambria"/>
        <family val="1"/>
        <scheme val="major"/>
      </rPr>
      <t>2021.5 raised</t>
    </r>
  </si>
  <si>
    <t xml:space="preserve">Obs 2021.2 Minor CAR 2021.3 Obs 2021.5 </t>
  </si>
  <si>
    <t>3.4.2 c)</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</si>
  <si>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</si>
  <si>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Ref Minor CAR 2021.3 in 3.4.2b </t>
  </si>
  <si>
    <t>3.4.2 d)</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</si>
  <si>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</si>
  <si>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r>
      <rPr>
        <b/>
        <sz val="10"/>
        <rFont val="Cambria"/>
        <family val="1"/>
        <scheme val="major"/>
      </rPr>
      <t>All Sites:</t>
    </r>
    <r>
      <rPr>
        <sz val="10"/>
        <rFont val="Cambria"/>
        <family val="1"/>
        <scheme val="major"/>
      </rPr>
      <t xml:space="preserve"> Annual returns inspected for all existing S3 sites which include any records of usage.  Figures are collated by certification manager for the Group and are reported in tab A1.1. Interviews with area and site managers confirmed general awareness on preferring non-chemical approaches, where possible. Examples of ongoing monitoring of restock sites inform requirement for weevil control.  Also, managers are aware of the ESRA requirements.  </t>
    </r>
  </si>
  <si>
    <t>3.4.3</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</si>
  <si>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</si>
  <si>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3.4.4 a)</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</si>
  <si>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</si>
  <si>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3.4.4 b)</t>
  </si>
  <si>
    <t>10.7.10</t>
  </si>
  <si>
    <t>3.4.5 a)</t>
  </si>
  <si>
    <t>10.6.3</t>
  </si>
  <si>
    <t>3.4.5 b)</t>
  </si>
  <si>
    <t>10.6.4</t>
  </si>
  <si>
    <t>3.4.5 c)</t>
  </si>
  <si>
    <t>10.6.5</t>
  </si>
  <si>
    <t>3.4.5 d)</t>
  </si>
  <si>
    <t>10.6.6</t>
  </si>
  <si>
    <t>3.4.5 e)</t>
  </si>
  <si>
    <t>10.6.7</t>
  </si>
  <si>
    <t xml:space="preserve">3.5.1 </t>
  </si>
  <si>
    <t>10.9.5</t>
  </si>
  <si>
    <t>3.5.2</t>
  </si>
  <si>
    <t>10.9.6</t>
  </si>
  <si>
    <t>3.6.1</t>
  </si>
  <si>
    <t>10.12.1</t>
  </si>
  <si>
    <r>
      <rPr>
        <b/>
        <sz val="10"/>
        <color rgb="FFFF0000"/>
        <rFont val="Cambria"/>
        <family val="1"/>
        <scheme val="major"/>
      </rPr>
      <t>Llandegla</t>
    </r>
    <r>
      <rPr>
        <sz val="10"/>
        <color rgb="FFFF0000"/>
        <rFont val="Cambria"/>
        <family val="1"/>
        <scheme val="major"/>
      </rPr>
      <t xml:space="preserve">: 2 plastic barrels, a plastic tank and tree sacks left on site, all in visible position from the main trail. considering the frequent visits to the site and also the presence of the local moutain bike trail company, this could have been addressed. The plastic barrels have been brought back to the Tilhill office in Bala, where there is the main skip for the area. Still, the plastic tank and tree sacks need to be collected. minor  raised. 
</t>
    </r>
    <r>
      <rPr>
        <b/>
        <sz val="10"/>
        <color rgb="FFFF0000"/>
        <rFont val="Cambria"/>
        <family val="1"/>
        <scheme val="major"/>
      </rPr>
      <t>Cefn Llwyd:</t>
    </r>
    <r>
      <rPr>
        <sz val="10"/>
        <color rgb="FFFF0000"/>
        <rFont val="Cambria"/>
        <family val="1"/>
        <scheme val="major"/>
      </rPr>
      <t xml:space="preserve"> empty shotgun cartridges have been seen along a pond, many bags of empty shotgun cartridges and clay pidgeons sacks  have been left on site and redundant fencing material has been found along a watercourse. The site manager just recently changed, so the new managers didn't yet visited the unit since the allocation and were not aware of waste material.                         </t>
    </r>
    <r>
      <rPr>
        <b/>
        <sz val="10"/>
        <color rgb="FFFF0000"/>
        <rFont val="Cambria"/>
        <family val="1"/>
        <scheme val="major"/>
      </rPr>
      <t>Priesthaugh</t>
    </r>
    <r>
      <rPr>
        <sz val="10"/>
        <color rgb="FFFF0000"/>
        <rFont val="Cambria"/>
        <family val="1"/>
        <scheme val="major"/>
      </rPr>
      <t xml:space="preserve"> Planting Bags left under young spruce at entrance to woodland.  Materials not included in Redundant Materials section of UKWAS plan.                                                                                        </t>
    </r>
    <r>
      <rPr>
        <b/>
        <sz val="10"/>
        <color rgb="FFFF0000"/>
        <rFont val="Cambria"/>
        <family val="1"/>
        <scheme val="major"/>
      </rPr>
      <t>Cassockhill</t>
    </r>
    <r>
      <rPr>
        <sz val="10"/>
        <color rgb="FFFF0000"/>
        <rFont val="Cambria"/>
        <family val="1"/>
        <scheme val="major"/>
      </rPr>
      <t xml:space="preserve">: An old unlocked green metal shed located in the centre of the forest was found to contain a large volume and variety of redundant waste materials including a quantity of planting bags, old cement, plastic oil containers, paint cans, metal containers, wire and sheets.  In addition an old bulldozer was noted near Cpt 34.  The FM confirmed it had not been used for a long time and had prior to the SA audit requested its removal.  A recent unsuccessful attempt was made to move it off site.  None of these redundant materials are noted in the redundant materials section of the UKWAS plan. Minor raised. 
</t>
    </r>
    <r>
      <rPr>
        <sz val="10"/>
        <rFont val="Cambria"/>
        <family val="1"/>
        <scheme val="major"/>
      </rPr>
      <t>Remaining S3 sites: no issues regarding on-site waste.</t>
    </r>
  </si>
  <si>
    <t xml:space="preserve">minor 2022.04 </t>
  </si>
  <si>
    <t>3.6.2</t>
  </si>
  <si>
    <t>10.12.2</t>
  </si>
  <si>
    <r>
      <rPr>
        <b/>
        <sz val="10"/>
        <color rgb="FFFF0000"/>
        <rFont val="Cambria"/>
        <family val="1"/>
        <scheme val="major"/>
      </rPr>
      <t>Llandega</t>
    </r>
    <r>
      <rPr>
        <sz val="10"/>
        <color rgb="FFFF0000"/>
        <rFont val="Cambria"/>
        <family val="1"/>
        <scheme val="major"/>
      </rPr>
      <t xml:space="preserve">: some plastic tubes have been found at the on-site visit, revision of the management plan showed those should have been removed in the last year. At the audit, the manager confirmed they'll be removed in the upcoming winter. 
</t>
    </r>
    <r>
      <rPr>
        <b/>
        <sz val="10"/>
        <color rgb="FFFF0000"/>
        <rFont val="Cambria"/>
        <family val="1"/>
        <scheme val="major"/>
      </rPr>
      <t>Cefn Llwyd :</t>
    </r>
    <r>
      <rPr>
        <sz val="10"/>
        <color rgb="FFFF0000"/>
        <rFont val="Cambria"/>
        <family val="1"/>
        <scheme val="major"/>
      </rPr>
      <t xml:space="preserve">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Minor raised. 
</t>
    </r>
    <r>
      <rPr>
        <b/>
        <sz val="10"/>
        <rFont val="Cambria"/>
        <family val="1"/>
        <scheme val="major"/>
      </rPr>
      <t>all other sites:</t>
    </r>
    <r>
      <rPr>
        <sz val="10"/>
        <rFont val="Cambria"/>
        <family val="1"/>
        <scheme val="major"/>
      </rPr>
      <t xml:space="preserve"> no issues found.
</t>
    </r>
  </si>
  <si>
    <t>Obs 2021.08 upgraded to minor</t>
  </si>
  <si>
    <t>6.3.2</t>
  </si>
  <si>
    <r>
      <rPr>
        <b/>
        <sz val="10"/>
        <color rgb="FFFF0000"/>
        <rFont val="Cambria"/>
        <family val="1"/>
        <scheme val="major"/>
      </rPr>
      <t>Dunecht</t>
    </r>
    <r>
      <rPr>
        <sz val="10"/>
        <color rgb="FFFF0000"/>
        <rFont val="Cambria"/>
        <family val="1"/>
        <scheme val="major"/>
      </rPr>
      <t xml:space="preserve">: At active harvesting site Cpt 51 the lock on a full fuel tank was broken rendering the tank unlockable when operators left site. </t>
    </r>
    <r>
      <rPr>
        <b/>
        <sz val="10"/>
        <color rgb="FFFF0000"/>
        <rFont val="Cambria"/>
        <family val="1"/>
        <scheme val="major"/>
      </rPr>
      <t xml:space="preserve">Major CAR as repeat of Minor CAR 2021.1 </t>
    </r>
    <r>
      <rPr>
        <sz val="10"/>
        <color rgb="FFFF0000"/>
        <rFont val="Cambria"/>
        <family val="1"/>
        <scheme val="major"/>
      </rPr>
      <t xml:space="preserve">                       </t>
    </r>
    <r>
      <rPr>
        <b/>
        <sz val="10"/>
        <rFont val="Cambria"/>
        <family val="1"/>
        <scheme val="major"/>
      </rPr>
      <t xml:space="preserve">All sites </t>
    </r>
    <r>
      <rPr>
        <sz val="10"/>
        <rFont val="Cambria"/>
        <family val="1"/>
        <scheme val="major"/>
      </rPr>
      <t xml:space="preserve">-  detailed in operational plans / pre-commencement checklists; good practices generally implemented and good knowledge from site managers.   </t>
    </r>
    <r>
      <rPr>
        <b/>
        <sz val="10"/>
        <rFont val="Cambria"/>
        <family val="1"/>
        <scheme val="major"/>
      </rPr>
      <t>Knockando</t>
    </r>
    <r>
      <rPr>
        <sz val="10"/>
        <rFont val="Cambria"/>
        <family val="1"/>
        <scheme val="major"/>
      </rPr>
      <t xml:space="preserve">: Cpt 336 2022 clearfell viewed diffuse pollution measure put in place for harvesting. </t>
    </r>
    <r>
      <rPr>
        <b/>
        <sz val="10"/>
        <rFont val="Cambria"/>
        <family val="1"/>
        <scheme val="major"/>
      </rPr>
      <t>Ben Alder</t>
    </r>
    <r>
      <rPr>
        <sz val="10"/>
        <rFont val="Cambria"/>
        <family val="1"/>
        <scheme val="major"/>
      </rPr>
      <t xml:space="preserve">: Mid Lochside active harvesting operations interview with forwarder operator &amp; Forest Works Manager good awareness and implementation of diffuse pollution measures with silt netting in place on watercourses feeding onto the adjacent loch. </t>
    </r>
    <r>
      <rPr>
        <b/>
        <sz val="10"/>
        <rFont val="Cambria"/>
        <family val="1"/>
        <scheme val="major"/>
      </rPr>
      <t>Griffin Forest</t>
    </r>
    <r>
      <rPr>
        <sz val="10"/>
        <rFont val="Cambria"/>
        <family val="1"/>
        <scheme val="major"/>
      </rPr>
      <t xml:space="preserve">: Active harvesting operations viewed diffuse pollution measures combination of silt netting &amp; straw bales on roadside drains.  </t>
    </r>
    <r>
      <rPr>
        <b/>
        <sz val="10"/>
        <rFont val="Cambria"/>
        <family val="1"/>
        <scheme val="major"/>
      </rPr>
      <t>Priesthaugh:</t>
    </r>
    <r>
      <rPr>
        <sz val="10"/>
        <rFont val="Cambria"/>
        <family val="1"/>
        <scheme val="major"/>
      </rPr>
      <t xml:space="preserve"> Active operations with silt netting in place on watercourses.  Forwarder had cleared brash and log bridges from watercourses where forwarding operations had been completed.  Remaining S3 sites no active operations. </t>
    </r>
    <r>
      <rPr>
        <b/>
        <sz val="10"/>
        <rFont val="Cambria"/>
        <family val="1"/>
        <scheme val="major"/>
      </rPr>
      <t>Cliffhope, Cassockhill and Forest of Leeds</t>
    </r>
    <r>
      <rPr>
        <sz val="10"/>
        <rFont val="Cambria"/>
        <family val="1"/>
        <scheme val="major"/>
      </rPr>
      <t xml:space="preserve">: Awareness amoungst forest managers of site constraints. No issues noted.
</t>
    </r>
    <r>
      <rPr>
        <b/>
        <sz val="10"/>
        <rFont val="Cambria"/>
        <family val="1"/>
        <scheme val="major"/>
      </rPr>
      <t>Llandegla</t>
    </r>
    <r>
      <rPr>
        <sz val="10"/>
        <rFont val="Cambria"/>
        <family val="1"/>
        <scheme val="major"/>
      </rPr>
      <t xml:space="preserve">: evidence of consultation with NRW seen about clearing some windblown. site manager showed outstanding knowledge of practices to prevent diffuse pollution from forestry operations. 
</t>
    </r>
    <r>
      <rPr>
        <b/>
        <sz val="10"/>
        <rFont val="Cambria"/>
        <family val="1"/>
        <scheme val="major"/>
      </rPr>
      <t xml:space="preserve">Tros Y Gol </t>
    </r>
    <r>
      <rPr>
        <sz val="10"/>
        <rFont val="Cambria"/>
        <family val="1"/>
        <scheme val="major"/>
      </rPr>
      <t xml:space="preserve">: seeing approval from NRW abotu improvement of irish bridge and prevention of diffuse pollution. site manager showed outstanding knowledge of practices to prevent pollution froom forestry operations.
</t>
    </r>
    <r>
      <rPr>
        <b/>
        <sz val="10"/>
        <rFont val="Cambria"/>
        <family val="1"/>
        <scheme val="major"/>
      </rPr>
      <t xml:space="preserve">Nant Efail: </t>
    </r>
    <r>
      <rPr>
        <sz val="10"/>
        <rFont val="Cambria"/>
        <family val="1"/>
        <scheme val="major"/>
      </rPr>
      <t xml:space="preserve">general outstanding on practices has been confirmed by the site manager, no recent harvesting operations have been conducted. 
</t>
    </r>
    <r>
      <rPr>
        <b/>
        <sz val="10"/>
        <rFont val="Cambria"/>
        <family val="1"/>
        <scheme val="major"/>
      </rPr>
      <t xml:space="preserve">Cefn Llwyd: </t>
    </r>
    <r>
      <rPr>
        <sz val="10"/>
        <rFont val="Cambria"/>
        <family val="1"/>
        <scheme val="major"/>
      </rPr>
      <t xml:space="preserve">no issue abotu diffuse pollution have been noted, notes on diffuse pollution addressed by the pre-commencement meeting checklist. 
</t>
    </r>
    <r>
      <rPr>
        <b/>
        <sz val="10"/>
        <rFont val="Cambria"/>
        <family val="1"/>
        <scheme val="major"/>
      </rPr>
      <t>Blaen Llew Uchaf; Ty Glas; Bronant</t>
    </r>
    <r>
      <rPr>
        <sz val="10"/>
        <rFont val="Cambria"/>
        <family val="1"/>
        <scheme val="major"/>
      </rPr>
      <t xml:space="preserve">: no issue noted on diffuse pollution, site manager showed outstanding knowledge of practices to prevent diffuse pollution from forestry operations and training needed also for contractors. </t>
    </r>
  </si>
  <si>
    <t>Major 2022.09</t>
  </si>
  <si>
    <t>3.7.2</t>
  </si>
  <si>
    <t>6.3.3</t>
  </si>
  <si>
    <r>
      <t xml:space="preserve">Broubster, Invercauld, Strachur, Buccleugh Estates - Bowhill, Lamloch &amp; Drumjohn, </t>
    </r>
    <r>
      <rPr>
        <sz val="10"/>
        <rFont val="Cambria"/>
        <family val="1"/>
        <scheme val="major"/>
      </rPr>
      <t xml:space="preserve">spill kits seen to be present in operator machines. </t>
    </r>
    <r>
      <rPr>
        <b/>
        <sz val="10"/>
        <rFont val="Cambria"/>
        <family val="1"/>
        <scheme val="major"/>
      </rPr>
      <t xml:space="preserve"> Argyll Estates </t>
    </r>
    <r>
      <rPr>
        <sz val="10"/>
        <rFont val="Cambria"/>
        <family val="1"/>
        <scheme val="major"/>
      </rPr>
      <t>spill kit seen next to chemical store.</t>
    </r>
    <r>
      <rPr>
        <b/>
        <sz val="10"/>
        <rFont val="Cambria"/>
        <family val="1"/>
        <scheme val="major"/>
      </rPr>
      <t xml:space="preserve"> Tilhill Office Dumfriess spill kits in chemical store </t>
    </r>
    <r>
      <rPr>
        <sz val="10"/>
        <rFont val="Cambria"/>
        <family val="1"/>
        <scheme val="major"/>
      </rPr>
      <t xml:space="preserve">including portable bins with equipement to deal with spillages for forest managers to take on site. </t>
    </r>
    <r>
      <rPr>
        <b/>
        <sz val="10"/>
        <rFont val="Cambria"/>
        <family val="1"/>
        <scheme val="major"/>
      </rPr>
      <t>Ramsaygrain West, Greystoke, Lairhope</t>
    </r>
    <r>
      <rPr>
        <sz val="10"/>
        <rFont val="Cambria"/>
        <family val="1"/>
        <scheme val="major"/>
      </rPr>
      <t xml:space="preserve"> contractor documentation for clearfell as well as weevil spraying included plans to deal with accidential spillage. </t>
    </r>
    <r>
      <rPr>
        <b/>
        <sz val="10"/>
        <rFont val="Cambria"/>
        <family val="1"/>
        <scheme val="major"/>
      </rPr>
      <t xml:space="preserve">At Glen Shira </t>
    </r>
    <r>
      <rPr>
        <sz val="10"/>
        <rFont val="Cambria"/>
        <family val="1"/>
        <scheme val="major"/>
      </rPr>
      <t>there was no spill kit in the road maintenance contractor's excavator</t>
    </r>
    <r>
      <rPr>
        <b/>
        <sz val="10"/>
        <rFont val="Cambria"/>
        <family val="1"/>
        <scheme val="major"/>
      </rPr>
      <t xml:space="preserve">. Cockley Moor:  </t>
    </r>
    <r>
      <rPr>
        <sz val="10"/>
        <rFont val="Cambria"/>
        <family val="1"/>
        <scheme val="major"/>
      </rPr>
      <t xml:space="preserve">The excavator had been refuelled but neither the excavator nor vehicle/ mobile bowser used to refuel the machine had a spill kit available. The lack of a spill kit or pads at hand during refuelling was considered non-compliant. </t>
    </r>
    <r>
      <rPr>
        <b/>
        <sz val="10"/>
        <rFont val="Cambria"/>
        <family val="1"/>
        <scheme val="major"/>
      </rPr>
      <t>Minor CAR raised</t>
    </r>
  </si>
  <si>
    <r>
      <rPr>
        <b/>
        <sz val="10"/>
        <rFont val="Cambria"/>
        <family val="1"/>
        <scheme val="major"/>
      </rPr>
      <t>Knockando, Ben Alder, Griffin Forest, Priesthaugh &amp; Dunnecht:</t>
    </r>
    <r>
      <rPr>
        <sz val="10"/>
        <rFont val="Cambria"/>
        <family val="1"/>
        <scheme val="major"/>
      </rPr>
      <t xml:space="preserve"> spill kits seen to be present in operator machines. </t>
    </r>
    <r>
      <rPr>
        <b/>
        <sz val="10"/>
        <rFont val="Cambria"/>
        <family val="1"/>
        <scheme val="major"/>
      </rPr>
      <t>All sites</t>
    </r>
    <r>
      <rPr>
        <sz val="10"/>
        <rFont val="Cambria"/>
        <family val="1"/>
        <scheme val="major"/>
      </rPr>
      <t xml:space="preserve">: Site and area managers showed good knowledge of the use of chemicals and training needed by contractors. Emergency plan and details are also included on pre-commencement meeting checklist and work appraisal documents, both provided to contractors. No issues were noted at S3 audit. </t>
    </r>
  </si>
  <si>
    <t>4.1.1 a)</t>
  </si>
  <si>
    <t>9.1.1</t>
  </si>
  <si>
    <r>
      <rPr>
        <b/>
        <sz val="10"/>
        <rFont val="Cambria"/>
        <family val="1"/>
        <scheme val="major"/>
      </rPr>
      <t xml:space="preserve">All sites: </t>
    </r>
    <r>
      <rPr>
        <sz val="10"/>
        <rFont val="Cambria"/>
        <family val="1"/>
        <scheme val="major"/>
      </rPr>
      <t>biodiversity</t>
    </r>
    <r>
      <rPr>
        <b/>
        <sz val="10"/>
        <rFont val="Cambria"/>
        <family val="1"/>
        <scheme val="major"/>
      </rPr>
      <t xml:space="preserve"> </t>
    </r>
    <r>
      <rPr>
        <sz val="10"/>
        <rFont val="Cambria"/>
        <family val="1"/>
        <scheme val="major"/>
      </rPr>
      <t xml:space="preserve">maps are available </t>
    </r>
    <r>
      <rPr>
        <b/>
        <sz val="10"/>
        <rFont val="Cambria"/>
        <family val="1"/>
        <scheme val="major"/>
      </rPr>
      <t>Forest of Leeds</t>
    </r>
    <r>
      <rPr>
        <sz val="10"/>
        <rFont val="Cambria"/>
        <family val="1"/>
        <scheme val="major"/>
      </rPr>
      <t xml:space="preserve">: designated sites mapped on GIS system.  </t>
    </r>
    <r>
      <rPr>
        <b/>
        <sz val="10"/>
        <rFont val="Cambria"/>
        <family val="1"/>
        <scheme val="major"/>
      </rPr>
      <t>Dunnecht</t>
    </r>
    <r>
      <rPr>
        <sz val="10"/>
        <rFont val="Cambria"/>
        <family val="1"/>
        <scheme val="major"/>
      </rPr>
      <t>: Loch Skene identified within LTFP.</t>
    </r>
    <r>
      <rPr>
        <b/>
        <sz val="10"/>
        <rFont val="Cambria"/>
        <family val="1"/>
        <scheme val="major"/>
      </rPr>
      <t xml:space="preserve">
Llandega</t>
    </r>
    <r>
      <rPr>
        <sz val="10"/>
        <rFont val="Cambria"/>
        <family val="1"/>
        <scheme val="major"/>
      </rPr>
      <t xml:space="preserve"> - SSSI mapped and mentioned by the management plan.  Seen also evidence of proactive engagement with national authorities about the management of SAC in cpt.22.
</t>
    </r>
    <r>
      <rPr>
        <b/>
        <sz val="10"/>
        <rFont val="Cambria"/>
        <family val="1"/>
        <scheme val="major"/>
      </rPr>
      <t xml:space="preserve">Tros Y Gol - </t>
    </r>
    <r>
      <rPr>
        <sz val="10"/>
        <rFont val="Cambria"/>
        <family val="1"/>
        <scheme val="major"/>
      </rPr>
      <t xml:space="preserve">the site drain in a river outside the MU which is defined as SSSI. description of SSSI features and management are held by the client and kept in consideration as part of the unit MP. Also, the last harvesting operation have been interrupted becasue of goshawk been noted in the area. Site visit confirmed the buffer zone has been marked on site, and records of engagement with RSPB have been seen, as well as additional breeding bird survey conducted. 
</t>
    </r>
    <r>
      <rPr>
        <b/>
        <sz val="10"/>
        <rFont val="Cambria"/>
        <family val="1"/>
        <scheme val="major"/>
      </rPr>
      <t xml:space="preserve">Nant Efail - </t>
    </r>
    <r>
      <rPr>
        <sz val="10"/>
        <rFont val="Cambria"/>
        <family val="1"/>
        <scheme val="major"/>
      </rPr>
      <t xml:space="preserve">no evidence of high conservation values in the unit. this has been confirmed also by the on site visit. 
</t>
    </r>
    <r>
      <rPr>
        <b/>
        <sz val="10"/>
        <rFont val="Cambria"/>
        <family val="1"/>
        <scheme val="major"/>
      </rPr>
      <t xml:space="preserve">Cefn Llwyd - </t>
    </r>
    <r>
      <rPr>
        <sz val="10"/>
        <rFont val="Cambria"/>
        <family val="1"/>
        <scheme val="major"/>
      </rPr>
      <t xml:space="preserve">the unit includes various biodiversity areas, including SSSI; PAWS, SAC, and ASNW, both mentioned in the MP and also mapped. 
</t>
    </r>
    <r>
      <rPr>
        <b/>
        <sz val="10"/>
        <rFont val="Cambria"/>
        <family val="1"/>
        <scheme val="major"/>
      </rPr>
      <t xml:space="preserve">Blaen Llew Uchaf:  </t>
    </r>
    <r>
      <rPr>
        <sz val="10"/>
        <rFont val="Cambria"/>
        <family val="1"/>
        <scheme val="major"/>
      </rPr>
      <t xml:space="preserve">part of the unit is identified and mapped as SSSI. However, site visit and interview with the site manager confirmed this is an incorrect mapping as the area has productive conifers on it of the same age as the next cpts. The previous MP and map have been checked and confirmed the area was recorded as a productive area. The site manager is in the process of consulting with the relevant authority to amend the designation. 
</t>
    </r>
    <r>
      <rPr>
        <b/>
        <sz val="10"/>
        <rFont val="Cambria"/>
        <family val="1"/>
        <scheme val="major"/>
      </rPr>
      <t xml:space="preserve">Ty Glas: </t>
    </r>
    <r>
      <rPr>
        <sz val="10"/>
        <rFont val="Cambria"/>
        <family val="1"/>
        <scheme val="major"/>
      </rPr>
      <t xml:space="preserve">SAC and SSSI are outside the boundaries of the unit. linked to the Cadair Idris lake. description of SSSI and SAC features are included in the management plan, no issues noted at the audit. 
</t>
    </r>
    <r>
      <rPr>
        <b/>
        <sz val="10"/>
        <rFont val="Cambria"/>
        <family val="1"/>
        <scheme val="major"/>
      </rPr>
      <t xml:space="preserve">Bronant: </t>
    </r>
    <r>
      <rPr>
        <sz val="10"/>
        <rFont val="Cambria"/>
        <family val="1"/>
        <scheme val="major"/>
      </rPr>
      <t>there are</t>
    </r>
    <r>
      <rPr>
        <b/>
        <sz val="10"/>
        <rFont val="Cambria"/>
        <family val="1"/>
        <scheme val="major"/>
      </rPr>
      <t xml:space="preserve"> </t>
    </r>
    <r>
      <rPr>
        <sz val="10"/>
        <rFont val="Cambria"/>
        <family val="1"/>
        <scheme val="major"/>
      </rPr>
      <t>no designations within the property boundary. Llyn  Eiddwen SSSI sits outside of the unit, on the west side. this is mentioned in the management plan mapped. Interview with the manager and site visit showed there is no risk for the area to be negatively affected by forestry operations in the unit. Remaining S3 sites not designations.</t>
    </r>
  </si>
  <si>
    <t>4.1.1 b)</t>
  </si>
  <si>
    <r>
      <rPr>
        <b/>
        <sz val="10"/>
        <rFont val="Cambria"/>
        <family val="1"/>
        <scheme val="major"/>
      </rPr>
      <t xml:space="preserve">All sites - </t>
    </r>
    <r>
      <rPr>
        <sz val="10"/>
        <rFont val="Cambria"/>
        <family val="1"/>
        <scheme val="major"/>
      </rPr>
      <t xml:space="preserve">where present, identified in management plans ( approved Long Term Forest Plans)  and associated maps.   Condition statements seen for all SSSI's - treatment and associated monitoring checked and verified that status was being maintained / enhanced. </t>
    </r>
    <r>
      <rPr>
        <b/>
        <sz val="10"/>
        <rFont val="Cambria"/>
        <family val="1"/>
        <scheme val="major"/>
      </rPr>
      <t>Forest of Leeds</t>
    </r>
    <r>
      <rPr>
        <sz val="10"/>
        <rFont val="Cambria"/>
        <family val="1"/>
        <scheme val="major"/>
      </rPr>
      <t xml:space="preserve">: Town Hills SSSI in unfavourable recovering status.  Plans to continue coppice work according to approved management plan.  </t>
    </r>
    <r>
      <rPr>
        <b/>
        <sz val="10"/>
        <rFont val="Cambria"/>
        <family val="1"/>
        <scheme val="major"/>
      </rPr>
      <t>Ben Alder</t>
    </r>
    <r>
      <rPr>
        <sz val="10"/>
        <rFont val="Cambria"/>
        <family val="1"/>
        <scheme val="major"/>
      </rPr>
      <t xml:space="preserve">: Whilst the designated sites are mainly non wooded habitats, evidecne seen of proactive liasion with Agencies and specialist groups regarding felling operations and prescemce of Scheduled 1 raptor.  </t>
    </r>
    <r>
      <rPr>
        <b/>
        <sz val="10"/>
        <rFont val="Cambria"/>
        <family val="1"/>
        <scheme val="major"/>
      </rPr>
      <t>Dunnecht</t>
    </r>
    <r>
      <rPr>
        <sz val="10"/>
        <rFont val="Cambria"/>
        <family val="1"/>
        <scheme val="major"/>
      </rPr>
      <t xml:space="preserve">: Recent completed works to repair dam to loch undertaken in consultation with Nature Scot. </t>
    </r>
    <r>
      <rPr>
        <b/>
        <sz val="10"/>
        <rFont val="Cambria"/>
        <family val="1"/>
        <scheme val="major"/>
      </rPr>
      <t xml:space="preserve"> Llandega</t>
    </r>
    <r>
      <rPr>
        <sz val="10"/>
        <rFont val="Cambria"/>
        <family val="1"/>
        <scheme val="major"/>
      </rPr>
      <t xml:space="preserve"> - SSSI is left almost untouch. NRW has been informed about some BL natural regeneration. Also, conifer regeneration is manually removed and this is limited to the area next to LP plantation.  
</t>
    </r>
    <r>
      <rPr>
        <b/>
        <sz val="10"/>
        <rFont val="Cambria"/>
        <family val="1"/>
        <scheme val="major"/>
      </rPr>
      <t>Tros Y Gol</t>
    </r>
    <r>
      <rPr>
        <sz val="10"/>
        <rFont val="Cambria"/>
        <family val="1"/>
        <scheme val="major"/>
      </rPr>
      <t xml:space="preserve"> - the site drain in a river outside the MU which is defined as SSSI. description of SSSI features and management are held by the client and kept in consideration as part of the unit MP. Also, the last harvesting operation have been interrupted becasue of goshawk been noted in the area. Site visit confirmed the buffer zone has been marked on site, and records of engagement with RSPB have been seen, as well as additional breeding bird survey conducted. Also, NRS has been consulted about the management of Irish bridge, due to the sensitivity of the excellent fisheries habitat downstream of the Irish Bridge.
</t>
    </r>
    <r>
      <rPr>
        <b/>
        <sz val="10"/>
        <rFont val="Cambria"/>
        <family val="1"/>
        <scheme val="major"/>
      </rPr>
      <t>Cefn Llwyd</t>
    </r>
    <r>
      <rPr>
        <sz val="10"/>
        <rFont val="Cambria"/>
        <family val="1"/>
        <scheme val="major"/>
      </rPr>
      <t xml:space="preserve"> - the unit includes various biodiversity areas, including SSSI; PAWS, SAC, and ASNW, both mentioned in the MP and also mapped. the new site managers have been appointed couple of weeks before the audit and are not familiar yet with the unit. however, conversation with boht of them showed good understading of Tilhill approach in managing designated areas, which has also been confirmed by visiting other sites managed by them.
</t>
    </r>
    <r>
      <rPr>
        <b/>
        <sz val="10"/>
        <rFont val="Cambria"/>
        <family val="1"/>
        <scheme val="major"/>
      </rPr>
      <t xml:space="preserve">Blaen Llew Uchaf: </t>
    </r>
    <r>
      <rPr>
        <sz val="10"/>
        <rFont val="Cambria"/>
        <family val="1"/>
        <scheme val="major"/>
      </rPr>
      <t xml:space="preserve"> part of the unit is identified and mapped as SSSI. However, site visit and interview with the site manager confirmed this is an incorrect mapping as the area has productive conifers on it of the same age as the next cpts. The previous MP and map have been checked and confirmed the area was recorded as a productive area. The site manager is in the process of consulting with the relevant authority to amend the designation. 
</t>
    </r>
    <r>
      <rPr>
        <b/>
        <sz val="10"/>
        <rFont val="Cambria"/>
        <family val="1"/>
        <scheme val="major"/>
      </rPr>
      <t>Ty Glas</t>
    </r>
    <r>
      <rPr>
        <sz val="10"/>
        <rFont val="Cambria"/>
        <family val="1"/>
        <scheme val="major"/>
      </rPr>
      <t xml:space="preserve">: SAC and SSSI are outside the boundaries of the unit. linked to the Cadair Idris lake. description of SSSI and SAC features are included in the management plan, no issues noted at the audit. 
</t>
    </r>
    <r>
      <rPr>
        <b/>
        <sz val="10"/>
        <rFont val="Cambria"/>
        <family val="1"/>
        <scheme val="major"/>
      </rPr>
      <t>Bronant</t>
    </r>
    <r>
      <rPr>
        <sz val="10"/>
        <rFont val="Cambria"/>
        <family val="1"/>
        <scheme val="major"/>
      </rPr>
      <t xml:space="preserve">: there are no designations within the property boundary. Llyn  Eiddwen SSSI sits outside of the unit, on the west side. this is mentioned in the management plan mapped. Interview with the manager and site visit showed there is no risk for the area to be negatively affected by forestry operations in the unit. </t>
    </r>
    <r>
      <rPr>
        <b/>
        <sz val="10"/>
        <rFont val="Cambria"/>
        <family val="1"/>
        <scheme val="major"/>
      </rPr>
      <t>Nant Efail</t>
    </r>
    <r>
      <rPr>
        <sz val="10"/>
        <rFont val="Cambria"/>
        <family val="1"/>
        <scheme val="major"/>
      </rPr>
      <t xml:space="preserve"> - no evidence of high conservation values in the unit. this has been confirmed also by the on site visit. </t>
    </r>
  </si>
  <si>
    <t>4.1.1 c)</t>
  </si>
  <si>
    <t>9.1.2</t>
  </si>
  <si>
    <r>
      <t xml:space="preserve">All sites - where present, interview with all site managers and area managers confirmed there is a good level of communication with statutory bodies, local authorities, wildlife trusts and other relevant organisations designated areas, as appropriate. For examples: </t>
    </r>
    <r>
      <rPr>
        <b/>
        <sz val="10"/>
        <rFont val="Cambria"/>
        <family val="1"/>
        <scheme val="major"/>
      </rPr>
      <t>Forest of Leeds</t>
    </r>
    <r>
      <rPr>
        <sz val="10"/>
        <rFont val="Cambria"/>
        <family val="1"/>
        <scheme val="major"/>
      </rPr>
      <t xml:space="preserve">: Town Hills SSSI plans to continue coppice work according to approved management plan.  </t>
    </r>
    <r>
      <rPr>
        <b/>
        <sz val="10"/>
        <rFont val="Cambria"/>
        <family val="1"/>
        <scheme val="major"/>
      </rPr>
      <t>Ben Alder</t>
    </r>
    <r>
      <rPr>
        <sz val="10"/>
        <rFont val="Cambria"/>
        <family val="1"/>
        <scheme val="major"/>
      </rPr>
      <t xml:space="preserve">: Whilst the designated sites are mainly non wooded habitats, evidecne seen of proactive liasion with Agencies and specialist groups regarding felling operations and prescence of Scheduled 1 raptor.  </t>
    </r>
    <r>
      <rPr>
        <b/>
        <sz val="10"/>
        <rFont val="Cambria"/>
        <family val="1"/>
        <scheme val="major"/>
      </rPr>
      <t>Dunnecht</t>
    </r>
    <r>
      <rPr>
        <sz val="10"/>
        <rFont val="Cambria"/>
        <family val="1"/>
        <scheme val="major"/>
      </rPr>
      <t xml:space="preserve">: Recent completed works to repair dam to loch undertaken in consultation with Nature Scot. </t>
    </r>
    <r>
      <rPr>
        <b/>
        <sz val="10"/>
        <rFont val="Cambria"/>
        <family val="1"/>
        <scheme val="major"/>
      </rPr>
      <t>Llandega</t>
    </r>
    <r>
      <rPr>
        <sz val="10"/>
        <rFont val="Cambria"/>
        <family val="1"/>
        <scheme val="major"/>
      </rPr>
      <t xml:space="preserve"> - seen evidence of NRW  been informed about some BL natural regeneration; 
</t>
    </r>
    <r>
      <rPr>
        <b/>
        <sz val="10"/>
        <rFont val="Cambria"/>
        <family val="1"/>
        <scheme val="major"/>
      </rPr>
      <t>Tros Y Gol</t>
    </r>
    <r>
      <rPr>
        <sz val="10"/>
        <rFont val="Cambria"/>
        <family val="1"/>
        <scheme val="major"/>
      </rPr>
      <t xml:space="preserve"> - the site drain in a river outside the MU which is defined as SSSI. description of SSSI features and management are held by the client and kept in consideration as part of the unit MP. Also, the last harvesting operation have been interrupted becasue of goshawk been noted in the area. Site visit confirmed the buffer zone has been marked on site, and records of engagement with RSPB have been seen, as well as additional breeding bird survey conducted. Also, NRS has been consulted about the management of Irish bridge, due to the sensitivity of the excellent fisheries habitat downstream of the Irish Bridge.
</t>
    </r>
    <r>
      <rPr>
        <b/>
        <sz val="10"/>
        <rFont val="Cambria"/>
        <family val="1"/>
        <scheme val="major"/>
      </rPr>
      <t>Nant Efail</t>
    </r>
    <r>
      <rPr>
        <sz val="10"/>
        <rFont val="Cambria"/>
        <family val="1"/>
        <scheme val="major"/>
      </rPr>
      <t xml:space="preserve"> - no evidence of high conservation values in the unit. this has been confirmed also by the on site visit. 
</t>
    </r>
    <r>
      <rPr>
        <b/>
        <sz val="10"/>
        <rFont val="Cambria"/>
        <family val="1"/>
        <scheme val="major"/>
      </rPr>
      <t xml:space="preserve">Cefn Llwyd </t>
    </r>
    <r>
      <rPr>
        <sz val="10"/>
        <rFont val="Cambria"/>
        <family val="1"/>
        <scheme val="major"/>
      </rPr>
      <t xml:space="preserve">- the unit includes various biodiversity areas, including SSSI; PAWS, SAC, and ASNW, both mentioned in the MP and also mapped. the new site managers have been appointed couple of weeks before the audit and are not familiar yet with the unit. however, conversation with boht of them showed good understading of Tilhill approach in managing designated areas, which has also been confirmed by visiting other sites managed by them.
</t>
    </r>
    <r>
      <rPr>
        <b/>
        <sz val="10"/>
        <rFont val="Cambria"/>
        <family val="1"/>
        <scheme val="major"/>
      </rPr>
      <t>Blaen Llew Uchaf</t>
    </r>
    <r>
      <rPr>
        <sz val="10"/>
        <rFont val="Cambria"/>
        <family val="1"/>
        <scheme val="major"/>
      </rPr>
      <t xml:space="preserve">:  part of the unit is identified and mapped as SSSI. However, site visit and interview with the site manager confirmed this is an incorrect mapping as the area has productive conifers on it of the same age as the next cpts. The previous MP and map have been checked and confirmed the area was recorded as a productive area. The site manager is in the process of consulting with the relevant authority to amend the designation. 
</t>
    </r>
    <r>
      <rPr>
        <b/>
        <sz val="10"/>
        <rFont val="Cambria"/>
        <family val="1"/>
        <scheme val="major"/>
      </rPr>
      <t>Ty Glas:</t>
    </r>
    <r>
      <rPr>
        <sz val="10"/>
        <rFont val="Cambria"/>
        <family val="1"/>
        <scheme val="major"/>
      </rPr>
      <t xml:space="preserve"> SAC and SSSI are outside the boundaries of the unit. linked to the Cadair Idris lake. description of SSSI and SAC features are included in the management plan, no issues noted at the audit.  
</t>
    </r>
    <r>
      <rPr>
        <b/>
        <sz val="10"/>
        <rFont val="Cambria"/>
        <family val="1"/>
        <scheme val="major"/>
      </rPr>
      <t>Bronant</t>
    </r>
    <r>
      <rPr>
        <sz val="10"/>
        <rFont val="Cambria"/>
        <family val="1"/>
        <scheme val="major"/>
      </rPr>
      <t xml:space="preserve">: there are no designations within the property boundary. Llyn  Eiddwen SSSI sits outside of the unit, on the west side. this is mentioned in the management plan mapped. Interview with the manager and site visit showed there is no risk for the area to be negatively affected by forestry operations in the unit. </t>
    </r>
  </si>
  <si>
    <t>4.1.1 d)</t>
  </si>
  <si>
    <t>9.3.2</t>
  </si>
  <si>
    <r>
      <t xml:space="preserve">All sites - where present, Statutory designated sites are managed in accordance with plans agreed with nature conservation agencies. For examples: </t>
    </r>
    <r>
      <rPr>
        <b/>
        <sz val="10"/>
        <rFont val="Cambria"/>
        <family val="1"/>
        <scheme val="major"/>
      </rPr>
      <t>Forest of Leeds:</t>
    </r>
    <r>
      <rPr>
        <sz val="10"/>
        <rFont val="Cambria"/>
        <family val="1"/>
        <scheme val="major"/>
      </rPr>
      <t xml:space="preserve"> Town Hills SSSI plans to continue coppice work according to approved management plan.  </t>
    </r>
    <r>
      <rPr>
        <b/>
        <sz val="10"/>
        <rFont val="Cambria"/>
        <family val="1"/>
        <scheme val="major"/>
      </rPr>
      <t>Ben Alder:</t>
    </r>
    <r>
      <rPr>
        <sz val="10"/>
        <rFont val="Cambria"/>
        <family val="1"/>
        <scheme val="major"/>
      </rPr>
      <t xml:space="preserve"> Whilst the designated sites are mainly non wooded habitats, evidecne seen of proactive liasion with Agencies and specialist groups regarding felling operations and prescence of Scheduled 1 raptor.  </t>
    </r>
    <r>
      <rPr>
        <b/>
        <sz val="10"/>
        <rFont val="Cambria"/>
        <family val="1"/>
        <scheme val="major"/>
      </rPr>
      <t>Dunnecht</t>
    </r>
    <r>
      <rPr>
        <sz val="10"/>
        <rFont val="Cambria"/>
        <family val="1"/>
        <scheme val="major"/>
      </rPr>
      <t xml:space="preserve">: Recent completed works to repair dam to loch undertaken in consultation with Nature Scot. </t>
    </r>
    <r>
      <rPr>
        <b/>
        <sz val="10"/>
        <rFont val="Cambria"/>
        <family val="1"/>
        <scheme val="major"/>
      </rPr>
      <t xml:space="preserve">
Llandega</t>
    </r>
    <r>
      <rPr>
        <sz val="10"/>
        <rFont val="Cambria"/>
        <family val="1"/>
        <scheme val="major"/>
      </rPr>
      <t xml:space="preserve"> - seen evidence of NRW  been informed about some BL natural regeneration; 
</t>
    </r>
    <r>
      <rPr>
        <b/>
        <sz val="10"/>
        <rFont val="Cambria"/>
        <family val="1"/>
        <scheme val="major"/>
      </rPr>
      <t>Tros Y Gol</t>
    </r>
    <r>
      <rPr>
        <sz val="10"/>
        <rFont val="Cambria"/>
        <family val="1"/>
        <scheme val="major"/>
      </rPr>
      <t xml:space="preserve"> - the site drain in a river outside the MU which is defined as SSSI. description of SSSI features and management are held by the client and kept in consideration as part of the unit MP. Also, the last harvesting operation have been interrupted becasue of goshawk been noted in the area. Site visit confirmed the buffer zone has been marked on site, and records of engagement with RSPB have been seen, as well as additional breeding bird survey conducted. Also, NRS has been consulted about the management of Irish bridge, due to the sensitivity of the excellent fisheries habitat downstream of the Irish Bridge.
</t>
    </r>
    <r>
      <rPr>
        <b/>
        <sz val="10"/>
        <rFont val="Cambria"/>
        <family val="1"/>
        <scheme val="major"/>
      </rPr>
      <t>Nant Efail</t>
    </r>
    <r>
      <rPr>
        <sz val="10"/>
        <rFont val="Cambria"/>
        <family val="1"/>
        <scheme val="major"/>
      </rPr>
      <t xml:space="preserve"> - no evidence of high conservation values in the unit. this has been confirmed also by the on site visit. 
</t>
    </r>
    <r>
      <rPr>
        <b/>
        <sz val="10"/>
        <rFont val="Cambria"/>
        <family val="1"/>
        <scheme val="major"/>
      </rPr>
      <t xml:space="preserve">Cefn Llwyd </t>
    </r>
    <r>
      <rPr>
        <sz val="10"/>
        <rFont val="Cambria"/>
        <family val="1"/>
        <scheme val="major"/>
      </rPr>
      <t xml:space="preserve">- the unit includes various biodiversity areas, including SSSI; PAWS, SAC, and ASNW, both mentioned in the MP and also mapped. the new site managers have been appointed couple of weeks before the audit and are not familiar yet with the unit. however, conversation with boht of them showed good understading of Tilhill approach in managing designated areas, which has also been confirmed by visiting other sites managed by them.
</t>
    </r>
    <r>
      <rPr>
        <b/>
        <sz val="10"/>
        <rFont val="Cambria"/>
        <family val="1"/>
        <scheme val="major"/>
      </rPr>
      <t>Blaen Llew Uchaf</t>
    </r>
    <r>
      <rPr>
        <sz val="10"/>
        <rFont val="Cambria"/>
        <family val="1"/>
        <scheme val="major"/>
      </rPr>
      <t xml:space="preserve">:  part of the unit is identified and mapped as SSSI. However, site visit and interview with the site manager confirmed this is an incorrect mapping as the area has productive conifers on it of the same age as the next cpts. The previous MP and map have been checked and confirmed the area was recorded as a productive area. The site manager is in the process of consulting with the relevant authority to amend the designation. This process will be completed before starting any operation on site. 
</t>
    </r>
    <r>
      <rPr>
        <b/>
        <sz val="10"/>
        <rFont val="Cambria"/>
        <family val="1"/>
        <scheme val="major"/>
      </rPr>
      <t>Ty Glas:</t>
    </r>
    <r>
      <rPr>
        <sz val="10"/>
        <rFont val="Cambria"/>
        <family val="1"/>
        <scheme val="major"/>
      </rPr>
      <t xml:space="preserve"> there are no designations within the property boundary. this has been confirmed also by the on site visit. 
</t>
    </r>
    <r>
      <rPr>
        <b/>
        <sz val="10"/>
        <rFont val="Cambria"/>
        <family val="1"/>
        <scheme val="major"/>
      </rPr>
      <t>Bronant</t>
    </r>
    <r>
      <rPr>
        <sz val="10"/>
        <rFont val="Cambria"/>
        <family val="1"/>
        <scheme val="major"/>
      </rPr>
      <t xml:space="preserve">: there are no designations within the property boundary. this has been confirmed also by the on site visit. </t>
    </r>
  </si>
  <si>
    <r>
      <t xml:space="preserve">All sites where present, priority species and habitats within the FMU or next the them are identified, mapped and described as part of the management plan as well as operational constraints maps and appropriate measures are taken to protect them. </t>
    </r>
    <r>
      <rPr>
        <b/>
        <sz val="10"/>
        <rFont val="Cambria"/>
        <family val="1"/>
        <scheme val="major"/>
      </rPr>
      <t xml:space="preserve">Knockando, Ben Alder, Griffin Forest, Priesthaugh Cassockhill, Dunnecht and Forest of Leeds </t>
    </r>
    <r>
      <rPr>
        <sz val="10"/>
        <rFont val="Cambria"/>
        <family val="1"/>
        <scheme val="major"/>
      </rPr>
      <t xml:space="preserve">examples seen of pre-operational checks/ walk over surveys prior to felling operation. These include identification of badger setts, red squirrel and raptor species.  </t>
    </r>
    <r>
      <rPr>
        <b/>
        <sz val="10"/>
        <rFont val="Cambria"/>
        <family val="1"/>
        <scheme val="major"/>
      </rPr>
      <t xml:space="preserve">
Llandega</t>
    </r>
    <r>
      <rPr>
        <sz val="10"/>
        <rFont val="Cambria"/>
        <family val="1"/>
        <scheme val="major"/>
      </rPr>
      <t xml:space="preserve"> - SSSI is almost left untouched and its status is monitored. For example, seen evidence of NRW  been informed about some BL natural regeneration; 
</t>
    </r>
    <r>
      <rPr>
        <b/>
        <sz val="10"/>
        <rFont val="Cambria"/>
        <family val="1"/>
        <scheme val="major"/>
      </rPr>
      <t>Tros Y Gol</t>
    </r>
    <r>
      <rPr>
        <sz val="10"/>
        <rFont val="Cambria"/>
        <family val="1"/>
        <scheme val="major"/>
      </rPr>
      <t xml:space="preserve"> - the site drain in a river outside the MU which is defined as SSSI. description of SSSI features and management are held by the client and kept in consideration as part of the unit MP. Also, the last harvesting operation have been interrupted becasue of goshawk been noted in the area. Site visit confirmed the buffer zone has been marked on site, and records of engagement with RSPB have been seen, as well as additional breeding bird survey conducted. Also, NRS has been consulted about the management of Irish bridge, due to the sensitivity of the excellent fisheries habitat downstream of the Irish Bridge.
</t>
    </r>
    <r>
      <rPr>
        <b/>
        <sz val="10"/>
        <rFont val="Cambria"/>
        <family val="1"/>
        <scheme val="major"/>
      </rPr>
      <t>Nant Efail</t>
    </r>
    <r>
      <rPr>
        <sz val="10"/>
        <rFont val="Cambria"/>
        <family val="1"/>
        <scheme val="major"/>
      </rPr>
      <t xml:space="preserve"> - no evidence of high conservation values in the unit. this has been confirmed also by the on site visit. 
</t>
    </r>
    <r>
      <rPr>
        <b/>
        <sz val="10"/>
        <rFont val="Cambria"/>
        <family val="1"/>
        <scheme val="major"/>
      </rPr>
      <t xml:space="preserve">Cefn Llwyd </t>
    </r>
    <r>
      <rPr>
        <sz val="10"/>
        <rFont val="Cambria"/>
        <family val="1"/>
        <scheme val="major"/>
      </rPr>
      <t xml:space="preserve">- the unit includes various biodiversity areas, including SSSI; PAWS, SAC, and ASNW, both mentioned in the MP and also mapped. the new site managers have been appointed couple of weeks before the audit and are not familiar yet with the unit. however, conversation with boht of them showed good understading of Tilhill approach in managing designated areas, which has also been confirmed by visiting other sites managed by them.
</t>
    </r>
    <r>
      <rPr>
        <b/>
        <sz val="10"/>
        <rFont val="Cambria"/>
        <family val="1"/>
        <scheme val="major"/>
      </rPr>
      <t>Blaen Llew Uchaf</t>
    </r>
    <r>
      <rPr>
        <sz val="10"/>
        <rFont val="Cambria"/>
        <family val="1"/>
        <scheme val="major"/>
      </rPr>
      <t xml:space="preserve">:  part of the unit is identified and mapped as SSSI. However, site visit and interview with the site manager confirmed this is an incorrect mapping as the area has productive conifers on it of the same age as the next cpts. The previous MP and map have been checked and confirmed the area was recorded as a productive area. The site manager is in the process of consulting with the relevant authority to amend the designation. This process will be completed before starting any operation on site. 
</t>
    </r>
    <r>
      <rPr>
        <b/>
        <sz val="10"/>
        <rFont val="Cambria"/>
        <family val="1"/>
        <scheme val="major"/>
      </rPr>
      <t>Ty Glas:</t>
    </r>
    <r>
      <rPr>
        <sz val="10"/>
        <rFont val="Cambria"/>
        <family val="1"/>
        <scheme val="major"/>
      </rPr>
      <t xml:space="preserve"> there are no designations within the property boundary. this has been confirmed also by the on site visit. 
</t>
    </r>
    <r>
      <rPr>
        <b/>
        <sz val="10"/>
        <rFont val="Cambria"/>
        <family val="1"/>
        <scheme val="major"/>
      </rPr>
      <t>Bronant</t>
    </r>
    <r>
      <rPr>
        <sz val="10"/>
        <rFont val="Cambria"/>
        <family val="1"/>
        <scheme val="major"/>
      </rPr>
      <t xml:space="preserve">: there are no designations within the property boundary. this has been confirmed also by the on site visit. </t>
    </r>
  </si>
  <si>
    <t>4.2.1 a)</t>
  </si>
  <si>
    <t>9.1.3</t>
  </si>
  <si>
    <r>
      <t xml:space="preserve">Cefn Llwyd - </t>
    </r>
    <r>
      <rPr>
        <sz val="10"/>
        <rFont val="Cambria"/>
        <family val="1"/>
        <scheme val="major"/>
      </rPr>
      <t xml:space="preserve">ASNW mapped and assessed using available published maps by NRW or by conducting an assessment on the ground. However, see minor 2022.03 about consistency to be checked between map and management plan.  </t>
    </r>
    <r>
      <rPr>
        <b/>
        <sz val="10"/>
        <rFont val="Cambria"/>
        <family val="1"/>
        <scheme val="major"/>
      </rPr>
      <t>Knockando:</t>
    </r>
    <r>
      <rPr>
        <sz val="10"/>
        <rFont val="Cambria"/>
        <family val="1"/>
        <scheme val="major"/>
      </rPr>
      <t xml:space="preserve"> ASNW mapped and condition assessment undertaken in 2022 and includes managment objectives for each of the areas.  </t>
    </r>
    <r>
      <rPr>
        <b/>
        <sz val="10"/>
        <rFont val="Cambria"/>
        <family val="1"/>
        <scheme val="major"/>
      </rPr>
      <t>Ben Alder:</t>
    </r>
    <r>
      <rPr>
        <sz val="10"/>
        <rFont val="Cambria"/>
        <family val="1"/>
        <scheme val="major"/>
      </rPr>
      <t xml:space="preserve"> Identified on Biodiversity maps.  Area also identified as NR and, apart from Estate wide deer control, managed as minimum intervention. </t>
    </r>
    <r>
      <rPr>
        <b/>
        <sz val="10"/>
        <rFont val="Cambria"/>
        <family val="1"/>
        <scheme val="major"/>
      </rPr>
      <t>Forest of Leeds</t>
    </r>
    <r>
      <rPr>
        <sz val="10"/>
        <rFont val="Cambria"/>
        <family val="1"/>
        <scheme val="major"/>
      </rPr>
      <t>: Identified on GIS system.</t>
    </r>
    <r>
      <rPr>
        <b/>
        <sz val="10"/>
        <rFont val="Cambria"/>
        <family val="1"/>
        <scheme val="major"/>
      </rPr>
      <t xml:space="preserve">
Remaining S3 sites </t>
    </r>
    <r>
      <rPr>
        <sz val="10"/>
        <rFont val="Cambria"/>
        <family val="1"/>
        <scheme val="major"/>
      </rPr>
      <t>- no ASNW.</t>
    </r>
  </si>
  <si>
    <t>4.2.1 b)</t>
  </si>
  <si>
    <t>9.3.3</t>
  </si>
  <si>
    <r>
      <t>Cefn Llwyd -</t>
    </r>
    <r>
      <rPr>
        <sz val="10"/>
        <rFont val="Cambria"/>
        <family val="1"/>
        <scheme val="major"/>
      </rPr>
      <t xml:space="preserve"> tiny ASNW, management described on MP, good conditions noted on site visit</t>
    </r>
    <r>
      <rPr>
        <b/>
        <sz val="10"/>
        <rFont val="Cambria"/>
        <family val="1"/>
        <scheme val="major"/>
      </rPr>
      <t xml:space="preserve">
Knockando: </t>
    </r>
    <r>
      <rPr>
        <sz val="10"/>
        <rFont val="Cambria"/>
        <family val="1"/>
        <scheme val="major"/>
      </rPr>
      <t xml:space="preserve">ASNW mapped and condition assessment undertaken in 2022 and includes managment objectives for each of the areas.  </t>
    </r>
    <r>
      <rPr>
        <b/>
        <sz val="10"/>
        <rFont val="Cambria"/>
        <family val="1"/>
        <scheme val="major"/>
      </rPr>
      <t xml:space="preserve">Ben Alder: </t>
    </r>
    <r>
      <rPr>
        <sz val="10"/>
        <rFont val="Cambria"/>
        <family val="1"/>
        <scheme val="major"/>
      </rPr>
      <t>Identified on Biodiversity maps.  Area also identified as NR.</t>
    </r>
    <r>
      <rPr>
        <b/>
        <sz val="10"/>
        <rFont val="Cambria"/>
        <family val="1"/>
        <scheme val="major"/>
      </rPr>
      <t xml:space="preserve"> Forest of Leeds: </t>
    </r>
    <r>
      <rPr>
        <sz val="10"/>
        <rFont val="Cambria"/>
        <family val="1"/>
        <scheme val="major"/>
      </rPr>
      <t>At RA Minor CAR raised "</t>
    </r>
    <r>
      <rPr>
        <i/>
        <sz val="10"/>
        <rFont val="Cambria"/>
        <family val="1"/>
        <scheme val="major"/>
      </rPr>
      <t>Determine a regime of ASNW and PAWS condition assessment on a rolling programme and initiate the documented survey process</t>
    </r>
    <r>
      <rPr>
        <sz val="10"/>
        <rFont val="Cambria"/>
        <family val="1"/>
        <scheme val="major"/>
      </rPr>
      <t>."</t>
    </r>
    <r>
      <rPr>
        <b/>
        <sz val="10"/>
        <rFont val="Cambria"/>
        <family val="1"/>
        <scheme val="major"/>
      </rPr>
      <t xml:space="preserve">  Remaining S3 sites - </t>
    </r>
    <r>
      <rPr>
        <sz val="10"/>
        <rFont val="Cambria"/>
        <family val="1"/>
        <scheme val="major"/>
      </rPr>
      <t>no ASNW.</t>
    </r>
  </si>
  <si>
    <t>4.2.1 c)</t>
  </si>
  <si>
    <t>9.3.4</t>
  </si>
  <si>
    <r>
      <rPr>
        <b/>
        <sz val="10"/>
        <rFont val="Cambria"/>
        <family val="1"/>
        <scheme val="major"/>
      </rPr>
      <t>Knockando: C</t>
    </r>
    <r>
      <rPr>
        <sz val="10"/>
        <rFont val="Cambria"/>
        <family val="1"/>
        <scheme val="major"/>
      </rPr>
      <t xml:space="preserve">ondition assessment undertaken in 2022 and includes managment objectives for each of the areas.  </t>
    </r>
    <r>
      <rPr>
        <b/>
        <sz val="10"/>
        <rFont val="Cambria"/>
        <family val="1"/>
        <scheme val="major"/>
      </rPr>
      <t>Ben Alder:</t>
    </r>
    <r>
      <rPr>
        <sz val="10"/>
        <rFont val="Cambria"/>
        <family val="1"/>
        <scheme val="major"/>
      </rPr>
      <t xml:space="preserve"> Area identified as NR and, apart from Estate wide deer control, managed as minimum intervention. </t>
    </r>
    <r>
      <rPr>
        <b/>
        <sz val="10"/>
        <rFont val="Cambria"/>
        <family val="1"/>
        <scheme val="major"/>
      </rPr>
      <t xml:space="preserve">
Remaining S3 sites</t>
    </r>
    <r>
      <rPr>
        <sz val="10"/>
        <rFont val="Cambria"/>
        <family val="1"/>
        <scheme val="major"/>
      </rPr>
      <t xml:space="preserve"> - no ASNW. </t>
    </r>
    <r>
      <rPr>
        <b/>
        <sz val="10"/>
        <rFont val="Cambria"/>
        <family val="1"/>
        <scheme val="major"/>
      </rPr>
      <t>All sites:</t>
    </r>
    <r>
      <rPr>
        <sz val="10"/>
        <rFont val="Cambria"/>
        <family val="1"/>
        <scheme val="major"/>
      </rPr>
      <t xml:space="preserve"> general good undestanding of pest and disease management from all sites and area managers. Main issue is beetle weevil, which affects almost all productive area. 
Rhododendron has been noted only in </t>
    </r>
    <r>
      <rPr>
        <b/>
        <sz val="10"/>
        <rFont val="Cambria"/>
        <family val="1"/>
        <scheme val="major"/>
      </rPr>
      <t xml:space="preserve">Tros Y Gol </t>
    </r>
    <r>
      <rPr>
        <sz val="10"/>
        <rFont val="Cambria"/>
        <family val="1"/>
        <scheme val="major"/>
      </rPr>
      <t xml:space="preserve">(not ASNW) in small patches, the manager is ware of it and there is a management plan already in place. 
No other pests, diseases or invasive species noted as an issue.  </t>
    </r>
  </si>
  <si>
    <t>4.3.1 a)</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</si>
  <si>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</si>
  <si>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r>
      <rPr>
        <b/>
        <sz val="10"/>
        <rFont val="Cambria"/>
        <family val="1"/>
        <scheme val="major"/>
      </rPr>
      <t>Cefn Llwyd</t>
    </r>
    <r>
      <rPr>
        <sz val="10"/>
        <rFont val="Cambria"/>
        <family val="1"/>
        <scheme val="major"/>
      </rPr>
      <t xml:space="preserve"> - PAWS identified, mapped and in well conditions. This has been noted during the on site visit. Is to be mentioned that the management of the unit has changed couple of weeks before the audit and managers were not familiar with the unit. for example, the cpt visited at the audit was not visited before by current managers. no issue noted. </t>
    </r>
    <r>
      <rPr>
        <b/>
        <sz val="10"/>
        <rFont val="Cambria"/>
        <family val="1"/>
        <scheme val="major"/>
      </rPr>
      <t>Knockando</t>
    </r>
    <r>
      <rPr>
        <sz val="10"/>
        <rFont val="Cambria"/>
        <family val="1"/>
        <scheme val="major"/>
      </rPr>
      <t xml:space="preserve">: ASNW (including PAWS) mapped and condition assessment undertaken in 2022 and includes managment objectives for each of the areas.  </t>
    </r>
    <r>
      <rPr>
        <b/>
        <sz val="10"/>
        <rFont val="Cambria"/>
        <family val="1"/>
        <scheme val="major"/>
      </rPr>
      <t>Ben Alder:</t>
    </r>
    <r>
      <rPr>
        <sz val="10"/>
        <rFont val="Cambria"/>
        <family val="1"/>
        <scheme val="major"/>
      </rPr>
      <t xml:space="preserve"> Identified on Biodiversity maps.  Site visit to mid lochshore active felling which included clearance of conifers from areas of PAWS.  Where present remnant broadleaves where retained. Plan to restock with mixed native species including Scots pine. </t>
    </r>
    <r>
      <rPr>
        <b/>
        <sz val="10"/>
        <rFont val="Cambria"/>
        <family val="1"/>
        <scheme val="major"/>
      </rPr>
      <t>Dunnecht</t>
    </r>
    <r>
      <rPr>
        <sz val="10"/>
        <rFont val="Cambria"/>
        <family val="1"/>
        <scheme val="major"/>
      </rPr>
      <t xml:space="preserve">: Identified in LTFP.  </t>
    </r>
    <r>
      <rPr>
        <b/>
        <sz val="10"/>
        <rFont val="Cambria"/>
        <family val="1"/>
        <scheme val="major"/>
      </rPr>
      <t>Forest of Leeds:</t>
    </r>
    <r>
      <rPr>
        <sz val="10"/>
        <rFont val="Cambria"/>
        <family val="1"/>
        <scheme val="major"/>
      </rPr>
      <t xml:space="preserve"> PAWS areas identified on GIS system. </t>
    </r>
    <r>
      <rPr>
        <b/>
        <sz val="10"/>
        <rFont val="Cambria"/>
        <family val="1"/>
        <scheme val="major"/>
      </rPr>
      <t>Griffin Forest</t>
    </r>
    <r>
      <rPr>
        <sz val="10"/>
        <rFont val="Cambria"/>
        <family val="1"/>
        <scheme val="major"/>
      </rPr>
      <t xml:space="preserve">: identifed on GIS and Biodiversity map.
All other S3 sites: no PAWS identified. </t>
    </r>
  </si>
  <si>
    <t>4.3.1 b)</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</si>
  <si>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</si>
  <si>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r>
      <rPr>
        <b/>
        <sz val="10"/>
        <rFont val="Cambria"/>
        <family val="1"/>
        <scheme val="major"/>
      </rPr>
      <t>Cefn Llwyd</t>
    </r>
    <r>
      <rPr>
        <sz val="10"/>
        <rFont val="Cambria"/>
        <family val="1"/>
        <scheme val="major"/>
      </rPr>
      <t xml:space="preserve"> - PAWS identified, mapped and in well conditions. Features are described in the management plan, as well as description of cpts list, priority, prescriptions and timeline for actions. However, see minor 2022.03 about consistency to be checked between map and management plan. </t>
    </r>
    <r>
      <rPr>
        <b/>
        <sz val="10"/>
        <rFont val="Cambria"/>
        <family val="1"/>
        <scheme val="major"/>
      </rPr>
      <t>Forest of Leeds:</t>
    </r>
    <r>
      <rPr>
        <sz val="10"/>
        <rFont val="Cambria"/>
        <family val="1"/>
        <scheme val="major"/>
      </rPr>
      <t xml:space="preserve"> At RA Minor CAR raised under 4.2.1 "Determine a regime of ASNW and PAWS condition assessment on a rolling programme and initiate the documented survey process." </t>
    </r>
    <r>
      <rPr>
        <b/>
        <sz val="10"/>
        <rFont val="Cambria"/>
        <family val="1"/>
        <scheme val="major"/>
      </rPr>
      <t>Knockando:</t>
    </r>
    <r>
      <rPr>
        <sz val="10"/>
        <rFont val="Cambria"/>
        <family val="1"/>
        <scheme val="major"/>
      </rPr>
      <t xml:space="preserve"> ASNW (including PAWS) mapped and condition assessment undertaken in 2022 and includes management objectives for each of the areas.  </t>
    </r>
    <r>
      <rPr>
        <b/>
        <sz val="10"/>
        <rFont val="Cambria"/>
        <family val="1"/>
        <scheme val="major"/>
      </rPr>
      <t>Ben Alder</t>
    </r>
    <r>
      <rPr>
        <sz val="10"/>
        <rFont val="Cambria"/>
        <family val="1"/>
        <scheme val="major"/>
      </rPr>
      <t xml:space="preserve">: Identified on Biodiversity maps.  Site visit to mid lochshore active felling which included clearance of conifers from areas of PAWS.  Where present remnant broadleaves where retained. Plan to restock with mixed native species including Scots pine. </t>
    </r>
    <r>
      <rPr>
        <b/>
        <sz val="10"/>
        <rFont val="Cambria"/>
        <family val="1"/>
        <scheme val="major"/>
      </rPr>
      <t>Dunnecht</t>
    </r>
    <r>
      <rPr>
        <sz val="10"/>
        <rFont val="Cambria"/>
        <family val="1"/>
        <scheme val="major"/>
      </rPr>
      <t xml:space="preserve">: PAWS survey assessment undertaken. </t>
    </r>
    <r>
      <rPr>
        <b/>
        <sz val="10"/>
        <rFont val="Cambria"/>
        <family val="1"/>
        <scheme val="major"/>
      </rPr>
      <t>Griffin Forest</t>
    </r>
    <r>
      <rPr>
        <sz val="10"/>
        <rFont val="Cambria"/>
        <family val="1"/>
        <scheme val="major"/>
      </rPr>
      <t xml:space="preserve">: PAWS assessment report seen with identification of remnants. 
All other sites: no PAWS or ASNW identified. </t>
    </r>
  </si>
  <si>
    <t>4.4.1 a)</t>
  </si>
  <si>
    <t>6.5.3</t>
  </si>
  <si>
    <r>
      <rPr>
        <b/>
        <sz val="10"/>
        <rFont val="Cambria"/>
        <family val="1"/>
        <scheme val="major"/>
      </rPr>
      <t>Griffin Forest:</t>
    </r>
    <r>
      <rPr>
        <sz val="10"/>
        <rFont val="Cambria"/>
        <family val="1"/>
        <scheme val="major"/>
      </rPr>
      <t xml:space="preserve"> Area of Semi-natural woodland identifed in LTFP. Identified as NR minimum intervention. </t>
    </r>
    <r>
      <rPr>
        <b/>
        <sz val="10"/>
        <rFont val="Cambria"/>
        <family val="1"/>
        <scheme val="major"/>
      </rPr>
      <t>Knockando</t>
    </r>
    <r>
      <rPr>
        <sz val="10"/>
        <rFont val="Cambria"/>
        <family val="1"/>
        <scheme val="major"/>
      </rPr>
      <t xml:space="preserve">: Area of LEPO primarily Scots pine managed under LISS.  Veteran trees in </t>
    </r>
    <r>
      <rPr>
        <b/>
        <sz val="10"/>
        <rFont val="Cambria"/>
        <family val="1"/>
        <scheme val="major"/>
      </rPr>
      <t>Cefn Llwyd</t>
    </r>
    <r>
      <rPr>
        <sz val="10"/>
        <rFont val="Cambria"/>
        <family val="1"/>
        <scheme val="major"/>
      </rPr>
      <t xml:space="preserve">, which are mapped, described in the management plan and on-site visit confirmed well conditions. </t>
    </r>
    <r>
      <rPr>
        <b/>
        <sz val="10"/>
        <rFont val="Cambria"/>
        <family val="1"/>
        <scheme val="major"/>
      </rPr>
      <t>All other sites</t>
    </r>
    <r>
      <rPr>
        <sz val="10"/>
        <rFont val="Cambria"/>
        <family val="1"/>
        <scheme val="major"/>
      </rPr>
      <t xml:space="preserve"> include areas retained as natural reserves and/or long-term retention. All managers showed a general approach in identifying and preserving areas with ecological value, even beyond the minimum limits prescribed by the UKWAS standard. </t>
    </r>
  </si>
  <si>
    <t>4.4.1 b)</t>
  </si>
  <si>
    <t>6.5.4</t>
  </si>
  <si>
    <r>
      <rPr>
        <b/>
        <sz val="10"/>
        <rFont val="Cambria"/>
        <family val="1"/>
        <scheme val="major"/>
      </rPr>
      <t>Griffin Forest:</t>
    </r>
    <r>
      <rPr>
        <sz val="10"/>
        <rFont val="Cambria"/>
        <family val="1"/>
        <scheme val="major"/>
      </rPr>
      <t xml:space="preserve"> Area of Semi-natural woodland identifed in LTFP. Identified as NR minimum intervention. </t>
    </r>
    <r>
      <rPr>
        <b/>
        <sz val="10"/>
        <rFont val="Cambria"/>
        <family val="1"/>
        <scheme val="major"/>
      </rPr>
      <t>Knockando:</t>
    </r>
    <r>
      <rPr>
        <sz val="10"/>
        <rFont val="Cambria"/>
        <family val="1"/>
        <scheme val="major"/>
      </rPr>
      <t xml:space="preserve"> Area of LEPO primarily Scots pine managed under LISS. Veteran trees in </t>
    </r>
    <r>
      <rPr>
        <b/>
        <sz val="10"/>
        <rFont val="Cambria"/>
        <family val="1"/>
        <scheme val="major"/>
      </rPr>
      <t>Cefn Llwyd</t>
    </r>
    <r>
      <rPr>
        <sz val="10"/>
        <rFont val="Cambria"/>
        <family val="1"/>
        <scheme val="major"/>
      </rPr>
      <t xml:space="preserve">, which are mapped, described in the management plan and on-site visit confirmed well conditions. </t>
    </r>
    <r>
      <rPr>
        <b/>
        <sz val="10"/>
        <rFont val="Cambria"/>
        <family val="1"/>
        <scheme val="major"/>
      </rPr>
      <t>All sites</t>
    </r>
    <r>
      <rPr>
        <sz val="10"/>
        <rFont val="Cambria"/>
        <family val="1"/>
        <scheme val="major"/>
      </rPr>
      <t xml:space="preserve"> include areas retained as natural reserves and/or long-term retention. All managers showed a general approach in identifying and preserving areas with ecological value, even beyond the minimum limits prescribed by the UKWAS standard. </t>
    </r>
  </si>
  <si>
    <t>4.4.1 c)</t>
  </si>
  <si>
    <t>6.5.5</t>
  </si>
  <si>
    <r>
      <rPr>
        <b/>
        <sz val="10"/>
        <rFont val="Cambria"/>
        <family val="1"/>
        <scheme val="major"/>
      </rPr>
      <t xml:space="preserve">Griffin Forest: </t>
    </r>
    <r>
      <rPr>
        <sz val="10"/>
        <rFont val="Cambria"/>
        <family val="1"/>
        <scheme val="major"/>
      </rPr>
      <t>Area of Semi-natural woodland identifed in LTFP. Identified as NR minimum intervention.</t>
    </r>
    <r>
      <rPr>
        <b/>
        <sz val="10"/>
        <rFont val="Cambria"/>
        <family val="1"/>
        <scheme val="major"/>
      </rPr>
      <t xml:space="preserve"> Knockando: </t>
    </r>
    <r>
      <rPr>
        <sz val="10"/>
        <rFont val="Cambria"/>
        <family val="1"/>
        <scheme val="major"/>
      </rPr>
      <t xml:space="preserve">Area of LEPO primarily Scots pine managed under LISS. </t>
    </r>
    <r>
      <rPr>
        <b/>
        <sz val="10"/>
        <rFont val="Cambria"/>
        <family val="1"/>
        <scheme val="major"/>
      </rPr>
      <t>All sites</t>
    </r>
    <r>
      <rPr>
        <sz val="10"/>
        <rFont val="Cambria"/>
        <family val="1"/>
        <scheme val="major"/>
      </rPr>
      <t xml:space="preserve"> - no issue. Grazing is generally very low if none; no deers issue and invasive species are not an issue. Interview with site and area manager showed awareness in what adverse ecological impacts could be and how such issue will be addressed. </t>
    </r>
  </si>
  <si>
    <t>4.4.2 a)</t>
  </si>
  <si>
    <t>6.5.6</t>
  </si>
  <si>
    <r>
      <rPr>
        <b/>
        <sz val="10"/>
        <rFont val="Cambria"/>
        <family val="1"/>
        <scheme val="major"/>
      </rPr>
      <t xml:space="preserve">Cassockhill: </t>
    </r>
    <r>
      <rPr>
        <sz val="10"/>
        <rFont val="Cambria"/>
        <family val="1"/>
        <scheme val="major"/>
      </rPr>
      <t xml:space="preserve">Graded edge for Black Grouse Cpts 34, 35 &amp; 36. Species currently not present on the site but on neighbouring land. </t>
    </r>
    <r>
      <rPr>
        <b/>
        <sz val="10"/>
        <rFont val="Cambria"/>
        <family val="1"/>
        <scheme val="major"/>
      </rPr>
      <t>Griffin Forest &amp; Cassockhill</t>
    </r>
    <r>
      <rPr>
        <sz val="10"/>
        <rFont val="Cambria"/>
        <family val="1"/>
        <scheme val="major"/>
      </rPr>
      <t xml:space="preserve">:  A number of vegetated fire ponds located through the forest. </t>
    </r>
    <r>
      <rPr>
        <b/>
        <sz val="10"/>
        <rFont val="Cambria"/>
        <family val="1"/>
        <scheme val="major"/>
      </rPr>
      <t>Forest of Leeds</t>
    </r>
    <r>
      <rPr>
        <sz val="10"/>
        <rFont val="Cambria"/>
        <family val="1"/>
        <scheme val="major"/>
      </rPr>
      <t xml:space="preserve">: Town Hills Close SSSI adjacent to the certified woodland is an area of species rich grassland.  Management of this site aims to secure the value of both habitats  </t>
    </r>
    <r>
      <rPr>
        <b/>
        <sz val="10"/>
        <rFont val="Cambria"/>
        <family val="1"/>
        <scheme val="major"/>
      </rPr>
      <t>Llandega</t>
    </r>
    <r>
      <rPr>
        <sz val="10"/>
        <rFont val="Cambria"/>
        <family val="1"/>
        <scheme val="major"/>
      </rPr>
      <t xml:space="preserve"> - potential areas for black grouse have been identified, the management plan describe how this will be improved in the upcoming years as part of the restructuring plan. 
</t>
    </r>
    <r>
      <rPr>
        <b/>
        <sz val="10"/>
        <rFont val="Cambria"/>
        <family val="1"/>
        <scheme val="major"/>
      </rPr>
      <t>Nant Efial</t>
    </r>
    <r>
      <rPr>
        <sz val="10"/>
        <rFont val="Cambria"/>
        <family val="1"/>
        <scheme val="major"/>
      </rPr>
      <t xml:space="preserve">: an area of open ground has been identified in cpt 5. Such area in the past was identified as productive area, but after 3 failed tentatives of replanting, the new manament plan records it as open ground with no ecological value. on site visit showed a variety of moss species and the area could be considered a blanket bog. However, conversation with the site manager confirmed for now it is identified as open ground only.  </t>
    </r>
    <r>
      <rPr>
        <b/>
        <sz val="10"/>
        <rFont val="Cambria"/>
        <family val="1"/>
        <scheme val="major"/>
      </rPr>
      <t xml:space="preserve">All other sites </t>
    </r>
    <r>
      <rPr>
        <sz val="10"/>
        <rFont val="Cambria"/>
        <family val="1"/>
        <scheme val="major"/>
      </rPr>
      <t xml:space="preserve">- no such habitats were identified; site and area manager showed awareness on how such areas should be identified and restored. </t>
    </r>
  </si>
  <si>
    <t>4.4.2 b)</t>
  </si>
  <si>
    <t>6.5.7</t>
  </si>
  <si>
    <r>
      <rPr>
        <b/>
        <sz val="10"/>
        <rFont val="Cambria"/>
        <family val="1"/>
        <scheme val="major"/>
      </rPr>
      <t xml:space="preserve">Cassockhill: </t>
    </r>
    <r>
      <rPr>
        <sz val="10"/>
        <rFont val="Cambria"/>
        <family val="1"/>
        <scheme val="major"/>
      </rPr>
      <t xml:space="preserve">Graded edge for Black Grouse Cpts 34, 35 &amp; 36 was created in response to stakeholder feedback. Species currently not present on the site but on neighbouring land. </t>
    </r>
    <r>
      <rPr>
        <b/>
        <sz val="10"/>
        <rFont val="Cambria"/>
        <family val="1"/>
        <scheme val="major"/>
      </rPr>
      <t>All sites</t>
    </r>
    <r>
      <rPr>
        <sz val="10"/>
        <rFont val="Cambria"/>
        <family val="1"/>
        <scheme val="major"/>
      </rPr>
      <t xml:space="preserve">: no adverse ecological impacts affecting such areas have been identified and no issue have been noted at the audit. General good knowledge has been demonstrated by site and area managers.  </t>
    </r>
  </si>
  <si>
    <t>4.4.3</t>
  </si>
  <si>
    <t>6.5.8</t>
  </si>
  <si>
    <r>
      <t xml:space="preserve">All sites - </t>
    </r>
    <r>
      <rPr>
        <sz val="10"/>
        <rFont val="Cambria"/>
        <family val="1"/>
        <scheme val="major"/>
      </rPr>
      <t xml:space="preserve">management planning documentation and field observation confirm full compliance, with most sites containing more than 5% of such habitat. </t>
    </r>
  </si>
  <si>
    <t>4.5.1 a)</t>
  </si>
  <si>
    <t>9.1.6</t>
  </si>
  <si>
    <r>
      <rPr>
        <b/>
        <sz val="10"/>
        <rFont val="Cambria"/>
        <family val="1"/>
        <scheme val="major"/>
      </rPr>
      <t>Tros Y Gol</t>
    </r>
    <r>
      <rPr>
        <sz val="10"/>
        <rFont val="Cambria"/>
        <family val="1"/>
        <scheme val="major"/>
      </rPr>
      <t xml:space="preserve"> - the site drain in a river outside the MU which is defined as SSSI. description of SSSI features and management are held by the client and kept in consideration as part of the unit MP. NRS has been consulted about the management of Irish bridge, due to the sensitivity of the excellent fisheries habitat downstream of the Irish Bridge.
</t>
    </r>
    <r>
      <rPr>
        <b/>
        <sz val="10"/>
        <rFont val="Cambria"/>
        <family val="1"/>
        <scheme val="major"/>
      </rPr>
      <t>All other sites</t>
    </r>
    <r>
      <rPr>
        <sz val="10"/>
        <rFont val="Cambria"/>
        <family val="1"/>
        <scheme val="major"/>
      </rPr>
      <t xml:space="preserve">: watercourses are mapped and general understanding of watercourse protection and soil erosion control are demonstrated by all site managers.
</t>
    </r>
  </si>
  <si>
    <t>4.5.1 b)</t>
  </si>
  <si>
    <t>9.3.7</t>
  </si>
  <si>
    <t>4.6.1</t>
  </si>
  <si>
    <t>6.6.1</t>
  </si>
  <si>
    <r>
      <rPr>
        <b/>
        <sz val="10"/>
        <rFont val="Cambria"/>
        <family val="1"/>
        <scheme val="major"/>
      </rPr>
      <t>All sites</t>
    </r>
    <r>
      <rPr>
        <sz val="10"/>
        <rFont val="Cambria"/>
        <family val="1"/>
        <scheme val="major"/>
      </rPr>
      <t xml:space="preserve"> - natural reserves are mapped and for all sites covers at least 1% of the area. Also, those are located in areas where they can provide the greatest biodiversity benefit. For example: </t>
    </r>
    <r>
      <rPr>
        <b/>
        <sz val="10"/>
        <rFont val="Cambria"/>
        <family val="1"/>
        <scheme val="major"/>
      </rPr>
      <t>Ben Alder:</t>
    </r>
    <r>
      <rPr>
        <sz val="10"/>
        <rFont val="Cambria"/>
        <family val="1"/>
        <scheme val="major"/>
      </rPr>
      <t xml:space="preserve"> includes ASNW areas. </t>
    </r>
    <r>
      <rPr>
        <b/>
        <sz val="10"/>
        <rFont val="Cambria"/>
        <family val="1"/>
        <scheme val="major"/>
      </rPr>
      <t>Griffin Forest</t>
    </r>
    <r>
      <rPr>
        <sz val="10"/>
        <rFont val="Cambria"/>
        <family val="1"/>
        <scheme val="major"/>
      </rPr>
      <t xml:space="preserve"> SNW areas. </t>
    </r>
    <r>
      <rPr>
        <b/>
        <sz val="10"/>
        <rFont val="Cambria"/>
        <family val="1"/>
        <scheme val="major"/>
      </rPr>
      <t>Cliffhope</t>
    </r>
    <r>
      <rPr>
        <sz val="10"/>
        <rFont val="Cambria"/>
        <family val="1"/>
        <scheme val="major"/>
      </rPr>
      <t xml:space="preserve">: inaccessible knoll of mixed conifers locted within catchment of two watercourses. 
</t>
    </r>
    <r>
      <rPr>
        <b/>
        <sz val="10"/>
        <rFont val="Cambria"/>
        <family val="1"/>
        <scheme val="major"/>
      </rPr>
      <t>Llandegla</t>
    </r>
    <r>
      <rPr>
        <sz val="10"/>
        <rFont val="Cambria"/>
        <family val="1"/>
        <scheme val="major"/>
      </rPr>
      <t xml:space="preserve">: natural reserve area is identified along the pond and watercourses. 
</t>
    </r>
    <r>
      <rPr>
        <b/>
        <sz val="10"/>
        <rFont val="Cambria"/>
        <family val="1"/>
        <scheme val="major"/>
      </rPr>
      <t>Tros Y Gol:</t>
    </r>
    <r>
      <rPr>
        <sz val="10"/>
        <rFont val="Cambria"/>
        <family val="1"/>
        <scheme val="major"/>
      </rPr>
      <t xml:space="preserve"> area of native broadleaves is left in cpt 7, with the opportunity for future expansion. 
</t>
    </r>
    <r>
      <rPr>
        <b/>
        <sz val="10"/>
        <rFont val="Cambria"/>
        <family val="1"/>
        <scheme val="major"/>
      </rPr>
      <t>Nant Efail:</t>
    </r>
    <r>
      <rPr>
        <sz val="10"/>
        <rFont val="Cambria"/>
        <family val="1"/>
        <scheme val="major"/>
      </rPr>
      <t xml:space="preserve"> broadleaves area are identified as natural reserves and managed as non-intervention areas, especially along the northern border and along the watercourses.
</t>
    </r>
    <r>
      <rPr>
        <b/>
        <sz val="10"/>
        <rFont val="Cambria"/>
        <family val="1"/>
        <scheme val="major"/>
      </rPr>
      <t xml:space="preserve">Cefn Llwyd: </t>
    </r>
    <r>
      <rPr>
        <sz val="10"/>
        <rFont val="Cambria"/>
        <family val="1"/>
        <scheme val="major"/>
      </rPr>
      <t xml:space="preserve">various area areidentified as natural reserves, those are listed in the management plan. site visit confirmed those are located where they can maximise the benefit, for example, an area is located around a private water supply.
</t>
    </r>
    <r>
      <rPr>
        <b/>
        <sz val="10"/>
        <rFont val="Cambria"/>
        <family val="1"/>
        <scheme val="major"/>
      </rPr>
      <t xml:space="preserve">Blaen Llew Uchaf: </t>
    </r>
    <r>
      <rPr>
        <sz val="10"/>
        <rFont val="Cambria"/>
        <family val="1"/>
        <scheme val="major"/>
      </rPr>
      <t xml:space="preserve">natural reserves are identified along watercourses
</t>
    </r>
    <r>
      <rPr>
        <b/>
        <sz val="10"/>
        <rFont val="Cambria"/>
        <family val="1"/>
        <scheme val="major"/>
      </rPr>
      <t xml:space="preserve">Ty Glas: </t>
    </r>
    <r>
      <rPr>
        <sz val="10"/>
        <rFont val="Cambria"/>
        <family val="1"/>
        <scheme val="major"/>
      </rPr>
      <t xml:space="preserve">natural reserve areas are identified mainly around the mine shafts area and are managed as non-intervention areas. 
</t>
    </r>
    <r>
      <rPr>
        <b/>
        <sz val="10"/>
        <rFont val="Cambria"/>
        <family val="1"/>
        <scheme val="major"/>
      </rPr>
      <t xml:space="preserve">Bronant: </t>
    </r>
    <r>
      <rPr>
        <sz val="10"/>
        <rFont val="Cambria"/>
        <family val="1"/>
        <scheme val="major"/>
      </rPr>
      <t>The natural reserve area is located along the watercourse.</t>
    </r>
    <r>
      <rPr>
        <b/>
        <sz val="10"/>
        <rFont val="Cambria"/>
        <family val="1"/>
        <scheme val="major"/>
      </rPr>
      <t xml:space="preserve"> </t>
    </r>
  </si>
  <si>
    <t>4.6.2</t>
  </si>
  <si>
    <t>6.6.2</t>
  </si>
  <si>
    <t>Obs 2021.08</t>
  </si>
  <si>
    <t>4.6.3</t>
  </si>
  <si>
    <t>6.6.3</t>
  </si>
  <si>
    <r>
      <t xml:space="preserve">Veteran trees are present only in </t>
    </r>
    <r>
      <rPr>
        <b/>
        <sz val="10"/>
        <rFont val="Cambria"/>
        <family val="1"/>
        <scheme val="major"/>
      </rPr>
      <t>Cefn Llwyd.</t>
    </r>
    <r>
      <rPr>
        <sz val="10"/>
        <rFont val="Cambria"/>
        <family val="1"/>
        <scheme val="major"/>
      </rPr>
      <t xml:space="preserve"> Trees are mapped, described in the management plan and on site visit confirmed good conditions. </t>
    </r>
    <r>
      <rPr>
        <b/>
        <sz val="10"/>
        <rFont val="Cambria"/>
        <family val="1"/>
        <scheme val="major"/>
      </rPr>
      <t>Dunnecht</t>
    </r>
    <r>
      <rPr>
        <sz val="10"/>
        <rFont val="Cambria"/>
        <family val="1"/>
        <scheme val="major"/>
      </rPr>
      <t xml:space="preserve">: The policy woodland surrounding the Estate house have a number of potential future veterans. Majority of area identified as LTR/ LISS. </t>
    </r>
    <r>
      <rPr>
        <b/>
        <sz val="10"/>
        <rFont val="Cambria"/>
        <family val="1"/>
        <scheme val="major"/>
      </rPr>
      <t>Forest of Leeds:</t>
    </r>
    <r>
      <rPr>
        <sz val="10"/>
        <rFont val="Cambria"/>
        <family val="1"/>
        <scheme val="major"/>
      </rPr>
      <t xml:space="preserve"> Visited Temple Newsam Wood LISS management of primarily oak woodland with potential future veterans. </t>
    </r>
    <r>
      <rPr>
        <b/>
        <sz val="10"/>
        <rFont val="Cambria"/>
        <family val="1"/>
        <scheme val="major"/>
      </rPr>
      <t>Ben Alder</t>
    </r>
    <r>
      <rPr>
        <sz val="10"/>
        <rFont val="Cambria"/>
        <family val="1"/>
        <scheme val="major"/>
      </rPr>
      <t xml:space="preserve">: A fringe of older larch and Scots pine have been retained on the inaccessible slopes above the mid lochshore felling.  There are important for landscape reasosn but have also been retained as future veterans.  </t>
    </r>
  </si>
  <si>
    <t>4.6.4 a)</t>
  </si>
  <si>
    <t>6.6.4</t>
  </si>
  <si>
    <r>
      <rPr>
        <b/>
        <sz val="10"/>
        <color rgb="FFFF0000"/>
        <rFont val="Cambria"/>
        <family val="1"/>
        <scheme val="major"/>
      </rPr>
      <t>Nant Efail:</t>
    </r>
    <r>
      <rPr>
        <sz val="10"/>
        <color rgb="FFFF0000"/>
        <rFont val="Cambria"/>
        <family val="1"/>
        <scheme val="major"/>
      </rPr>
      <t xml:space="preserve"> - Almost none standing deadwood. Deadwood on the ground is about branches and stumps.  The manager said harvesting contractor were instructed to leave deadwood but didn’t do it. </t>
    </r>
    <r>
      <rPr>
        <b/>
        <sz val="10"/>
        <color rgb="FFFF0000"/>
        <rFont val="Cambria"/>
        <family val="1"/>
        <scheme val="major"/>
      </rPr>
      <t>See minor 2022.05</t>
    </r>
    <r>
      <rPr>
        <sz val="10"/>
        <color rgb="FFFF0000"/>
        <rFont val="Cambria"/>
        <family val="1"/>
        <scheme val="major"/>
      </rPr>
      <t xml:space="preserve">  
</t>
    </r>
    <r>
      <rPr>
        <b/>
        <sz val="10"/>
        <color rgb="FFFF0000"/>
        <rFont val="Cambria"/>
        <family val="1"/>
        <scheme val="major"/>
      </rPr>
      <t>Cefn Llwyd:</t>
    </r>
    <r>
      <rPr>
        <sz val="10"/>
        <color rgb="FFFF0000"/>
        <rFont val="Cambria"/>
        <family val="1"/>
        <scheme val="major"/>
      </rPr>
      <t xml:space="preserve"> Almost none standing deadwood left on the ground after last harvesting operation. as the management just recently changed, the new manager wasn't aware of the issue.  </t>
    </r>
    <r>
      <rPr>
        <b/>
        <sz val="10"/>
        <color rgb="FFFF0000"/>
        <rFont val="Cambria"/>
        <family val="1"/>
        <scheme val="major"/>
      </rPr>
      <t>See minor 2022.05</t>
    </r>
    <r>
      <rPr>
        <sz val="10"/>
        <color rgb="FFFF0000"/>
        <rFont val="Cambria"/>
        <family val="1"/>
        <scheme val="major"/>
      </rPr>
      <t xml:space="preserve">                                                                                                                                                                  </t>
    </r>
    <r>
      <rPr>
        <sz val="10"/>
        <rFont val="Cambria"/>
        <family val="1"/>
        <scheme val="major"/>
      </rPr>
      <t xml:space="preserve">At </t>
    </r>
    <r>
      <rPr>
        <b/>
        <sz val="10"/>
        <rFont val="Cambria"/>
        <family val="1"/>
        <scheme val="major"/>
      </rPr>
      <t>Knockando, Ben Alder, Griffin Forest, Priesthaugh, Cassockhill, Dunnecht:</t>
    </r>
    <r>
      <rPr>
        <sz val="10"/>
        <rFont val="Cambria"/>
        <family val="1"/>
        <scheme val="major"/>
      </rPr>
      <t xml:space="preserve">  addressed in management planning documentation, harvesting contract / pre-commencement documentation and verified during site visits, with standing and fallen and some standing deadwood observed.  In addition a good variety and volume of deadwood was noted at </t>
    </r>
    <r>
      <rPr>
        <b/>
        <sz val="10"/>
        <rFont val="Cambria"/>
        <family val="1"/>
        <scheme val="major"/>
      </rPr>
      <t>Ben Alder</t>
    </r>
    <r>
      <rPr>
        <sz val="10"/>
        <rFont val="Cambria"/>
        <family val="1"/>
        <scheme val="major"/>
      </rPr>
      <t xml:space="preserve"> in the NR/ LTR/ LISS areas, </t>
    </r>
    <r>
      <rPr>
        <b/>
        <sz val="10"/>
        <rFont val="Cambria"/>
        <family val="1"/>
        <scheme val="major"/>
      </rPr>
      <t>Dunnecht</t>
    </r>
    <r>
      <rPr>
        <sz val="10"/>
        <rFont val="Cambria"/>
        <family val="1"/>
        <scheme val="major"/>
      </rPr>
      <t xml:space="preserve">: NR area as well as policy woodlands, </t>
    </r>
    <r>
      <rPr>
        <b/>
        <sz val="10"/>
        <rFont val="Cambria"/>
        <family val="1"/>
        <scheme val="major"/>
      </rPr>
      <t>Forest of Leeds</t>
    </r>
    <r>
      <rPr>
        <sz val="10"/>
        <rFont val="Cambria"/>
        <family val="1"/>
        <scheme val="major"/>
      </rPr>
      <t xml:space="preserve">: Newsam Wood LISS and </t>
    </r>
    <r>
      <rPr>
        <b/>
        <sz val="10"/>
        <rFont val="Cambria"/>
        <family val="1"/>
        <scheme val="major"/>
      </rPr>
      <t>Knockando:</t>
    </r>
    <r>
      <rPr>
        <sz val="10"/>
        <rFont val="Cambria"/>
        <family val="1"/>
        <scheme val="major"/>
      </rPr>
      <t xml:space="preserve"> NR along River SpeySAC.                                                                                                                                        </t>
    </r>
    <r>
      <rPr>
        <b/>
        <sz val="10"/>
        <rFont val="Cambria"/>
        <family val="1"/>
        <scheme val="major"/>
      </rPr>
      <t>Llandega</t>
    </r>
    <r>
      <rPr>
        <sz val="10"/>
        <rFont val="Cambria"/>
        <family val="1"/>
        <scheme val="major"/>
      </rPr>
      <t xml:space="preserve">: mainly deadwood on the ground. Few standing deadwood, justified by the windblow risk and bike trail crossing the MU
</t>
    </r>
    <r>
      <rPr>
        <b/>
        <sz val="10"/>
        <rFont val="Cambria"/>
        <family val="1"/>
        <scheme val="major"/>
      </rPr>
      <t xml:space="preserve">Tros Y Gol:  </t>
    </r>
    <r>
      <rPr>
        <sz val="10"/>
        <rFont val="Cambria"/>
        <family val="1"/>
        <scheme val="major"/>
      </rPr>
      <t>at the time of the audit</t>
    </r>
    <r>
      <rPr>
        <b/>
        <sz val="10"/>
        <rFont val="Cambria"/>
        <family val="1"/>
        <scheme val="major"/>
      </rPr>
      <t xml:space="preserve"> </t>
    </r>
    <r>
      <rPr>
        <sz val="10"/>
        <rFont val="Cambria"/>
        <family val="1"/>
        <scheme val="major"/>
      </rPr>
      <t xml:space="preserve">deadwood from harvesting operation is mainly left on the ground. However, this is justified by the high risk of windblow. However, harvesting operation have been stopped in spring 2022 and not restarted yet. Conversation with the site manager confirmed pockets for standing deadwood have been identified in the unit and will be retained when operations will restart. 
</t>
    </r>
    <r>
      <rPr>
        <b/>
        <sz val="10"/>
        <rFont val="Cambria"/>
        <family val="1"/>
        <scheme val="major"/>
      </rPr>
      <t xml:space="preserve">Blaen Llew Uchaf: </t>
    </r>
    <r>
      <rPr>
        <sz val="10"/>
        <rFont val="Cambria"/>
        <family val="1"/>
        <scheme val="major"/>
      </rPr>
      <t xml:space="preserve">no harvesting operation conducted yet, site manager has good understanding abotu guideline on deadwood retention. </t>
    </r>
    <r>
      <rPr>
        <b/>
        <sz val="10"/>
        <rFont val="Cambria"/>
        <family val="1"/>
        <scheme val="major"/>
      </rPr>
      <t xml:space="preserve">
Ty Glas: </t>
    </r>
    <r>
      <rPr>
        <sz val="10"/>
        <rFont val="Cambria"/>
        <family val="1"/>
        <scheme val="major"/>
      </rPr>
      <t xml:space="preserve">good retention of standing and on the ground deadwood in the area, located in safety areas and where it can deliver the most ecological value. 
</t>
    </r>
    <r>
      <rPr>
        <b/>
        <sz val="10"/>
        <rFont val="Cambria"/>
        <family val="1"/>
        <scheme val="major"/>
      </rPr>
      <t>Bronant</t>
    </r>
    <r>
      <rPr>
        <sz val="10"/>
        <rFont val="Cambria"/>
        <family val="1"/>
        <scheme val="major"/>
      </rPr>
      <t xml:space="preserve">: no harvesting operation conducted yet, site manager has good understanding abotu guideline on deadwood retention. </t>
    </r>
  </si>
  <si>
    <t>minor 2022.05</t>
  </si>
  <si>
    <t>4.6.4 b)</t>
  </si>
  <si>
    <t>6.6.5</t>
  </si>
  <si>
    <r>
      <t xml:space="preserve">At </t>
    </r>
    <r>
      <rPr>
        <b/>
        <sz val="10"/>
        <rFont val="Cambria"/>
        <family val="1"/>
        <scheme val="major"/>
      </rPr>
      <t>Knockando, Ben Alder, Griffin Forest, Priesthaugh, Cassockhill, Dunnecht</t>
    </r>
    <r>
      <rPr>
        <sz val="10"/>
        <rFont val="Cambria"/>
        <family val="1"/>
        <scheme val="major"/>
      </rPr>
      <t xml:space="preserve">:  addressed in management planning documentation, harvesting contract / pre-commencement documentation and verified during site visits, with standing and fallen and some standing deadwood observed.  In addition a good variety and volume of deadwood was noted at </t>
    </r>
    <r>
      <rPr>
        <b/>
        <sz val="10"/>
        <rFont val="Cambria"/>
        <family val="1"/>
        <scheme val="major"/>
      </rPr>
      <t>Ben Alder</t>
    </r>
    <r>
      <rPr>
        <sz val="10"/>
        <rFont val="Cambria"/>
        <family val="1"/>
        <scheme val="major"/>
      </rPr>
      <t xml:space="preserve"> in the NR/ LTR/ LISS areas, </t>
    </r>
    <r>
      <rPr>
        <b/>
        <sz val="10"/>
        <rFont val="Cambria"/>
        <family val="1"/>
        <scheme val="major"/>
      </rPr>
      <t>Dunnecht</t>
    </r>
    <r>
      <rPr>
        <sz val="10"/>
        <rFont val="Cambria"/>
        <family val="1"/>
        <scheme val="major"/>
      </rPr>
      <t xml:space="preserve">: NR area as well as policy woodlands, </t>
    </r>
    <r>
      <rPr>
        <b/>
        <sz val="10"/>
        <rFont val="Cambria"/>
        <family val="1"/>
        <scheme val="major"/>
      </rPr>
      <t>Forest of Leeds</t>
    </r>
    <r>
      <rPr>
        <sz val="10"/>
        <rFont val="Cambria"/>
        <family val="1"/>
        <scheme val="major"/>
      </rPr>
      <t xml:space="preserve">: Newsam Wood LISS and </t>
    </r>
    <r>
      <rPr>
        <b/>
        <sz val="10"/>
        <rFont val="Cambria"/>
        <family val="1"/>
        <scheme val="major"/>
      </rPr>
      <t>Knockando</t>
    </r>
    <r>
      <rPr>
        <sz val="10"/>
        <rFont val="Cambria"/>
        <family val="1"/>
        <scheme val="major"/>
      </rPr>
      <t xml:space="preserve">: NR along River Spey SAC.                                                                                                                                        </t>
    </r>
    <r>
      <rPr>
        <b/>
        <sz val="10"/>
        <rFont val="Cambria"/>
        <family val="1"/>
        <scheme val="major"/>
      </rPr>
      <t>Llandega</t>
    </r>
    <r>
      <rPr>
        <sz val="10"/>
        <rFont val="Cambria"/>
        <family val="1"/>
        <scheme val="major"/>
      </rPr>
      <t xml:space="preserve">: mainly deadwood on the ground. Few standing deadwood, justified by the windblow risk and bike trail crossing the MU
</t>
    </r>
    <r>
      <rPr>
        <b/>
        <sz val="10"/>
        <rFont val="Cambria"/>
        <family val="1"/>
        <scheme val="major"/>
      </rPr>
      <t xml:space="preserve">Tros Y Gol:  </t>
    </r>
    <r>
      <rPr>
        <sz val="10"/>
        <rFont val="Cambria"/>
        <family val="1"/>
        <scheme val="major"/>
      </rPr>
      <t>at the time of the audit</t>
    </r>
    <r>
      <rPr>
        <b/>
        <sz val="10"/>
        <rFont val="Cambria"/>
        <family val="1"/>
        <scheme val="major"/>
      </rPr>
      <t xml:space="preserve"> </t>
    </r>
    <r>
      <rPr>
        <sz val="10"/>
        <rFont val="Cambria"/>
        <family val="1"/>
        <scheme val="major"/>
      </rPr>
      <t xml:space="preserve">deadwood from harvesting operation is mainly left on the ground. However, this is justified by the high risk of windblow. However, harvesting operation have been stopped in spring 2022 and not restarted yet. Conversation with the site manager confirmed pockets for standing deadwood have been identified in the unit and will be retained when operations will restart. 
</t>
    </r>
    <r>
      <rPr>
        <b/>
        <sz val="10"/>
        <rFont val="Cambria"/>
        <family val="1"/>
        <scheme val="major"/>
      </rPr>
      <t xml:space="preserve">Nant Efail: - </t>
    </r>
    <r>
      <rPr>
        <sz val="10"/>
        <rFont val="Cambria"/>
        <family val="1"/>
        <scheme val="major"/>
      </rPr>
      <t xml:space="preserve">Almost none standing deadwood left on site from last harvesting operation. Deadwood on the ground is about branches and stumps.  The manager said harvesting contractor were instructed to leave deadwood but didn’t do it. He's aware about general approach on retaining standing deadwood where possible. See related minor 2022.05  
</t>
    </r>
    <r>
      <rPr>
        <b/>
        <sz val="10"/>
        <rFont val="Cambria"/>
        <family val="1"/>
        <scheme val="major"/>
      </rPr>
      <t xml:space="preserve">Cefn Llwyd: </t>
    </r>
    <r>
      <rPr>
        <sz val="10"/>
        <rFont val="Cambria"/>
        <family val="1"/>
        <scheme val="major"/>
      </rPr>
      <t xml:space="preserve">Almost none standing deadwood left on the ground after last harvesting operation. as the management just recently changed, the new manager wasn't aware of the issue. 
</t>
    </r>
    <r>
      <rPr>
        <b/>
        <sz val="10"/>
        <rFont val="Cambria"/>
        <family val="1"/>
        <scheme val="major"/>
      </rPr>
      <t xml:space="preserve">Blaen Llew Uchaf: </t>
    </r>
    <r>
      <rPr>
        <sz val="10"/>
        <rFont val="Cambria"/>
        <family val="1"/>
        <scheme val="major"/>
      </rPr>
      <t xml:space="preserve">no harvesting operation conducted yet, site manager has good understanding abotu guideline on deadwood retention. </t>
    </r>
    <r>
      <rPr>
        <b/>
        <sz val="10"/>
        <rFont val="Cambria"/>
        <family val="1"/>
        <scheme val="major"/>
      </rPr>
      <t xml:space="preserve">
Ty Glas: </t>
    </r>
    <r>
      <rPr>
        <sz val="10"/>
        <rFont val="Cambria"/>
        <family val="1"/>
        <scheme val="major"/>
      </rPr>
      <t xml:space="preserve">good retention of standing and on the ground deadwood in the area, located in safety areas and where it can deliver the most ecological value. 
</t>
    </r>
    <r>
      <rPr>
        <b/>
        <sz val="10"/>
        <rFont val="Cambria"/>
        <family val="1"/>
        <scheme val="major"/>
      </rPr>
      <t>Bronant</t>
    </r>
    <r>
      <rPr>
        <sz val="10"/>
        <rFont val="Cambria"/>
        <family val="1"/>
        <scheme val="major"/>
      </rPr>
      <t xml:space="preserve">: no harvesting operation conducted yet, site manager has good understanding abotu guideline on deadwood retention. </t>
    </r>
  </si>
  <si>
    <t>4.7.1 a)</t>
  </si>
  <si>
    <t>10.2.3</t>
  </si>
  <si>
    <r>
      <rPr>
        <b/>
        <sz val="10"/>
        <rFont val="Cambria"/>
        <family val="1"/>
        <scheme val="major"/>
      </rPr>
      <t xml:space="preserve">Forest of Leeds: </t>
    </r>
    <r>
      <rPr>
        <sz val="10"/>
        <rFont val="Cambria"/>
        <family val="1"/>
        <scheme val="major"/>
      </rPr>
      <t xml:space="preserve">Enrichment planting of mixed broadleaves had been undertaken in Town Hills Close SSSI as part of the agreed management plan using locally sourced seed form the Yorkshire Wildlife Trust. </t>
    </r>
    <r>
      <rPr>
        <b/>
        <sz val="10"/>
        <rFont val="Cambria"/>
        <family val="1"/>
        <scheme val="major"/>
      </rPr>
      <t>All remaing S3 sites:</t>
    </r>
    <r>
      <rPr>
        <sz val="10"/>
        <rFont val="Cambria"/>
        <family val="1"/>
        <scheme val="major"/>
      </rPr>
      <t xml:space="preserve"> No planting in such areas. Natural regeneration for both confirmed and broadleaves is sufficient, also because grazing and browsing are almost absent in the region. </t>
    </r>
  </si>
  <si>
    <t>4.7.1 b)</t>
  </si>
  <si>
    <t>10.2.4</t>
  </si>
  <si>
    <r>
      <rPr>
        <b/>
        <sz val="10"/>
        <rFont val="Cambria"/>
        <family val="1"/>
        <scheme val="major"/>
      </rPr>
      <t>Forest of Leeds</t>
    </r>
    <r>
      <rPr>
        <sz val="10"/>
        <rFont val="Cambria"/>
        <family val="1"/>
        <scheme val="major"/>
      </rPr>
      <t xml:space="preserve">: Enrichment planting of mixed broadleaves had been undertaken in Town Hills Close SSSI as part of the agreed management plan using locally sourced seed form the Yorkshire Wildlife Trust
</t>
    </r>
    <r>
      <rPr>
        <b/>
        <sz val="10"/>
        <rFont val="Cambria"/>
        <family val="1"/>
        <scheme val="major"/>
      </rPr>
      <t>Cefn Llwyd</t>
    </r>
    <r>
      <rPr>
        <sz val="10"/>
        <rFont val="Cambria"/>
        <family val="1"/>
        <scheme val="major"/>
      </rPr>
      <t xml:space="preserve"> - on site visit confirmed natural regen does well and is abundant in ASNW and there is no plan to restock it. 
</t>
    </r>
    <r>
      <rPr>
        <b/>
        <sz val="10"/>
        <rFont val="Cambria"/>
        <family val="1"/>
        <scheme val="major"/>
      </rPr>
      <t xml:space="preserve">All remaining S3 sites - </t>
    </r>
    <r>
      <rPr>
        <sz val="10"/>
        <rFont val="Cambria"/>
        <family val="1"/>
        <scheme val="major"/>
      </rPr>
      <t xml:space="preserve">no recent / planned planting in such areas </t>
    </r>
  </si>
  <si>
    <t>4.8.1</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</si>
  <si>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</si>
  <si>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r>
      <rPr>
        <b/>
        <sz val="10"/>
        <rFont val="Cambria"/>
        <family val="1"/>
        <scheme val="major"/>
      </rPr>
      <t>All sites:</t>
    </r>
    <r>
      <rPr>
        <sz val="10"/>
        <rFont val="Cambria"/>
        <family val="1"/>
        <scheme val="major"/>
      </rPr>
      <t xml:space="preserve"> statutory agencies are engaged to identify historical features, which are then mapped "Hazards and sensitivities" maps and described in the management plan. </t>
    </r>
    <r>
      <rPr>
        <b/>
        <sz val="10"/>
        <rFont val="Cambria"/>
        <family val="1"/>
        <scheme val="major"/>
      </rPr>
      <t>Priesthaugh:</t>
    </r>
    <r>
      <rPr>
        <sz val="10"/>
        <rFont val="Cambria"/>
        <family val="1"/>
        <scheme val="major"/>
      </rPr>
      <t xml:space="preserve"> visit to one of the two SAMs Tinlee Standing Stones found the required 20m buffer surrounding the monument following restocking was less then 20m.  The restocking was not undertaken by Tilhill and the site had come into Tilhill management in the last 9 months.  Photographic evidence seen of the cutting of the young spruce trees within the buffer during the audit.  No other issues found about maintainance or protection of archeological features. </t>
    </r>
    <r>
      <rPr>
        <b/>
        <sz val="10"/>
        <rFont val="Cambria"/>
        <family val="1"/>
        <scheme val="major"/>
      </rPr>
      <t>Llandega</t>
    </r>
    <r>
      <rPr>
        <sz val="10"/>
        <rFont val="Cambria"/>
        <family val="1"/>
        <scheme val="major"/>
      </rPr>
      <t xml:space="preserve">: only 1 feature, which is well protected and managed as it is at the top of the SSSI. </t>
    </r>
    <r>
      <rPr>
        <b/>
        <sz val="10"/>
        <rFont val="Cambria"/>
        <family val="1"/>
        <scheme val="major"/>
      </rPr>
      <t>Tros Y Gol</t>
    </r>
    <r>
      <rPr>
        <sz val="10"/>
        <rFont val="Cambria"/>
        <family val="1"/>
        <scheme val="major"/>
      </rPr>
      <t xml:space="preserve">: seen evicence of notification from Gwynedd Archeological Trust (10/02/2021) on archeological features in the area in relation to felling licence application A55. </t>
    </r>
    <r>
      <rPr>
        <b/>
        <sz val="10"/>
        <rFont val="Cambria"/>
        <family val="1"/>
        <scheme val="major"/>
      </rPr>
      <t>Nant Efial</t>
    </r>
    <r>
      <rPr>
        <sz val="10"/>
        <rFont val="Cambria"/>
        <family val="1"/>
        <scheme val="major"/>
      </rPr>
      <t xml:space="preserve">: archeological feature mapped (old building) and not affected by forestry operations. </t>
    </r>
    <r>
      <rPr>
        <b/>
        <sz val="10"/>
        <rFont val="Cambria"/>
        <family val="1"/>
        <scheme val="major"/>
      </rPr>
      <t>Cefn Llwyd</t>
    </r>
    <r>
      <rPr>
        <sz val="10"/>
        <rFont val="Cambria"/>
        <family val="1"/>
        <scheme val="major"/>
      </rPr>
      <t xml:space="preserve">:  archeological feature mapped and described in the management plan. </t>
    </r>
    <r>
      <rPr>
        <b/>
        <sz val="10"/>
        <rFont val="Cambria"/>
        <family val="1"/>
        <scheme val="major"/>
      </rPr>
      <t>Blaen Lliw</t>
    </r>
    <r>
      <rPr>
        <sz val="10"/>
        <rFont val="Cambria"/>
        <family val="1"/>
        <scheme val="major"/>
      </rPr>
      <t xml:space="preserve">: Roman road is identified as archeological feature, mapped and described in management plan. interview with the site manager confirmed protective measures which will be implemented  to maintain the feature. </t>
    </r>
    <r>
      <rPr>
        <b/>
        <sz val="10"/>
        <rFont val="Cambria"/>
        <family val="1"/>
        <scheme val="major"/>
      </rPr>
      <t>Ty Glas</t>
    </r>
    <r>
      <rPr>
        <sz val="10"/>
        <rFont val="Cambria"/>
        <family val="1"/>
        <scheme val="major"/>
      </rPr>
      <t xml:space="preserve">: mine shafts are identified as archeological features, those are located in open ground / long term retentions area and no operations will be carried on those areas. Site visit confirmed the open ground and long term retention areas create a good buffer to prevent public access to the risky area. </t>
    </r>
    <r>
      <rPr>
        <b/>
        <sz val="10"/>
        <rFont val="Cambria"/>
        <family val="1"/>
        <scheme val="major"/>
      </rPr>
      <t>Bronnant</t>
    </r>
    <r>
      <rPr>
        <sz val="10"/>
        <rFont val="Cambria"/>
        <family val="1"/>
        <scheme val="major"/>
      </rPr>
      <t xml:space="preserve">: no archeological features present on the unit. an old building is mapped just outside the boundaries. site visit confirmed the unit is well delimited and fenced. no issues. </t>
    </r>
  </si>
  <si>
    <t>4.9.1</t>
  </si>
  <si>
    <t>6.6.7</t>
  </si>
  <si>
    <r>
      <rPr>
        <b/>
        <sz val="10"/>
        <rFont val="Cambria"/>
        <family val="1"/>
        <scheme val="major"/>
      </rPr>
      <t>Cefn Llwyd</t>
    </r>
    <r>
      <rPr>
        <sz val="10"/>
        <rFont val="Cambria"/>
        <family val="1"/>
        <scheme val="major"/>
      </rPr>
      <t xml:space="preserve"> : pheasant rearing was managed via leasing. Interview with site managers confirmed this has stopped about a year ago and will cease in the next year. Site visist showed many sack of shooting discs left in the area. Site managers said it should be tenant's responsibility to dispose them (see minor 2022.04 about waste management.). Is to be mentioned the management of the unit changed a few weeks before the audit and the new managers are not familiar with the unit at the time of the audit. Lease permission to Betws Shoot Syndicate seen. </t>
    </r>
    <r>
      <rPr>
        <b/>
        <sz val="10"/>
        <rFont val="Cambria"/>
        <family val="1"/>
        <scheme val="major"/>
      </rPr>
      <t>Knockando</t>
    </r>
    <r>
      <rPr>
        <sz val="10"/>
        <rFont val="Cambria"/>
        <family val="1"/>
        <scheme val="major"/>
      </rPr>
      <t xml:space="preserve">: Visit to redundant pheasnat pen no issues noted.  Interview with forest manager &amp; Estate factor confirmed there was no shooting planned for this year with a review of the continuation of the low ground shoot in the future being undertaken.  </t>
    </r>
    <r>
      <rPr>
        <b/>
        <sz val="10"/>
        <rFont val="Cambria"/>
        <family val="1"/>
        <scheme val="major"/>
      </rPr>
      <t>Griffin Forest</t>
    </r>
    <r>
      <rPr>
        <sz val="10"/>
        <rFont val="Cambria"/>
        <family val="1"/>
        <scheme val="major"/>
      </rPr>
      <t xml:space="preserve">: Copy of work instruction for contracted deer controller who overseas fishing on local lochs.  Requirement </t>
    </r>
    <r>
      <rPr>
        <i/>
        <sz val="10"/>
        <rFont val="Cambria"/>
        <family val="1"/>
        <scheme val="major"/>
      </rPr>
      <t>"you are responsible for managing any fishing at Loch Scolly and Loch Grandtully. You must ensure that you have a lease in place with any users. Lochs can only be stocked with fish indiginous to the area."</t>
    </r>
    <r>
      <rPr>
        <sz val="10"/>
        <rFont val="Cambria"/>
        <family val="1"/>
        <scheme val="major"/>
      </rPr>
      <t xml:space="preserve"> No issues noted onsite. All remaining S3 sites no game rearing.</t>
    </r>
  </si>
  <si>
    <t>5.1.1 a)</t>
  </si>
  <si>
    <t>4.1.4</t>
  </si>
  <si>
    <r>
      <t xml:space="preserve">All sites - maps of permissive uses eg water supplies / shared access seen where such rights existed. At </t>
    </r>
    <r>
      <rPr>
        <b/>
        <sz val="10"/>
        <rFont val="Cambria"/>
        <family val="1"/>
        <scheme val="major"/>
      </rPr>
      <t xml:space="preserve">Broubster </t>
    </r>
    <r>
      <rPr>
        <sz val="10"/>
        <rFont val="Cambria"/>
        <family val="1"/>
        <scheme val="major"/>
      </rPr>
      <t>peat cutting rights also exist - agreement seen and peat - cutting area inspected during audit demonstrating that the area is worked but on a very small scale</t>
    </r>
  </si>
  <si>
    <t>5.1.1 b)</t>
  </si>
  <si>
    <t>9.3.9</t>
  </si>
  <si>
    <t>5.1.2 a)</t>
  </si>
  <si>
    <t>4.4.1</t>
  </si>
  <si>
    <t>5.1.2 b)</t>
  </si>
  <si>
    <t>4.4.2</t>
  </si>
  <si>
    <t>4.5.2</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</si>
  <si>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</si>
  <si>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5.4.1 a)</t>
  </si>
  <si>
    <t>2.3.1</t>
  </si>
  <si>
    <r>
      <rPr>
        <sz val="10"/>
        <color rgb="FFFF0000"/>
        <rFont val="Cambria"/>
        <family val="1"/>
        <scheme val="major"/>
      </rPr>
      <t xml:space="preserve">At </t>
    </r>
    <r>
      <rPr>
        <b/>
        <sz val="10"/>
        <color rgb="FFFF0000"/>
        <rFont val="Cambria"/>
        <family val="1"/>
        <scheme val="major"/>
      </rPr>
      <t>Dunecht</t>
    </r>
    <r>
      <rPr>
        <sz val="10"/>
        <color rgb="FFFF0000"/>
        <rFont val="Cambria"/>
        <family val="1"/>
        <scheme val="major"/>
      </rPr>
      <t xml:space="preserve">: Forwarder operator interviewed on Cpt 51 had no first aid kit in either his forwarder or his van on site.   </t>
    </r>
    <r>
      <rPr>
        <b/>
        <sz val="10"/>
        <color rgb="FFFF0000"/>
        <rFont val="Cambria"/>
        <family val="1"/>
        <scheme val="major"/>
      </rPr>
      <t>Major CAR as repeat of Minor CAR 2021.13.</t>
    </r>
    <r>
      <rPr>
        <sz val="10"/>
        <color rgb="FFFF0000"/>
        <rFont val="Cambria"/>
        <family val="1"/>
        <scheme val="major"/>
      </rPr>
      <t xml:space="preserve">  </t>
    </r>
    <r>
      <rPr>
        <b/>
        <sz val="10"/>
        <color rgb="FFFF0000"/>
        <rFont val="Cambria"/>
        <family val="1"/>
        <scheme val="major"/>
      </rPr>
      <t>Dunecht</t>
    </r>
    <r>
      <rPr>
        <sz val="10"/>
        <color rgb="FFFF0000"/>
        <rFont val="Cambria"/>
        <family val="1"/>
        <scheme val="major"/>
      </rPr>
      <t xml:space="preserve">: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t>
    </r>
    <r>
      <rPr>
        <b/>
        <sz val="10"/>
        <color rgb="FFFF0000"/>
        <rFont val="Cambria"/>
        <family val="1"/>
        <scheme val="major"/>
      </rPr>
      <t>Major CAR as repeat of Minor CAR 2019.13.</t>
    </r>
    <r>
      <rPr>
        <sz val="10"/>
        <color rgb="FFFF0000"/>
        <rFont val="Cambria"/>
        <family val="1"/>
        <scheme val="major"/>
      </rPr>
      <t xml:space="preserve">   </t>
    </r>
    <r>
      <rPr>
        <b/>
        <sz val="10"/>
        <color rgb="FFFF0000"/>
        <rFont val="Cambria"/>
        <family val="1"/>
        <scheme val="major"/>
      </rPr>
      <t>Dunecht</t>
    </r>
    <r>
      <rPr>
        <sz val="10"/>
        <color rgb="FFFF0000"/>
        <rFont val="Cambria"/>
        <family val="1"/>
        <scheme val="major"/>
      </rPr>
      <t xml:space="preserve">: Timber stack for 3m produce was assessed as over the FISA guidance height of up to product length. No risk assessment had been completed for this stack adjacent to a popular walk route.  </t>
    </r>
    <r>
      <rPr>
        <b/>
        <sz val="10"/>
        <color rgb="FFFF0000"/>
        <rFont val="Cambria"/>
        <family val="1"/>
        <scheme val="major"/>
      </rPr>
      <t>Major CAR as repeat of Minor CAR 2021.24</t>
    </r>
    <r>
      <rPr>
        <sz val="10"/>
        <color rgb="FFFF0000"/>
        <rFont val="Cambria"/>
        <family val="1"/>
        <scheme val="major"/>
      </rPr>
      <t xml:space="preserve">.       </t>
    </r>
    <r>
      <rPr>
        <b/>
        <sz val="10"/>
        <color rgb="FFFF0000"/>
        <rFont val="Cambria"/>
        <family val="1"/>
        <scheme val="major"/>
      </rPr>
      <t>Dunecht</t>
    </r>
    <r>
      <rPr>
        <sz val="10"/>
        <color rgb="FFFF0000"/>
        <rFont val="Cambria"/>
        <family val="1"/>
        <scheme val="major"/>
      </rPr>
      <t xml:space="preserve">: Forwarder operator interviewed on Cpt 51 emerged from the vehicle with no hard hat or high vis vest on and confirmed he did not have in the forwarder.  He subsequently retrieved his hard hat dated 4/18 and high vis from his van near the stacking area where active loading of a timber lorry was taking place without putting them on to return to the forwarder.  </t>
    </r>
    <r>
      <rPr>
        <b/>
        <sz val="10"/>
        <color rgb="FFFF0000"/>
        <rFont val="Cambria"/>
        <family val="1"/>
        <scheme val="major"/>
      </rPr>
      <t>Raised as Minor CAR 2022.13</t>
    </r>
    <r>
      <rPr>
        <sz val="10"/>
        <color rgb="FFFF0000"/>
        <rFont val="Cambria"/>
        <family val="1"/>
        <scheme val="major"/>
      </rPr>
      <t xml:space="preserve">                                                                                                                                        </t>
    </r>
    <r>
      <rPr>
        <b/>
        <sz val="10"/>
        <rFont val="Cambria"/>
        <family val="1"/>
        <scheme val="major"/>
      </rPr>
      <t>All Welsh sites plus Cliffhope, Cassock Hill &amp; Forest of Leeds</t>
    </r>
    <r>
      <rPr>
        <sz val="10"/>
        <rFont val="Cambria"/>
        <family val="1"/>
        <scheme val="major"/>
      </rPr>
      <t xml:space="preserve">: no active operations. </t>
    </r>
    <r>
      <rPr>
        <b/>
        <sz val="10"/>
        <rFont val="Cambria"/>
        <family val="1"/>
        <scheme val="major"/>
      </rPr>
      <t>Llandegla</t>
    </r>
    <r>
      <rPr>
        <sz val="10"/>
        <rFont val="Cambria"/>
        <family val="1"/>
        <scheme val="major"/>
      </rPr>
      <t xml:space="preserve">: no issue noted for on-site visit. Site manager is aware of H&amp;S regulation. Seen example of internal incident report issued on 01/04/2019 about large wound dressing not included in a first aid kit, ticket correctly managed and closed. </t>
    </r>
    <r>
      <rPr>
        <b/>
        <sz val="10"/>
        <rFont val="Cambria"/>
        <family val="1"/>
        <scheme val="major"/>
      </rPr>
      <t>Tros y Gol</t>
    </r>
    <r>
      <rPr>
        <sz val="10"/>
        <rFont val="Cambria"/>
        <family val="1"/>
        <scheme val="major"/>
      </rPr>
      <t xml:space="preserve">: warning panels at the entrance of the site are in place as harvesting operations have been stopped due to goshawk been found in the area. existing timber stacks are correctly managed, no issues. </t>
    </r>
    <r>
      <rPr>
        <b/>
        <sz val="10"/>
        <rFont val="Cambria"/>
        <family val="1"/>
        <scheme val="major"/>
      </rPr>
      <t>Nant Efial</t>
    </r>
    <r>
      <rPr>
        <sz val="10"/>
        <rFont val="Cambria"/>
        <family val="1"/>
        <scheme val="major"/>
      </rPr>
      <t xml:space="preserve">: no ongoing operations, no issues noted. Seen copy of restock work instructions, which correctly includes reference to H&amp;S measures. </t>
    </r>
    <r>
      <rPr>
        <b/>
        <sz val="10"/>
        <rFont val="Cambria"/>
        <family val="1"/>
        <scheme val="major"/>
      </rPr>
      <t>Cefn Llwyd</t>
    </r>
    <r>
      <rPr>
        <sz val="10"/>
        <rFont val="Cambria"/>
        <family val="1"/>
        <scheme val="major"/>
      </rPr>
      <t xml:space="preserve">: pre-commencement meeting checklist seen, which includes reference to H&amp;S measures for undertaking operations. interview with site manager confirmed well understanding of H&amp;S guidance. </t>
    </r>
    <r>
      <rPr>
        <b/>
        <sz val="10"/>
        <rFont val="Cambria"/>
        <family val="1"/>
        <scheme val="major"/>
      </rPr>
      <t>Blaen Lliw Uchaf</t>
    </r>
    <r>
      <rPr>
        <sz val="10"/>
        <rFont val="Cambria"/>
        <family val="1"/>
        <scheme val="major"/>
      </rPr>
      <t xml:space="preserve">: no operation started yet on site. interview with site manager confirmed well understanding of H&amp;S practices. </t>
    </r>
    <r>
      <rPr>
        <b/>
        <sz val="10"/>
        <rFont val="Cambria"/>
        <family val="1"/>
        <scheme val="major"/>
      </rPr>
      <t>Ty Glas</t>
    </r>
    <r>
      <rPr>
        <sz val="10"/>
        <rFont val="Cambria"/>
        <family val="1"/>
        <scheme val="major"/>
      </rPr>
      <t xml:space="preserve">:  no issues on H&amp;S seen on site. seen internal finding raised abotu PPE not checked for weevil sreaying operations (raised on 12/10/2021) correctly managed and closed. site manager was not available at the audit due to healthy issues, but no other issues found at the audit. </t>
    </r>
    <r>
      <rPr>
        <b/>
        <sz val="10"/>
        <rFont val="Cambria"/>
        <family val="1"/>
        <scheme val="major"/>
      </rPr>
      <t>Bronnant</t>
    </r>
    <r>
      <rPr>
        <sz val="10"/>
        <rFont val="Cambria"/>
        <family val="1"/>
        <scheme val="major"/>
      </rPr>
      <t xml:space="preserve">: work instructions for chemical weeding seen, including reference to H&amp;S requirements. Interview with site manager showed good understanding about H&amp;S requirements, no issue noted on site. </t>
    </r>
    <r>
      <rPr>
        <b/>
        <sz val="10"/>
        <rFont val="Cambria"/>
        <family val="1"/>
        <scheme val="major"/>
      </rPr>
      <t>Knockando, Ben Alder, Griffin &amp; Priesthaugh:</t>
    </r>
    <r>
      <rPr>
        <sz val="10"/>
        <rFont val="Cambria"/>
        <family val="1"/>
        <scheme val="major"/>
      </rPr>
      <t xml:space="preserve"> Inspected signage, PPE/ spillage &amp; in date first aid kits, timber stacks and watercourse management.  Contractors interviewed had good understanding of site constraints, including public access.  Emergency procedures in place and lone workng procedures demonstrated to auditor.                                                                                                                                  </t>
    </r>
    <r>
      <rPr>
        <sz val="10"/>
        <color rgb="FFFF0000"/>
        <rFont val="Cambria"/>
        <family val="1"/>
        <scheme val="major"/>
      </rPr>
      <t xml:space="preserve">                                                                                                                             </t>
    </r>
  </si>
  <si>
    <t>Major 2021.13            Major 2019.13            Major 2021.24            Minor 2022.13</t>
  </si>
  <si>
    <t>S3 (contd)</t>
  </si>
  <si>
    <t>Obs 2022.06    Obs 2022.07</t>
  </si>
  <si>
    <t>5.4.1 b)</t>
  </si>
  <si>
    <t>2.3.2</t>
  </si>
  <si>
    <t>5.4.1 c)</t>
  </si>
  <si>
    <t>2.3.3</t>
  </si>
  <si>
    <r>
      <t xml:space="preserve">A range of certificates of indate competence, including chainsaw refresher, chemical spraying, FMOC and first aid seen for contractor / estate staff. For example: </t>
    </r>
    <r>
      <rPr>
        <b/>
        <sz val="10"/>
        <rFont val="Cambria"/>
        <family val="1"/>
        <scheme val="major"/>
      </rPr>
      <t xml:space="preserve">Knockando, Dunnecht, Priesthaugh, Griffin Forest &amp; Ben Alder </t>
    </r>
    <r>
      <rPr>
        <sz val="10"/>
        <rFont val="Cambria"/>
        <family val="1"/>
        <scheme val="major"/>
      </rPr>
      <t xml:space="preserve">- forwarder opertors interviewed; </t>
    </r>
    <r>
      <rPr>
        <b/>
        <sz val="10"/>
        <rFont val="Cambria"/>
        <family val="1"/>
        <scheme val="major"/>
      </rPr>
      <t>Griffin Forest</t>
    </r>
    <r>
      <rPr>
        <sz val="10"/>
        <rFont val="Cambria"/>
        <family val="1"/>
        <scheme val="major"/>
      </rPr>
      <t xml:space="preserve"> digger operator interviewed; </t>
    </r>
    <r>
      <rPr>
        <b/>
        <sz val="10"/>
        <rFont val="Cambria"/>
        <family val="1"/>
        <scheme val="major"/>
      </rPr>
      <t>Forest of Leeds</t>
    </r>
    <r>
      <rPr>
        <sz val="10"/>
        <rFont val="Cambria"/>
        <family val="1"/>
        <scheme val="major"/>
      </rPr>
      <t xml:space="preserve"> coppice workers; </t>
    </r>
    <r>
      <rPr>
        <b/>
        <sz val="10"/>
        <rFont val="Cambria"/>
        <family val="1"/>
        <scheme val="major"/>
      </rPr>
      <t>Cassockhill</t>
    </r>
    <r>
      <rPr>
        <sz val="10"/>
        <rFont val="Cambria"/>
        <family val="1"/>
        <scheme val="major"/>
      </rPr>
      <t xml:space="preserve">: weevil spraying &amp; restocking contractor; </t>
    </r>
    <r>
      <rPr>
        <b/>
        <sz val="10"/>
        <rFont val="Cambria"/>
        <family val="1"/>
        <scheme val="major"/>
      </rPr>
      <t>Cliffhope</t>
    </r>
    <r>
      <rPr>
        <sz val="10"/>
        <rFont val="Cambria"/>
        <family val="1"/>
        <scheme val="major"/>
      </rPr>
      <t xml:space="preserve"> contractor who undertook failing of forest roads.
</t>
    </r>
    <r>
      <rPr>
        <b/>
        <sz val="10"/>
        <rFont val="Cambria"/>
        <family val="1"/>
        <scheme val="major"/>
      </rPr>
      <t>Llandegla</t>
    </r>
    <r>
      <rPr>
        <sz val="10"/>
        <rFont val="Cambria"/>
        <family val="1"/>
        <scheme val="major"/>
      </rPr>
      <t xml:space="preserve">: no issue noted for on-site visit. Site manager is aware of H&amp;S regulation. Seen example of internal incident report issued on 01/04/2019 about large wound dressing not included in a first aid kit, ticket correctly managed and closed. </t>
    </r>
    <r>
      <rPr>
        <b/>
        <sz val="10"/>
        <rFont val="Cambria"/>
        <family val="1"/>
        <scheme val="major"/>
      </rPr>
      <t>Tros y Gol</t>
    </r>
    <r>
      <rPr>
        <sz val="10"/>
        <rFont val="Cambria"/>
        <family val="1"/>
        <scheme val="major"/>
      </rPr>
      <t xml:space="preserve">: warning panels at the entrance of the site are in place as harvesting operations have been stopped due to goshawk been found in the area. existing timber stacks are correctly managed, no issues. </t>
    </r>
    <r>
      <rPr>
        <b/>
        <sz val="10"/>
        <rFont val="Cambria"/>
        <family val="1"/>
        <scheme val="major"/>
      </rPr>
      <t>Nant Efial</t>
    </r>
    <r>
      <rPr>
        <sz val="10"/>
        <rFont val="Cambria"/>
        <family val="1"/>
        <scheme val="major"/>
      </rPr>
      <t xml:space="preserve">: no ongoing operations, no issues noted. Seen copy of restock work instructions, which correctly includes reference to H&amp;S measures. </t>
    </r>
    <r>
      <rPr>
        <b/>
        <sz val="10"/>
        <rFont val="Cambria"/>
        <family val="1"/>
        <scheme val="major"/>
      </rPr>
      <t>Cefn Llwyd</t>
    </r>
    <r>
      <rPr>
        <sz val="10"/>
        <rFont val="Cambria"/>
        <family val="1"/>
        <scheme val="major"/>
      </rPr>
      <t xml:space="preserve">: pre-commencement meeting checklist seen, which includes reference to H&amp;S measures for undertaking operations. interview with site manager confirmed well understanding of H&amp;S guidance. </t>
    </r>
    <r>
      <rPr>
        <b/>
        <sz val="10"/>
        <rFont val="Cambria"/>
        <family val="1"/>
        <scheme val="major"/>
      </rPr>
      <t>Blaen Lliw Uchaf</t>
    </r>
    <r>
      <rPr>
        <sz val="10"/>
        <rFont val="Cambria"/>
        <family val="1"/>
        <scheme val="major"/>
      </rPr>
      <t xml:space="preserve">: no operation started yet on site. interview with site manager confirmed well understanding of H&amp;S practices. </t>
    </r>
    <r>
      <rPr>
        <b/>
        <sz val="10"/>
        <rFont val="Cambria"/>
        <family val="1"/>
        <scheme val="major"/>
      </rPr>
      <t>Ty Glas</t>
    </r>
    <r>
      <rPr>
        <sz val="10"/>
        <rFont val="Cambria"/>
        <family val="1"/>
        <scheme val="major"/>
      </rPr>
      <t xml:space="preserve">:  no issues on H&amp;S seen on site. seen internal finding raised abotu PPE not checked for weevil sreaying operations (raised on 12/10/2021) correctly managed and closed. site manager was not available at the audit due to healthy issues, but no other issues found at the audit. </t>
    </r>
    <r>
      <rPr>
        <b/>
        <sz val="10"/>
        <rFont val="Cambria"/>
        <family val="1"/>
        <scheme val="major"/>
      </rPr>
      <t>Bronnant</t>
    </r>
    <r>
      <rPr>
        <sz val="10"/>
        <rFont val="Cambria"/>
        <family val="1"/>
        <scheme val="major"/>
      </rPr>
      <t xml:space="preserve">: work instructions for chemical weeding seen, including reference to H&amp;S requirements. Interview with site manager showed good understanding about H&amp;S requirements, no issue noted on site. </t>
    </r>
  </si>
  <si>
    <t>2.5.1</t>
  </si>
  <si>
    <r>
      <t xml:space="preserve">A range of certificates of indate competence, including chainsaw refresher, chemical spraying, FMOC and first aid seen for contractor / estate staff. For example: </t>
    </r>
    <r>
      <rPr>
        <b/>
        <sz val="10"/>
        <rFont val="Cambria"/>
        <family val="1"/>
        <scheme val="major"/>
      </rPr>
      <t xml:space="preserve">Knockando, Dunnecht, Priesthaugh, Griffin Forest &amp; Ben Alder </t>
    </r>
    <r>
      <rPr>
        <sz val="10"/>
        <rFont val="Cambria"/>
        <family val="1"/>
        <scheme val="major"/>
      </rPr>
      <t xml:space="preserve">- forwarder opertors interviewed; </t>
    </r>
    <r>
      <rPr>
        <b/>
        <sz val="10"/>
        <rFont val="Cambria"/>
        <family val="1"/>
        <scheme val="major"/>
      </rPr>
      <t>Griffin Forest</t>
    </r>
    <r>
      <rPr>
        <sz val="10"/>
        <rFont val="Cambria"/>
        <family val="1"/>
        <scheme val="major"/>
      </rPr>
      <t xml:space="preserve"> digger operator interviewed; </t>
    </r>
    <r>
      <rPr>
        <b/>
        <sz val="10"/>
        <rFont val="Cambria"/>
        <family val="1"/>
        <scheme val="major"/>
      </rPr>
      <t>Forest of Leeds</t>
    </r>
    <r>
      <rPr>
        <sz val="10"/>
        <rFont val="Cambria"/>
        <family val="1"/>
        <scheme val="major"/>
      </rPr>
      <t xml:space="preserve"> coppice workers; </t>
    </r>
    <r>
      <rPr>
        <b/>
        <sz val="10"/>
        <rFont val="Cambria"/>
        <family val="1"/>
        <scheme val="major"/>
      </rPr>
      <t>Cassockhill:</t>
    </r>
    <r>
      <rPr>
        <sz val="10"/>
        <rFont val="Cambria"/>
        <family val="1"/>
        <scheme val="major"/>
      </rPr>
      <t xml:space="preserve"> weevil spraying &amp; restocking contractor; </t>
    </r>
    <r>
      <rPr>
        <b/>
        <sz val="10"/>
        <rFont val="Cambria"/>
        <family val="1"/>
        <scheme val="major"/>
      </rPr>
      <t>Cliffhope</t>
    </r>
    <r>
      <rPr>
        <sz val="10"/>
        <rFont val="Cambria"/>
        <family val="1"/>
        <scheme val="major"/>
      </rPr>
      <t xml:space="preserve"> contractor who undertook failing of forest roads.  </t>
    </r>
    <r>
      <rPr>
        <b/>
        <sz val="10"/>
        <rFont val="Cambria"/>
        <family val="1"/>
        <scheme val="major"/>
      </rPr>
      <t>All sites</t>
    </r>
    <r>
      <rPr>
        <sz val="10"/>
        <rFont val="Cambria"/>
        <family val="1"/>
        <scheme val="major"/>
      </rPr>
      <t xml:space="preserve">: interview with sites and area managers confirmed contractors are selected by site managers based on qualification and quality of the previous jobs done. Training qualification records are held by Tilhill and revised as part of the work allocation process and pre-commencement meeting. 
</t>
    </r>
    <r>
      <rPr>
        <b/>
        <sz val="10"/>
        <rFont val="Cambria"/>
        <family val="1"/>
        <scheme val="major"/>
      </rPr>
      <t>Llandegla</t>
    </r>
    <r>
      <rPr>
        <sz val="10"/>
        <rFont val="Cambria"/>
        <family val="1"/>
        <scheme val="major"/>
      </rPr>
      <t xml:space="preserve">: no issue noted for on-site visit. Site manager is aware of H&amp;S regulation. Seen example of internal incident report issued on 01/04/2019 about large wound dressing not included in a first aid kit, ticket correctly managed and closed. </t>
    </r>
    <r>
      <rPr>
        <b/>
        <sz val="10"/>
        <rFont val="Cambria"/>
        <family val="1"/>
        <scheme val="major"/>
      </rPr>
      <t>Tros y Gol</t>
    </r>
    <r>
      <rPr>
        <sz val="10"/>
        <rFont val="Cambria"/>
        <family val="1"/>
        <scheme val="major"/>
      </rPr>
      <t xml:space="preserve">: warning panels at the entrance of the site are in place as harvesting operations have been stopped due to goshawk been found in the area. existing timber stacks are correctly managed, no issues. </t>
    </r>
    <r>
      <rPr>
        <b/>
        <sz val="10"/>
        <rFont val="Cambria"/>
        <family val="1"/>
        <scheme val="major"/>
      </rPr>
      <t>Nant Efial</t>
    </r>
    <r>
      <rPr>
        <sz val="10"/>
        <rFont val="Cambria"/>
        <family val="1"/>
        <scheme val="major"/>
      </rPr>
      <t xml:space="preserve">: no ongoing operations, no issues noted. Seen copy of restock work instructions, which correctly includes reference to H&amp;S measures. </t>
    </r>
    <r>
      <rPr>
        <b/>
        <sz val="10"/>
        <rFont val="Cambria"/>
        <family val="1"/>
        <scheme val="major"/>
      </rPr>
      <t>Cefn Llwyd</t>
    </r>
    <r>
      <rPr>
        <sz val="10"/>
        <rFont val="Cambria"/>
        <family val="1"/>
        <scheme val="major"/>
      </rPr>
      <t xml:space="preserve">: pre-commencement meeting checklist seen, which includes reference to H&amp;S measures for undertaking operations. interview with site manager confirmed well understanding of H&amp;S guidance. </t>
    </r>
    <r>
      <rPr>
        <b/>
        <sz val="10"/>
        <rFont val="Cambria"/>
        <family val="1"/>
        <scheme val="major"/>
      </rPr>
      <t>Blaen Lliw Uchaf</t>
    </r>
    <r>
      <rPr>
        <sz val="10"/>
        <rFont val="Cambria"/>
        <family val="1"/>
        <scheme val="major"/>
      </rPr>
      <t xml:space="preserve">: no operation started yet on site. interview with site manager confirmed well understanding of H&amp;S practices. </t>
    </r>
    <r>
      <rPr>
        <b/>
        <sz val="10"/>
        <rFont val="Cambria"/>
        <family val="1"/>
        <scheme val="major"/>
      </rPr>
      <t>Ty Glas</t>
    </r>
    <r>
      <rPr>
        <sz val="10"/>
        <rFont val="Cambria"/>
        <family val="1"/>
        <scheme val="major"/>
      </rPr>
      <t xml:space="preserve">:  no issues on H&amp;S seen on site. seen internal finding raised abotu PPE not checked for weevil sreaying operations (raised on 12/10/2021) correctly managed and closed. site manager was not available at the audit due to healthy issues, but no other issues found at the audit. </t>
    </r>
    <r>
      <rPr>
        <b/>
        <sz val="10"/>
        <rFont val="Cambria"/>
        <family val="1"/>
        <scheme val="major"/>
      </rPr>
      <t>Bronnant</t>
    </r>
    <r>
      <rPr>
        <sz val="10"/>
        <rFont val="Cambria"/>
        <family val="1"/>
        <scheme val="major"/>
      </rPr>
      <t xml:space="preserve">: work instructions for chemical weeding seen, including reference to H&amp;S requirements. Interview with site manager showed good understanding about H&amp;S requirements, no issue noted on site. </t>
    </r>
  </si>
  <si>
    <t>5.6.1 a)</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</si>
  <si>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</si>
  <si>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b)</t>
  </si>
  <si>
    <t>5.6.1 c)</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</si>
  <si>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</si>
  <si>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d)</t>
  </si>
  <si>
    <t>2.6.2</t>
  </si>
  <si>
    <t>5.6.1 e)</t>
  </si>
  <si>
    <t>5.7.1</t>
  </si>
  <si>
    <t>2.6.3</t>
  </si>
  <si>
    <t>FSC ref</t>
  </si>
  <si>
    <t>Effective date:</t>
  </si>
  <si>
    <t>Summary of changes since the previous audit:</t>
  </si>
  <si>
    <r>
      <t xml:space="preserve">S3 10 22: S3: 
</t>
    </r>
    <r>
      <rPr>
        <sz val="11"/>
        <color rgb="FFFF0000"/>
        <rFont val="Cambria"/>
        <family val="1"/>
        <scheme val="major"/>
      </rPr>
      <t xml:space="preserve">Llandega: some plastic tubes have been found at the on-site visit, revision of the management plan showed those should have been removed in the last year. At the audit, the manager confirmed they'll be removed in the upcoming winter. Also 2 plastic barrels, a plastic tank, and tree sacks were left on site, all in visible position from the main trail. considering the frequent visits to the site and also the presence of the local mountain bike trail company, this could have been addressed. The plastic barrels have been brought back to the Tilhill office in Bala, where there is the main skip for the area. Still, the plastic tank and tree sacks need to be collected.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Minor raised. 
observation upgraded to minor                                 </t>
    </r>
    <r>
      <rPr>
        <sz val="11"/>
        <rFont val="Cambria"/>
        <family val="1"/>
        <scheme val="major"/>
      </rPr>
      <t>Tilhill NC12478. Email correspondence seen from forest manager confirming the road at Strachur was monitored throughout the operation by the harvesting contracts manager and was only used for timber transport during optimum weather. They assessed the condition of the road before and after timber harvesting, copy of photos seen. No damage was noted.
A site meeting with the timber transport officer and argyll and bute council has subsequently taken
place to remove the ‘severely restricted route’ designation and is under positive discussion.</t>
    </r>
  </si>
  <si>
    <t xml:space="preserve">Cefn Llwyd - on the river of a pond (Map 2 - Parc Caletwr Subcompartments A3, cpt K2) have been found many empty shotgun cartridges, probably a couple of years old, evidence of poaching. A conversation with the site manager confirmed this will not trigger actions as it is an old event and it is not possible to trace it back to the responsible. As the site manager recently changed, the new manager in place didn't visit the area before and was not aware of the issue. However, the site manager showed awareness of the Tilhill procedure for managing illegal activities, describing how different approaches may be taken depending on the type of illegal situation discovered: for significant and recent events, the authorities are notified and further investigation and monitoring are undertaken by Tilhill central office using a CAPA register (seen "CAPA guidance", version 2.0, issued on 28/7/2011).  </t>
  </si>
  <si>
    <r>
      <rPr>
        <b/>
        <sz val="11"/>
        <rFont val="Cambria"/>
        <family val="1"/>
        <scheme val="major"/>
      </rPr>
      <t>Cefn Llwyd</t>
    </r>
    <r>
      <rPr>
        <sz val="11"/>
        <rFont val="Cambria"/>
        <family val="1"/>
        <scheme val="major"/>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See minor 2022.02</t>
    </r>
  </si>
  <si>
    <r>
      <rPr>
        <b/>
        <sz val="11"/>
        <rFont val="Cambria"/>
        <family val="1"/>
        <scheme val="major"/>
      </rPr>
      <t>Cefn Llwyd</t>
    </r>
    <r>
      <rPr>
        <sz val="11"/>
        <rFont val="Cambria"/>
        <family val="1"/>
        <scheme val="major"/>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Details in the management plan must be checked and amended and maps shall be checked as well, for consistency. See minor 2022.03</t>
    </r>
  </si>
  <si>
    <r>
      <rPr>
        <b/>
        <sz val="11"/>
        <rFont val="Cambria"/>
        <family val="1"/>
        <scheme val="major"/>
      </rPr>
      <t>Llandegla</t>
    </r>
    <r>
      <rPr>
        <sz val="11"/>
        <rFont val="Cambria"/>
        <family val="1"/>
        <scheme val="major"/>
      </rPr>
      <t xml:space="preserve">: 2 plastic barrels, a plastic tank and tree sacks left on site, all in visible position from the main trail. considering the frequent visits to the site and also the presence of the local moutain bike trail company, this could have been addressed. The plastic barrels have been brought back to the Tilhill office in Bala, where there is the main skip for the area. Still, the plastic tank and tree sacks need to be collected. minor  raised. 
</t>
    </r>
    <r>
      <rPr>
        <b/>
        <sz val="11"/>
        <rFont val="Cambria"/>
        <family val="1"/>
        <scheme val="major"/>
      </rPr>
      <t>Cefn Llwyd</t>
    </r>
    <r>
      <rPr>
        <sz val="11"/>
        <rFont val="Cambria"/>
        <family val="1"/>
        <scheme val="major"/>
      </rPr>
      <t xml:space="preserve">: empty shotgun cartridges have been seen along a pond, many bags of empty shotgun cartridges and clay pidgeons sacks  have been left on site and redundant fencing material has been found along a watercourse. The site manager just recently changed, so the new managers didn't yet visited the unit since the allocation and were not aware of waste material.                                                                                                                                         </t>
    </r>
    <r>
      <rPr>
        <b/>
        <sz val="11"/>
        <rFont val="Cambria"/>
        <family val="1"/>
        <scheme val="major"/>
      </rPr>
      <t xml:space="preserve">Priesthaugh </t>
    </r>
    <r>
      <rPr>
        <sz val="11"/>
        <rFont val="Cambria"/>
        <family val="1"/>
        <scheme val="major"/>
      </rPr>
      <t xml:space="preserve">Planting Bags left under young spruce at entrance to woodland.  Not included in Redundant Materials section of UKWAS plan.                                                                                        </t>
    </r>
    <r>
      <rPr>
        <b/>
        <sz val="11"/>
        <rFont val="Cambria"/>
        <family val="1"/>
        <scheme val="major"/>
      </rPr>
      <t>Cassockhill</t>
    </r>
    <r>
      <rPr>
        <sz val="11"/>
        <rFont val="Cambria"/>
        <family val="1"/>
        <scheme val="major"/>
      </rPr>
      <t>: An old unlocked green metal shed located in the centre of the forest was found to contain a large volume and variety of redundant waste materials including a quantity of planting bags, old cement, plastic oil containers, paint cans, metal containers, wire and sheets.  In addition an old bulldozer was noted near Cpt 34.  The FM confirmed it had not been used for a long time and had prior to the SA audit requested its removal.  A recent unsuccessful attempt was made to move it off site.  None of these redundant materials are noted in the redundant materials section of the UKWAS plan. Minor raised.</t>
    </r>
  </si>
  <si>
    <t xml:space="preserve">The owner/manager shall plan and take action to accumulate a diversity of both standing and fallen deadwood over time in all wooded parts of the WMU, including felled areas. </t>
  </si>
  <si>
    <r>
      <rPr>
        <b/>
        <sz val="11"/>
        <rFont val="Cambria"/>
        <family val="1"/>
        <scheme val="major"/>
      </rPr>
      <t>Dunecht:</t>
    </r>
    <r>
      <rPr>
        <sz val="11"/>
        <rFont val="Cambria"/>
        <family val="1"/>
        <scheme val="major"/>
      </rPr>
      <t xml:space="preserve"> Forwarder operator interviewed on Cpt 51 had no first aid kit in either his forwarder or his van on site.   Major CAR as repeat of Minor CAR 2021.13.   </t>
    </r>
  </si>
  <si>
    <t xml:space="preserve">Within the next 3 months, of report finalisation </t>
  </si>
  <si>
    <t>Insufficient resource.
The auditor has not closed or extended the CAR on or before the closing date.
Procedures.
Tilhill's internal audit procedure would raise one CAR for something that can be resolved with a single action.</t>
  </si>
  <si>
    <t>Dunnecht - Close major CAR. Raise minor CAR's to cover remaining plan deficiencies if required. Copy of closed CAR and any new minors to be provided for verification.
Forest of Leeds - Close combined CAR and raise 2 new minors as required. Copies to be provided for verification.</t>
  </si>
  <si>
    <t>Insufficient resource.
The available auditors have had insufficient time to complete the audit programmme within the timescale identified at planning.</t>
  </si>
  <si>
    <t>Certification manager to confirm figures for 2021 audit (ie that there are no outstanding audits due for completion) and update progress on 2022 audit, including further review date(s) if appropriate.</t>
  </si>
  <si>
    <t>The harvesting FWM was not carrying out work as per contract/FISA requirements</t>
  </si>
  <si>
    <t>FM to ensure that current operators have required documents available on site (paper or digital). Copy site note to be provided for verification.</t>
  </si>
  <si>
    <t>FM to check that operators have the correct PPE available in their cabs and are aware of/follow site procedures for use. Site note to evidence compliance.</t>
  </si>
  <si>
    <t>Plan inconsistency. 
The FM has not checked that the contents of the forest plan accurately reflect and explain what is present on the ground.</t>
  </si>
  <si>
    <t>FM to decide what is to be done with the retained trees and the timescale for that. Management plan text and maps to be reviewed and adjusted to reflect the chosen course of action. Copy of plan revisions to be provided as verification.</t>
  </si>
  <si>
    <t>Procedure not followed.
The FM did not refer back to the monitoring table to ensure that specified monitoring was carried out and recorded (or ammended, if appropriate).</t>
  </si>
  <si>
    <t>Review monitoring and revise 5 year summary to cover all aspects. Copy of revised summary to be provided for verification.</t>
  </si>
  <si>
    <t>FM to check that first aid kit now present and provide site note to verify.</t>
  </si>
  <si>
    <t>FM to check that adequate signage is in place and provide site note to verify.</t>
  </si>
  <si>
    <t>Stack heights to be reduced and verified with site note, if possible. If not, risk assessment to be prepared and copy submitted as verification.</t>
  </si>
  <si>
    <t>Defective tank to be removed from site, repaired, or segregated and identified as "not for use". Action to be verified by site note.</t>
  </si>
  <si>
    <t>Plan inconsistency. 
The FM has not checked that the contents of the summary table and plan text consitently reflect what is on the biodiversity map (which should be the base document for identifying the presence and extent of ancient woodland features within the forest).</t>
  </si>
  <si>
    <t>Review map of AW features and, where necessary, adjust the text and tables in the management plan to acheive accuracy and consistency.</t>
  </si>
  <si>
    <t>Procedure not followed.
Ancient woodland features should be defined by reference to map information with area and nature of site feeding into the forest plan text and tables.</t>
  </si>
  <si>
    <t>3rd party activity.
Managers had not yet identified materials on site and arranged for appropriate disposal.</t>
  </si>
  <si>
    <t>the empty shotgun cases beside the pond were taken away by the FM at Audit.
The shooting licence holder will be asked to remove the bags of cartridges and any other waste arising from his activities. FM to check and verify.
The FM will arrange for recovery and disposal of the fencing beside the water course.
Planting bags from Priesthaugh were removed at audit.
FM to arrange for disposal of waste and removal of bulldozer. Waste transfer notes and site note to be provided for verification.</t>
  </si>
  <si>
    <r>
      <rPr>
        <b/>
        <sz val="11"/>
        <rFont val="Cambria"/>
        <family val="1"/>
        <scheme val="major"/>
      </rPr>
      <t>Nant Efail:</t>
    </r>
    <r>
      <rPr>
        <sz val="11"/>
        <rFont val="Cambria"/>
        <family val="1"/>
        <scheme val="major"/>
      </rPr>
      <t xml:space="preserve"> - Almost none standing deadwood. Deadwood on the ground is about branches and stumps.  The manager said harvesting contractor were instructed to leave deadwood but didn’t do it.
</t>
    </r>
    <r>
      <rPr>
        <b/>
        <sz val="11"/>
        <rFont val="Cambria"/>
        <family val="1"/>
        <scheme val="major"/>
      </rPr>
      <t>Cefn Llwyd:</t>
    </r>
    <r>
      <rPr>
        <sz val="11"/>
        <rFont val="Cambria"/>
        <family val="1"/>
        <scheme val="major"/>
      </rPr>
      <t xml:space="preserve"> Almost none standing deadwood left on the ground after last harvesting operation. as the management just recently changed, the new manager wasn't aware of the issue.  </t>
    </r>
  </si>
  <si>
    <t>UKWAS 4.6.4a</t>
  </si>
  <si>
    <t xml:space="preserve">Allocation and prioritisation of resources.
</t>
  </si>
  <si>
    <t>ongoing monitoring of operations</t>
  </si>
  <si>
    <t>The owner/manager shall prepare and implement a prioritised plan to manage and progressively remove redundant materials.</t>
  </si>
  <si>
    <r>
      <t xml:space="preserve">S3 09 22: </t>
    </r>
    <r>
      <rPr>
        <sz val="11"/>
        <color rgb="FFFF0000"/>
        <rFont val="Cambria"/>
        <family val="1"/>
        <scheme val="major"/>
      </rPr>
      <t>Llandega: some plastic tubes have been found at the on-site visit, revision of the management plan showed those should have been removed in the last year. At the audit, the manager confirmed they'll be removed in the upcoming winter.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t>
    </r>
    <r>
      <rPr>
        <sz val="11"/>
        <rFont val="Cambria"/>
        <family val="1"/>
        <scheme val="major"/>
      </rPr>
      <t xml:space="preserve">                                                                                                                                                                                                                                             Rossie Hill: To update in Q1 2023. Remains open to review at S4 audit. Lairhope: Audited Q3 2022 new UKWAS Plan 2022-27 includes Redundant materials Plan.  Closed                                                                       </t>
    </r>
    <r>
      <rPr>
        <sz val="11"/>
        <color rgb="FFFF0000"/>
        <rFont val="Cambria"/>
        <family val="1"/>
        <scheme val="major"/>
      </rPr>
      <t xml:space="preserve"> </t>
    </r>
    <r>
      <rPr>
        <sz val="11"/>
        <rFont val="Cambria"/>
        <family val="1"/>
        <scheme val="major"/>
      </rPr>
      <t xml:space="preserve"> </t>
    </r>
    <r>
      <rPr>
        <sz val="11"/>
        <color rgb="FFFF0000"/>
        <rFont val="Cambria"/>
        <family val="1"/>
        <scheme val="major"/>
      </rPr>
      <t xml:space="preserve">Glen Shira: Email seen from forest manager confirming Glenshira management plan is currently under review, the new management plan will be ready in Q1 of 2023 and will include a redundant materials plan. Observation for this site remains open for update at S4. </t>
    </r>
  </si>
  <si>
    <t xml:space="preserve">S3 09 22: Llandega: some plastic tubes have been found at the on-site visit, revision of the management plan showed those should have been removed in the last year. At the audit, the manager confirmed they'll be removed in the upcoming winter.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                                                                                                                                                                                                                                            </t>
  </si>
  <si>
    <r>
      <rPr>
        <b/>
        <sz val="10"/>
        <color rgb="FFFF0000"/>
        <rFont val="Cambria"/>
        <family val="1"/>
        <scheme val="major"/>
      </rPr>
      <t>Dunecht:</t>
    </r>
    <r>
      <rPr>
        <sz val="10"/>
        <color rgb="FFFF0000"/>
        <rFont val="Cambria"/>
        <family val="1"/>
        <scheme val="major"/>
      </rPr>
      <t xml:space="preserve"> LTR stated in old management plan as 30.49ha 1.46% of FMU.  Forest manager confirmed approx half the LTR area has windblown resulting from storm Arwen.   A new LTFP is to be drafted.  This is raised as an observation to review progress at S4 as if not addressed in the new plan could result in a non-compliance. Observation 2022.08 </t>
    </r>
    <r>
      <rPr>
        <b/>
        <sz val="10"/>
        <rFont val="Cambria"/>
        <family val="1"/>
        <scheme val="major"/>
      </rPr>
      <t>All remaining S3 sites:</t>
    </r>
    <r>
      <rPr>
        <sz val="10"/>
        <rFont val="Cambria"/>
        <family val="1"/>
        <scheme val="major"/>
      </rPr>
      <t xml:space="preserve"> Long term retention and LISS areas are mapped and over 1% for all sites audited. Also, interview with site managers confirmed a general understanding about minimun % required by the UKWAS standard. </t>
    </r>
  </si>
  <si>
    <t>Obs 2022.08</t>
  </si>
  <si>
    <r>
      <rPr>
        <b/>
        <sz val="11"/>
        <rFont val="Cambria"/>
        <family val="1"/>
      </rPr>
      <t>Knockando</t>
    </r>
    <r>
      <rPr>
        <sz val="11"/>
        <rFont val="Cambria"/>
        <family val="1"/>
      </rPr>
      <t xml:space="preserve">: Email correspondence inspected  August 2022 between the estate and forest manager on the need for an inspection protocol &amp; marking of high seats.  In the correspondence &amp; at Interview the Estate factor confirmed the warning signs had been ordered.  In light of this evidence this has been raised as an Observation 2022.06.   </t>
    </r>
    <r>
      <rPr>
        <b/>
        <sz val="11"/>
        <rFont val="Cambria"/>
        <family val="1"/>
      </rPr>
      <t xml:space="preserve">Dunecht: </t>
    </r>
    <r>
      <rPr>
        <sz val="11"/>
        <rFont val="Cambria"/>
        <family val="1"/>
      </rPr>
      <t>Harvesting contract for clearance of the windblow at Hill of Fare  included requirement for welfare facilites.  The contract commenced in December 21 and inspection of the Estate' forest manager noted no welfare was onsite at a site visit on 2/3/22. In discussion with the forest manager he confirmed the contractor did not wish to have welfare onsite during the period of the operations. This is a popular area with the public.  No operators were onsite during audit and no welfare facilites were noted and therefore an observation has been raised as there is the potential for a non-compliance if the contract requirements are not implemented. Observation 2022.07</t>
    </r>
  </si>
  <si>
    <t>none</t>
  </si>
  <si>
    <t>Gus Hellier</t>
  </si>
  <si>
    <t>Certification Decision made on behalf of Soil Association Certification Ltd:</t>
  </si>
  <si>
    <t>John Rogers</t>
  </si>
  <si>
    <t>Approved</t>
  </si>
  <si>
    <t xml:space="preserve">The non-conformity raised based on a complaint submitted by affected SH to SA in October, 2022 and following on a site visit of FMU on 7th of December. SH lives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SH`s house, including for medical emergencies. The complaint investigation shows insufficient complaint resolution process has been implemented by Tilhill in order to solve the situation regarding the SH submissions.  </t>
  </si>
  <si>
    <t>UKWAS 5.2.2 FSC 4.6.1</t>
  </si>
  <si>
    <t xml:space="preserve">The organisation shall respond constructively to complaints, seek to resolve grievances through engagement with complainants in the first instance, and follow established legal process should this become necessary. </t>
  </si>
  <si>
    <t xml:space="preserve">The non-conformity raised based on complaint submitted to SA in October, 2022 and following on a site visit of FMU on 7th of December. SH live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 home, including for medical emergencies. The complaint investigation shows insufficient engagement from Tilhill regarding the stakeholder submissions. </t>
  </si>
  <si>
    <t>UKWAS 2.3.1e FSC 4.5.1</t>
  </si>
  <si>
    <t xml:space="preserve">The organisation shall consult appropriately with local people, relevant organisations and other interested parties, and provide opportunities for their engagement in planning and monitoring processes. </t>
  </si>
  <si>
    <t xml:space="preserve">VK 02/03/2023: Evidence with first aid kit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</si>
  <si>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t xml:space="preserve"> VK 02/03/2023: Evidence with hazard do not climb on timber stacks signs and additional signage added to both harvesting sites (Cpt 51 and Hill of Fare)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</si>
  <si>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t>VK 02/03/2023:CH has provided photo evidence and corrective actions on 01/03/2023.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t>
  </si>
  <si>
    <t xml:space="preserve">VK 02/03/2023:  CH has provided photo evidence and corrective actions: the contractor, with all equipment, including the fuel tank left site in November 2022. 
According to the CH should this contractor return the equipment will be inspected, pre commencement, to ensure it complies.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</si>
  <si>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t>Management planning documentation shall incorporate specific measures to maintain and where possible enhance those areas identified under sections 4.1–4.5 and 4.8, considering areas where either the extent of these areas or their sensitivity to operations may be unknown.</t>
  </si>
  <si>
    <t xml:space="preserve">Broubster - padlock on Forwarder Operator's fuel tank left open when no operators on site. Strachur - fuel tank on harvesting site left unlocked when no operators on site and a urea tank had been placed next to a watercourse. Note - no urea was being applied on site - the tank had been brought in with the harvester.  Lamloch - unlocked fuel tank at harvesting site which the harvester operator could not lock as the lid was buckled. Tilhill staff managed to push it down with force but there was no padlock available to lock it. </t>
  </si>
  <si>
    <t xml:space="preserve">S3 10 22: Dunecht: At active harvesting site Cpt 51 the lock on a full fuel tank was broken rendering the tank unlockable when operators left site. Major CAR as repeat of Minor CAR 2021.1                                    NC12459 Tilhill report seen. Broubster site visited by area manager 13/10/21 and confirmed repair taken place 8/11/21 FM photo of repair. Strachur: email correspondence from Forest manager confirming the fuel tank was locked when the contractor returned to site. The urea tank was empty as no urea was being used on site, the harvesting manager had not appreciated that the outflow from the quarry where the tank was located was a watercourse. The tank was moved to a suitable location the following day. Lamloch: Correspondence seen from Forest Manager confirming discussion were held with the harvesting operator (HO) and the company’s mechanic on the required repairs to the tank. The HO confirmed that initially he used a hammer to reshape the lid to close it with a padlock.
The Mechanic also confirmed shortly they took the decision to replace the tank with one in their yard.  VK 02/03/2023:  CH has provided photo evidence and corrective actions: the contractor, with all equipment, including the fuel tank left site in November 2022. 
According to the CH should this contractor return the equipment will be inspected, pre commencement, to ensure it complies.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</si>
  <si>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r>
      <t>S3 09 22: Dunecht: Forwarder operator interviewed on Cpt 51 had no first aid kit in either his forwarder or his van on site.   Major CAR as repeat of Minor CAR 2021.13</t>
    </r>
    <r>
      <rPr>
        <sz val="11"/>
        <color rgb="FFFF0000"/>
        <rFont val="Cambria"/>
        <family val="1"/>
        <scheme val="major"/>
      </rPr>
      <t xml:space="preserve">.   </t>
    </r>
    <r>
      <rPr>
        <sz val="11"/>
        <rFont val="Cambria"/>
        <family val="1"/>
        <scheme val="major"/>
      </rPr>
      <t xml:space="preserve">                                                                            NC12475 Tilhill report seen. Report from Buccleugh Bowhill &amp; Dalkeith Forest manager who confirmed he checked the forwarder operator’s first aid kit the week after the audit and it was all in order. Cockley Moor:  Email confirmation from Forest manager that the contractor to replace the first aid kits following the audit and he informed the forest manager he has done this.  Glen Shira: Communication seen from forest manager that the contractor left the site after the audit.  Tilhill undertook an a subsequent AMS (Forestry Operations Saftey &amp; Assurance Inspection Form)inspection of the same contractor on another job for Tilhill, copy of AMS inspected. Both the first aid kit and the spill kit were noted as present in the machine.      VK 02/03/2023: Evidence with first aid kit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r>
  </si>
  <si>
    <t>S3 10 22: Dunecht: Timber stack for 3m produce was assessed as over the FISA guidance height of up to product length. No risk assessment had been completed for this stack adjacent to a popular walk route.  Major CAR as repeat of Minor CAR 2021.24         NC12482 Report from Buccleugh Bowhill &amp; Dalkeith Forest manager who confirmed he sent a wagon into Pernassie to spend an hour redistributing the chipwood to bring the stacks down to about
2.5m. The timber purchaser at Outer Huntly had a concerted effort sending the 3.7m logs to market and he checked that the wagons were removing the logs from the highest points first. The stacks were taken down to 3-3.5m in height by the first week of December. Ramsaygrain West: Inscpected evidence of correspondence with FMW regarding stack height, completion of required work to forest raod to allow the recommencement of timber uplift from the site as well as monitoring of the site by forest manager. VK 02/03/2023:CH has provided photo evidence and corrective actions on 01/03/2023.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t>
  </si>
  <si>
    <t>02/12/2022
03/03/2023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</si>
</sst>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_-* #,##0_-;\-* #,##0_-;_-* &quot;-&quot;??_-;_-@_-"/>
  </numFmts>
  <fonts count="139">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0"/>
      <name val="Cambria"/>
      <family val="2"/>
      <scheme val="major"/>
    </font>
    <font>
      <i/>
      <sz val="10"/>
      <name val="Cambria"/>
      <family val="1"/>
      <scheme val="major"/>
    </font>
    <font>
      <sz val="12"/>
      <name val="Cambria"/>
      <family val="1"/>
    </font>
    <font>
      <sz val="14"/>
      <color indexed="12"/>
      <name val="Cambria"/>
      <family val="1"/>
    </font>
    <font>
      <sz val="11"/>
      <name val="Calibri Light"/>
      <family val="2"/>
    </font>
    <font>
      <b/>
      <sz val="11"/>
      <color indexed="8"/>
      <name val="Cambria"/>
      <family val="1"/>
    </font>
    <font>
      <strike/>
      <sz val="11"/>
      <color indexed="10"/>
      <name val="Cambria"/>
      <family val="1"/>
    </font>
    <font>
      <sz val="11"/>
      <color indexed="8"/>
      <name val="Cambria"/>
      <family val="1"/>
    </font>
    <font>
      <b/>
      <strike/>
      <sz val="11"/>
      <color indexed="10"/>
      <name val="Cambria"/>
      <family val="1"/>
    </font>
    <font>
      <sz val="11"/>
      <color indexed="8"/>
      <name val="Cambria"/>
      <family val="1"/>
      <charset val="238"/>
    </font>
    <font>
      <b/>
      <sz val="11"/>
      <color indexed="8"/>
      <name val="Cambria"/>
      <family val="1"/>
      <charset val="238"/>
    </font>
    <font>
      <b/>
      <sz val="11"/>
      <name val="Cambria"/>
      <family val="1"/>
      <charset val="238"/>
    </font>
    <font>
      <sz val="11"/>
      <color indexed="10"/>
      <name val="Palatino"/>
      <family val="1"/>
    </font>
    <font>
      <b/>
      <sz val="10"/>
      <color theme="1"/>
      <name val="Cambria"/>
      <family val="1"/>
      <scheme val="major"/>
    </font>
    <font>
      <b/>
      <sz val="8"/>
      <name val="Cambria"/>
      <family val="1"/>
      <scheme val="major"/>
    </font>
    <font>
      <sz val="10"/>
      <color rgb="FFFF0000"/>
      <name val="Cambria"/>
      <family val="1"/>
      <scheme val="major"/>
    </font>
    <font>
      <b/>
      <sz val="10"/>
      <color rgb="FFFF0000"/>
      <name val="Cambria"/>
      <family val="1"/>
      <scheme val="major"/>
    </font>
    <font>
      <b/>
      <sz val="10"/>
      <name val="Cambria"/>
      <family val="1"/>
      <charset val="238"/>
      <scheme val="major"/>
    </font>
    <font>
      <sz val="10"/>
      <name val="Cambria"/>
      <family val="1"/>
      <charset val="238"/>
      <scheme val="major"/>
    </font>
    <font>
      <sz val="11"/>
      <color rgb="FF000000"/>
      <name val="Calibri"/>
      <family val="2"/>
    </font>
    <font>
      <sz val="11"/>
      <color rgb="FF000000"/>
      <name val="Cambria"/>
      <family val="1"/>
    </font>
    <font>
      <sz val="10"/>
      <color rgb="FF000000"/>
      <name val="Arial"/>
      <family val="2"/>
    </font>
    <font>
      <sz val="11"/>
      <color rgb="FF000000"/>
      <name val="Calibri Light"/>
      <family val="2"/>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u/>
      <sz val="11"/>
      <color theme="10"/>
      <name val="Palatino"/>
      <family val="1"/>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sz val="11"/>
      <color rgb="FFFF0000"/>
      <name val="Palatino"/>
      <family val="1"/>
    </font>
    <font>
      <b/>
      <sz val="9"/>
      <name val="Cambria"/>
      <family val="1"/>
    </font>
    <font>
      <b/>
      <sz val="10"/>
      <name val="Cambria"/>
      <family val="2"/>
      <scheme val="major"/>
    </font>
    <font>
      <b/>
      <sz val="11"/>
      <color theme="1"/>
      <name val="Cambria"/>
      <family val="2"/>
      <scheme val="major"/>
    </font>
    <font>
      <sz val="11"/>
      <name val="Calibri"/>
      <family val="2"/>
    </font>
    <font>
      <sz val="11"/>
      <color theme="1"/>
      <name val="Calibri Light"/>
      <family val="2"/>
    </font>
    <font>
      <sz val="11"/>
      <color rgb="FF222222"/>
      <name val="Calibri Light"/>
      <family val="2"/>
    </font>
    <font>
      <sz val="10"/>
      <color rgb="FF222222"/>
      <name val="Cambria"/>
      <family val="1"/>
      <scheme val="major"/>
    </font>
    <font>
      <sz val="10"/>
      <color rgb="FF000000"/>
      <name val="Cambria"/>
      <family val="1"/>
      <scheme val="major"/>
    </font>
    <font>
      <b/>
      <sz val="11"/>
      <name val="Calibri"/>
      <family val="2"/>
      <scheme val="minor"/>
    </font>
    <font>
      <b/>
      <sz val="11"/>
      <color theme="0"/>
      <name val="Calibri"/>
      <family val="2"/>
      <scheme val="minor"/>
    </font>
    <font>
      <sz val="11"/>
      <color theme="0"/>
      <name val="Calibri"/>
      <family val="2"/>
      <scheme val="minor"/>
    </font>
    <font>
      <sz val="10"/>
      <color theme="1"/>
      <name val="Arial"/>
      <family val="2"/>
    </font>
  </fonts>
  <fills count="4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50"/>
        <bgColor indexed="64"/>
      </patternFill>
    </fill>
    <fill>
      <patternFill patternType="solid">
        <fgColor indexed="49"/>
        <bgColor indexed="64"/>
      </patternFill>
    </fill>
    <fill>
      <patternFill patternType="solid">
        <fgColor rgb="FF00CC66"/>
        <bgColor indexed="64"/>
      </patternFill>
    </fill>
    <fill>
      <patternFill patternType="solid">
        <fgColor indexed="9"/>
        <bgColor indexed="26"/>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rgb="FFFFFFFF"/>
        <bgColor rgb="FFFFFFFF"/>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E7C5E7"/>
        <bgColor indexed="64"/>
      </patternFill>
    </fill>
    <fill>
      <patternFill patternType="solid">
        <fgColor theme="0" tint="-0.34998626667073579"/>
        <bgColor indexed="64"/>
      </patternFill>
    </fill>
    <fill>
      <patternFill patternType="solid">
        <fgColor rgb="FFFF9933"/>
        <bgColor indexed="64"/>
      </patternFill>
    </fill>
    <fill>
      <patternFill patternType="solid">
        <fgColor rgb="FF00AA8F"/>
        <bgColor indexed="64"/>
      </patternFill>
    </fill>
    <fill>
      <patternFill patternType="solid">
        <fgColor rgb="FF00B0F0"/>
        <bgColor indexed="64"/>
      </patternFill>
    </fill>
    <fill>
      <patternFill patternType="solid">
        <fgColor rgb="FFFFC000"/>
        <bgColor indexed="64"/>
      </patternFill>
    </fill>
    <fill>
      <patternFill patternType="solid">
        <fgColor rgb="FFFF33CC"/>
        <bgColor indexed="64"/>
      </patternFill>
    </fill>
    <fill>
      <patternFill patternType="solid">
        <fgColor rgb="FFE7E6E6"/>
        <bgColor rgb="FF000000"/>
      </patternFill>
    </fill>
  </fills>
  <borders count="58">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8">
    <xf numFmtId="0" fontId="0" fillId="0" borderId="0"/>
    <xf numFmtId="0" fontId="8" fillId="0" borderId="0"/>
    <xf numFmtId="0" fontId="46" fillId="0" borderId="0"/>
    <xf numFmtId="0" fontId="46" fillId="0" borderId="0"/>
    <xf numFmtId="0" fontId="46" fillId="0" borderId="0"/>
    <xf numFmtId="0" fontId="13" fillId="0" borderId="0"/>
    <xf numFmtId="0" fontId="5" fillId="0" borderId="0"/>
    <xf numFmtId="0" fontId="5" fillId="0" borderId="0"/>
    <xf numFmtId="0" fontId="8" fillId="0" borderId="0"/>
    <xf numFmtId="0" fontId="5" fillId="0" borderId="0"/>
    <xf numFmtId="0" fontId="46"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0" fontId="104" fillId="0" borderId="0"/>
    <xf numFmtId="0" fontId="106" fillId="0" borderId="0" applyNumberFormat="0" applyBorder="0" applyProtection="0"/>
    <xf numFmtId="0" fontId="120" fillId="0" borderId="0" applyNumberFormat="0" applyFill="0" applyBorder="0" applyAlignment="0" applyProtection="0"/>
    <xf numFmtId="43" fontId="8" fillId="0" borderId="0" applyFont="0" applyFill="0" applyBorder="0" applyAlignment="0" applyProtection="0"/>
    <xf numFmtId="0" fontId="120" fillId="0" borderId="0" applyNumberFormat="0" applyFill="0" applyBorder="0" applyAlignment="0" applyProtection="0"/>
    <xf numFmtId="0" fontId="106" fillId="0" borderId="0" applyNumberFormat="0" applyBorder="0" applyProtection="0"/>
    <xf numFmtId="0" fontId="4" fillId="0" borderId="0"/>
    <xf numFmtId="0" fontId="5" fillId="0" borderId="0"/>
    <xf numFmtId="0" fontId="4" fillId="0" borderId="0"/>
    <xf numFmtId="43" fontId="5" fillId="0" borderId="0" applyFont="0" applyFill="0" applyBorder="0" applyAlignment="0" applyProtection="0"/>
    <xf numFmtId="0" fontId="3" fillId="0" borderId="0"/>
    <xf numFmtId="0" fontId="8"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xf numFmtId="0" fontId="2" fillId="0" borderId="0"/>
    <xf numFmtId="0" fontId="5" fillId="0" borderId="0"/>
    <xf numFmtId="0" fontId="2" fillId="0" borderId="0"/>
    <xf numFmtId="0" fontId="1" fillId="0" borderId="0"/>
  </cellStyleXfs>
  <cellXfs count="1110">
    <xf numFmtId="0" fontId="0" fillId="0" borderId="0" xfId="0"/>
    <xf numFmtId="0" fontId="13" fillId="2" borderId="1" xfId="0" applyFont="1" applyFill="1" applyBorder="1"/>
    <xf numFmtId="49" fontId="16" fillId="0" borderId="0" xfId="0" applyNumberFormat="1" applyFont="1" applyAlignment="1">
      <alignment wrapText="1"/>
    </xf>
    <xf numFmtId="0" fontId="18" fillId="2" borderId="1" xfId="0" applyFont="1" applyFill="1" applyBorder="1" applyAlignment="1">
      <alignment horizontal="center" wrapText="1"/>
    </xf>
    <xf numFmtId="0" fontId="14" fillId="2" borderId="1" xfId="0" applyFont="1" applyFill="1" applyBorder="1" applyAlignment="1">
      <alignment wrapText="1"/>
    </xf>
    <xf numFmtId="49" fontId="17" fillId="0" borderId="0" xfId="0" applyNumberFormat="1" applyFont="1" applyAlignment="1">
      <alignment wrapText="1"/>
    </xf>
    <xf numFmtId="0" fontId="14" fillId="2" borderId="1" xfId="0" applyFont="1" applyFill="1" applyBorder="1" applyAlignment="1">
      <alignment vertical="top" wrapText="1"/>
    </xf>
    <xf numFmtId="0" fontId="15" fillId="2" borderId="1" xfId="0" applyFont="1" applyFill="1" applyBorder="1" applyAlignment="1">
      <alignment horizontal="center" wrapText="1"/>
    </xf>
    <xf numFmtId="49" fontId="17" fillId="3" borderId="2" xfId="0" applyNumberFormat="1" applyFont="1" applyFill="1" applyBorder="1" applyAlignment="1">
      <alignment wrapText="1"/>
    </xf>
    <xf numFmtId="49" fontId="16" fillId="0" borderId="3" xfId="0" applyNumberFormat="1" applyFont="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5" xfId="0" applyFont="1" applyFill="1" applyBorder="1" applyAlignment="1">
      <alignment vertical="top" wrapText="1"/>
    </xf>
    <xf numFmtId="0" fontId="21" fillId="0" borderId="6" xfId="0" applyFont="1" applyBorder="1" applyAlignment="1">
      <alignment vertical="top" wrapText="1"/>
    </xf>
    <xf numFmtId="0" fontId="23" fillId="4" borderId="7" xfId="0" applyFont="1" applyFill="1" applyBorder="1" applyAlignment="1">
      <alignment vertical="top" wrapText="1"/>
    </xf>
    <xf numFmtId="0" fontId="23" fillId="4" borderId="8" xfId="0" applyFont="1" applyFill="1" applyBorder="1" applyAlignment="1">
      <alignment vertical="top" wrapText="1"/>
    </xf>
    <xf numFmtId="0" fontId="22" fillId="0" borderId="9" xfId="0" applyFont="1" applyBorder="1" applyAlignment="1">
      <alignment vertical="top" wrapText="1"/>
    </xf>
    <xf numFmtId="0" fontId="21" fillId="0" borderId="10" xfId="0" applyFont="1" applyBorder="1" applyAlignment="1">
      <alignment vertical="top" wrapText="1"/>
    </xf>
    <xf numFmtId="0" fontId="21" fillId="0" borderId="4" xfId="0" applyFont="1" applyBorder="1" applyAlignment="1">
      <alignment vertical="top" wrapText="1"/>
    </xf>
    <xf numFmtId="0" fontId="22"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1" fillId="2" borderId="6" xfId="0" applyFont="1" applyFill="1" applyBorder="1" applyAlignment="1">
      <alignment vertical="top" wrapText="1"/>
    </xf>
    <xf numFmtId="0" fontId="21" fillId="2" borderId="10" xfId="0" applyFont="1" applyFill="1" applyBorder="1" applyAlignment="1">
      <alignment vertical="top" wrapText="1"/>
    </xf>
    <xf numFmtId="0" fontId="21" fillId="2" borderId="7" xfId="0" applyFont="1" applyFill="1" applyBorder="1" applyAlignment="1">
      <alignment vertical="top" wrapText="1"/>
    </xf>
    <xf numFmtId="0" fontId="23" fillId="4" borderId="4" xfId="0" applyFont="1" applyFill="1" applyBorder="1" applyAlignment="1">
      <alignment vertical="top" wrapText="1"/>
    </xf>
    <xf numFmtId="0" fontId="23" fillId="4" borderId="11" xfId="0" applyFont="1" applyFill="1" applyBorder="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12" fillId="2" borderId="1" xfId="0" applyFont="1" applyFill="1" applyBorder="1"/>
    <xf numFmtId="0" fontId="47" fillId="0" borderId="0" xfId="0" applyFont="1" applyAlignment="1">
      <alignment horizontal="center" vertical="center" wrapText="1"/>
    </xf>
    <xf numFmtId="0" fontId="48" fillId="0" borderId="0" xfId="0" applyFont="1"/>
    <xf numFmtId="0" fontId="49" fillId="0" borderId="0" xfId="0" applyFont="1"/>
    <xf numFmtId="0" fontId="49" fillId="5" borderId="0" xfId="0" applyFont="1" applyFill="1"/>
    <xf numFmtId="0" fontId="50" fillId="0" borderId="0" xfId="0" applyFont="1"/>
    <xf numFmtId="0" fontId="49" fillId="6" borderId="0" xfId="0" applyFont="1" applyFill="1"/>
    <xf numFmtId="0" fontId="51" fillId="0" borderId="0" xfId="0" applyFont="1"/>
    <xf numFmtId="0" fontId="51" fillId="0" borderId="0" xfId="0" applyFont="1" applyAlignment="1">
      <alignment wrapText="1"/>
    </xf>
    <xf numFmtId="0" fontId="49" fillId="0" borderId="0" xfId="0" applyFont="1" applyAlignment="1">
      <alignment vertical="top"/>
    </xf>
    <xf numFmtId="0" fontId="49" fillId="6" borderId="0" xfId="0" applyFont="1" applyFill="1" applyAlignment="1">
      <alignment vertical="top"/>
    </xf>
    <xf numFmtId="0" fontId="51" fillId="0" borderId="0" xfId="0" applyFont="1" applyAlignment="1">
      <alignment vertical="top"/>
    </xf>
    <xf numFmtId="0" fontId="51" fillId="0" borderId="0" xfId="0" applyFont="1" applyAlignment="1">
      <alignment vertical="top" wrapText="1"/>
    </xf>
    <xf numFmtId="0" fontId="52" fillId="0" borderId="12" xfId="6" applyFont="1" applyBorder="1" applyAlignment="1">
      <alignment wrapText="1"/>
    </xf>
    <xf numFmtId="0" fontId="52" fillId="0" borderId="12" xfId="6" applyFont="1" applyBorder="1" applyAlignment="1">
      <alignment horizontal="center" wrapText="1"/>
    </xf>
    <xf numFmtId="15" fontId="52" fillId="0" borderId="12" xfId="6" applyNumberFormat="1" applyFont="1" applyBorder="1" applyAlignment="1">
      <alignment horizontal="center" wrapText="1"/>
    </xf>
    <xf numFmtId="15" fontId="52" fillId="0" borderId="0" xfId="6" applyNumberFormat="1" applyFont="1" applyAlignment="1">
      <alignment horizontal="center" wrapText="1"/>
    </xf>
    <xf numFmtId="15" fontId="48" fillId="0" borderId="0" xfId="6" applyNumberFormat="1" applyFont="1" applyAlignment="1">
      <alignment wrapText="1"/>
    </xf>
    <xf numFmtId="0" fontId="48" fillId="0" borderId="0" xfId="0" applyFont="1" applyAlignment="1">
      <alignment vertical="top"/>
    </xf>
    <xf numFmtId="0" fontId="48" fillId="0" borderId="0" xfId="0" applyFont="1" applyAlignment="1">
      <alignment horizontal="center" vertical="top"/>
    </xf>
    <xf numFmtId="0" fontId="48" fillId="0" borderId="0" xfId="0" applyFont="1" applyAlignment="1">
      <alignment vertical="top" wrapText="1"/>
    </xf>
    <xf numFmtId="0" fontId="52" fillId="0" borderId="0" xfId="0" applyFont="1" applyAlignment="1">
      <alignment vertical="top" wrapText="1"/>
    </xf>
    <xf numFmtId="0" fontId="53" fillId="0" borderId="0" xfId="0" applyFont="1" applyAlignment="1">
      <alignment vertical="top" wrapText="1"/>
    </xf>
    <xf numFmtId="0" fontId="48" fillId="0" borderId="0" xfId="0" applyFont="1" applyAlignment="1">
      <alignment horizontal="left" vertical="top" wrapText="1"/>
    </xf>
    <xf numFmtId="0" fontId="54" fillId="0" borderId="0" xfId="0" applyFont="1" applyAlignment="1">
      <alignment vertical="top" wrapText="1"/>
    </xf>
    <xf numFmtId="0" fontId="48" fillId="0" borderId="12" xfId="0" applyFont="1" applyBorder="1" applyAlignment="1">
      <alignment vertical="top" wrapText="1"/>
    </xf>
    <xf numFmtId="0" fontId="52" fillId="7" borderId="0" xfId="0" applyFont="1" applyFill="1" applyAlignment="1">
      <alignment vertical="top" wrapText="1"/>
    </xf>
    <xf numFmtId="0" fontId="55" fillId="0" borderId="0" xfId="0" applyFont="1" applyAlignment="1">
      <alignment vertical="top"/>
    </xf>
    <xf numFmtId="0" fontId="53" fillId="0" borderId="12" xfId="0" applyFont="1" applyBorder="1" applyAlignment="1">
      <alignment vertical="top" wrapText="1"/>
    </xf>
    <xf numFmtId="0" fontId="48" fillId="7" borderId="0" xfId="0" applyFont="1" applyFill="1" applyAlignment="1">
      <alignment vertical="top" wrapText="1"/>
    </xf>
    <xf numFmtId="0" fontId="53" fillId="7" borderId="0" xfId="0" applyFont="1" applyFill="1" applyAlignment="1">
      <alignment horizontal="left" vertical="top" wrapText="1"/>
    </xf>
    <xf numFmtId="0" fontId="53" fillId="7" borderId="0" xfId="0" applyFont="1" applyFill="1" applyAlignment="1">
      <alignment vertical="top" wrapText="1"/>
    </xf>
    <xf numFmtId="49" fontId="52" fillId="0" borderId="12" xfId="0" applyNumberFormat="1" applyFont="1" applyBorder="1" applyAlignment="1">
      <alignment vertical="top"/>
    </xf>
    <xf numFmtId="0" fontId="52" fillId="0" borderId="12" xfId="0" applyFont="1" applyBorder="1" applyAlignment="1">
      <alignment horizontal="left" vertical="top"/>
    </xf>
    <xf numFmtId="49" fontId="52" fillId="0" borderId="0" xfId="0" applyNumberFormat="1" applyFont="1" applyAlignment="1">
      <alignment vertical="top"/>
    </xf>
    <xf numFmtId="0" fontId="52" fillId="0" borderId="0" xfId="0" applyFont="1" applyAlignment="1">
      <alignment horizontal="left" vertical="top"/>
    </xf>
    <xf numFmtId="0" fontId="52" fillId="8" borderId="12" xfId="0" applyFont="1" applyFill="1" applyBorder="1" applyAlignment="1">
      <alignment vertical="top" wrapText="1"/>
    </xf>
    <xf numFmtId="0" fontId="52" fillId="0" borderId="12" xfId="0" applyFont="1" applyBorder="1" applyAlignment="1">
      <alignment vertical="top" wrapText="1"/>
    </xf>
    <xf numFmtId="0" fontId="48" fillId="11" borderId="12" xfId="0" applyFont="1" applyFill="1" applyBorder="1" applyAlignment="1">
      <alignment vertical="top" wrapText="1"/>
    </xf>
    <xf numFmtId="49" fontId="52" fillId="9" borderId="12" xfId="0" applyNumberFormat="1" applyFont="1" applyFill="1" applyBorder="1" applyAlignment="1">
      <alignment vertical="top"/>
    </xf>
    <xf numFmtId="0" fontId="52" fillId="9" borderId="12" xfId="0" applyFont="1" applyFill="1" applyBorder="1" applyAlignment="1">
      <alignment horizontal="left" vertical="top"/>
    </xf>
    <xf numFmtId="0" fontId="52" fillId="9" borderId="12" xfId="0" applyFont="1" applyFill="1" applyBorder="1" applyAlignment="1">
      <alignment vertical="top" wrapText="1"/>
    </xf>
    <xf numFmtId="0" fontId="52" fillId="9" borderId="13" xfId="0" applyFont="1" applyFill="1" applyBorder="1" applyAlignment="1">
      <alignment vertical="top" wrapText="1"/>
    </xf>
    <xf numFmtId="0" fontId="52" fillId="0" borderId="0" xfId="0" applyFont="1"/>
    <xf numFmtId="0" fontId="56" fillId="12" borderId="12" xfId="5" applyFont="1" applyFill="1" applyBorder="1" applyAlignment="1">
      <alignment vertical="center" wrapText="1"/>
    </xf>
    <xf numFmtId="0" fontId="56" fillId="12" borderId="12" xfId="5" applyFont="1" applyFill="1" applyBorder="1" applyAlignment="1">
      <alignment horizontal="left" vertical="center" wrapText="1"/>
    </xf>
    <xf numFmtId="0" fontId="48" fillId="13" borderId="0" xfId="0" applyFont="1" applyFill="1"/>
    <xf numFmtId="0" fontId="57" fillId="0" borderId="0" xfId="0" applyFont="1"/>
    <xf numFmtId="0" fontId="49" fillId="0" borderId="0" xfId="0" applyFont="1" applyAlignment="1">
      <alignment horizontal="center" vertical="top"/>
    </xf>
    <xf numFmtId="0" fontId="52" fillId="0" borderId="16" xfId="0" applyFont="1" applyBorder="1" applyAlignment="1">
      <alignment vertical="top"/>
    </xf>
    <xf numFmtId="0" fontId="48" fillId="0" borderId="17" xfId="0" applyFont="1" applyBorder="1" applyAlignment="1">
      <alignment vertical="top"/>
    </xf>
    <xf numFmtId="0" fontId="48" fillId="0" borderId="18" xfId="0" applyFont="1" applyBorder="1" applyAlignment="1">
      <alignment vertical="top"/>
    </xf>
    <xf numFmtId="0" fontId="48" fillId="0" borderId="3" xfId="0" applyFont="1" applyBorder="1" applyAlignment="1">
      <alignment horizontal="left" vertical="top"/>
    </xf>
    <xf numFmtId="0" fontId="48" fillId="0" borderId="19" xfId="0" applyFont="1" applyBorder="1" applyAlignment="1">
      <alignment vertical="top"/>
    </xf>
    <xf numFmtId="0" fontId="53" fillId="0" borderId="20" xfId="0" applyFont="1" applyBorder="1" applyAlignment="1">
      <alignment horizontal="left" vertical="top"/>
    </xf>
    <xf numFmtId="0" fontId="48" fillId="0" borderId="17" xfId="0" applyFont="1" applyBorder="1" applyAlignment="1">
      <alignment vertical="top" wrapText="1"/>
    </xf>
    <xf numFmtId="0" fontId="53" fillId="0" borderId="3" xfId="0" applyFont="1" applyBorder="1" applyAlignment="1">
      <alignment vertical="top" wrapText="1"/>
    </xf>
    <xf numFmtId="0" fontId="53" fillId="0" borderId="3" xfId="8" applyFont="1" applyBorder="1" applyAlignment="1">
      <alignment vertical="top" wrapText="1"/>
    </xf>
    <xf numFmtId="0" fontId="48" fillId="0" borderId="3" xfId="0" applyFont="1" applyBorder="1" applyAlignment="1">
      <alignment vertical="top" wrapText="1"/>
    </xf>
    <xf numFmtId="0" fontId="48" fillId="0" borderId="20" xfId="0" applyFont="1" applyBorder="1" applyAlignment="1">
      <alignment vertical="top" wrapText="1"/>
    </xf>
    <xf numFmtId="0" fontId="58" fillId="0" borderId="0" xfId="0" applyFont="1"/>
    <xf numFmtId="0" fontId="58" fillId="0" borderId="0" xfId="0" applyFont="1" applyAlignment="1">
      <alignment horizontal="center" vertical="top"/>
    </xf>
    <xf numFmtId="0" fontId="48" fillId="0" borderId="21" xfId="0" applyFont="1" applyBorder="1"/>
    <xf numFmtId="0" fontId="47" fillId="0" borderId="13" xfId="8" applyFont="1" applyBorder="1" applyAlignment="1" applyProtection="1">
      <alignment horizontal="center" vertical="center" wrapText="1"/>
      <protection locked="0"/>
    </xf>
    <xf numFmtId="0" fontId="49" fillId="9" borderId="0" xfId="7" applyFont="1" applyFill="1"/>
    <xf numFmtId="0" fontId="49" fillId="0" borderId="0" xfId="7" applyFont="1"/>
    <xf numFmtId="0" fontId="49" fillId="0" borderId="0" xfId="8" applyFont="1" applyAlignment="1">
      <alignment horizontal="center" vertical="top"/>
    </xf>
    <xf numFmtId="0" fontId="59" fillId="0" borderId="0" xfId="8" applyFont="1" applyAlignment="1">
      <alignment horizontal="center" vertical="center" wrapText="1"/>
    </xf>
    <xf numFmtId="0" fontId="48" fillId="0" borderId="0" xfId="8" applyFont="1" applyAlignment="1">
      <alignment vertical="top"/>
    </xf>
    <xf numFmtId="0" fontId="48" fillId="0" borderId="0" xfId="8" applyFont="1" applyAlignment="1">
      <alignment horizontal="left" vertical="top"/>
    </xf>
    <xf numFmtId="15" fontId="48" fillId="0" borderId="0" xfId="8" applyNumberFormat="1" applyFont="1" applyAlignment="1">
      <alignment horizontal="left" vertical="top"/>
    </xf>
    <xf numFmtId="0" fontId="49" fillId="0" borderId="0" xfId="8" applyFont="1"/>
    <xf numFmtId="0" fontId="52" fillId="0" borderId="12" xfId="7" applyFont="1" applyBorder="1" applyAlignment="1">
      <alignment horizontal="center" vertical="center" wrapText="1"/>
    </xf>
    <xf numFmtId="0" fontId="52" fillId="0" borderId="12" xfId="8" applyFont="1" applyBorder="1" applyAlignment="1">
      <alignment horizontal="center" vertical="center" wrapText="1"/>
    </xf>
    <xf numFmtId="0" fontId="52" fillId="9" borderId="0" xfId="7" applyFont="1" applyFill="1" applyAlignment="1">
      <alignment horizontal="center" vertical="center" wrapText="1"/>
    </xf>
    <xf numFmtId="0" fontId="52" fillId="0" borderId="0" xfId="7" applyFont="1" applyAlignment="1">
      <alignment horizontal="center" vertical="center" wrapText="1"/>
    </xf>
    <xf numFmtId="0" fontId="60" fillId="0" borderId="12" xfId="8" applyFont="1" applyBorder="1" applyAlignment="1">
      <alignment horizontal="left" vertical="top" wrapText="1"/>
    </xf>
    <xf numFmtId="0" fontId="60" fillId="9" borderId="0" xfId="7" applyFont="1" applyFill="1"/>
    <xf numFmtId="0" fontId="60" fillId="0" borderId="0" xfId="7" applyFont="1"/>
    <xf numFmtId="0" fontId="49" fillId="0" borderId="12" xfId="8" applyFont="1" applyBorder="1" applyAlignment="1">
      <alignment horizontal="left" vertical="top" wrapText="1"/>
    </xf>
    <xf numFmtId="0" fontId="49" fillId="0" borderId="12" xfId="7" applyFont="1" applyBorder="1" applyAlignment="1">
      <alignment horizontal="left" vertical="top" wrapText="1"/>
    </xf>
    <xf numFmtId="0" fontId="53" fillId="0" borderId="0" xfId="8" applyFont="1" applyAlignment="1">
      <alignment horizontal="left" vertical="top" wrapText="1"/>
    </xf>
    <xf numFmtId="0" fontId="52" fillId="0" borderId="16" xfId="8" applyFont="1" applyBorder="1" applyAlignment="1">
      <alignment vertical="top"/>
    </xf>
    <xf numFmtId="0" fontId="48" fillId="0" borderId="22" xfId="8" applyFont="1" applyBorder="1" applyAlignment="1">
      <alignment vertical="top" wrapText="1"/>
    </xf>
    <xf numFmtId="0" fontId="48" fillId="0" borderId="22" xfId="8" applyFont="1" applyBorder="1" applyAlignment="1">
      <alignment vertical="top"/>
    </xf>
    <xf numFmtId="0" fontId="48" fillId="0" borderId="17" xfId="8" applyFont="1" applyBorder="1" applyAlignment="1">
      <alignment vertical="top" wrapText="1"/>
    </xf>
    <xf numFmtId="0" fontId="49" fillId="0" borderId="21" xfId="8" applyFont="1" applyBorder="1" applyAlignment="1">
      <alignment vertical="top"/>
    </xf>
    <xf numFmtId="0" fontId="58" fillId="0" borderId="0" xfId="8" applyFont="1" applyAlignment="1">
      <alignment horizontal="center" vertical="top"/>
    </xf>
    <xf numFmtId="164" fontId="48" fillId="14" borderId="1" xfId="0" applyNumberFormat="1" applyFont="1" applyFill="1" applyBorder="1" applyAlignment="1">
      <alignment horizontal="left" vertical="top" wrapText="1"/>
    </xf>
    <xf numFmtId="164" fontId="48" fillId="14" borderId="18" xfId="0" applyNumberFormat="1" applyFont="1" applyFill="1" applyBorder="1" applyAlignment="1">
      <alignment horizontal="left" vertical="top" wrapText="1"/>
    </xf>
    <xf numFmtId="164" fontId="61" fillId="14" borderId="12" xfId="0" applyNumberFormat="1" applyFont="1" applyFill="1" applyBorder="1" applyAlignment="1">
      <alignment horizontal="left" vertical="center"/>
    </xf>
    <xf numFmtId="0" fontId="61" fillId="14" borderId="12" xfId="0" applyFont="1" applyFill="1" applyBorder="1" applyAlignment="1">
      <alignment vertical="center"/>
    </xf>
    <xf numFmtId="0" fontId="61" fillId="14" borderId="12" xfId="0" applyFont="1" applyFill="1" applyBorder="1" applyAlignment="1">
      <alignment vertical="center" wrapText="1"/>
    </xf>
    <xf numFmtId="0" fontId="61" fillId="7" borderId="0" xfId="0" applyFont="1" applyFill="1" applyAlignment="1">
      <alignment vertical="center" wrapText="1"/>
    </xf>
    <xf numFmtId="0" fontId="61" fillId="0" borderId="0" xfId="0" applyFont="1" applyAlignment="1">
      <alignment vertical="center"/>
    </xf>
    <xf numFmtId="0" fontId="52" fillId="14" borderId="16" xfId="0" applyFont="1" applyFill="1" applyBorder="1" applyAlignment="1">
      <alignment horizontal="left" vertical="top" wrapText="1"/>
    </xf>
    <xf numFmtId="0" fontId="52" fillId="13" borderId="0" xfId="0" applyFont="1" applyFill="1" applyAlignment="1">
      <alignment vertical="top" wrapText="1"/>
    </xf>
    <xf numFmtId="0" fontId="52" fillId="14" borderId="18" xfId="0" applyFont="1" applyFill="1" applyBorder="1" applyAlignment="1">
      <alignment horizontal="left" vertical="top" wrapText="1"/>
    </xf>
    <xf numFmtId="0" fontId="48" fillId="14" borderId="1" xfId="0" applyFont="1" applyFill="1" applyBorder="1" applyAlignment="1">
      <alignment horizontal="left" vertical="top" wrapText="1"/>
    </xf>
    <xf numFmtId="0" fontId="52" fillId="0" borderId="3" xfId="0" applyFont="1" applyBorder="1" applyAlignment="1">
      <alignment vertical="top" wrapText="1"/>
    </xf>
    <xf numFmtId="0" fontId="48" fillId="13" borderId="0" xfId="0" applyFont="1" applyFill="1" applyAlignment="1">
      <alignment vertical="top" wrapText="1"/>
    </xf>
    <xf numFmtId="0" fontId="62" fillId="0" borderId="3" xfId="0" applyFont="1" applyBorder="1" applyAlignment="1">
      <alignment vertical="top" wrapText="1"/>
    </xf>
    <xf numFmtId="0" fontId="52" fillId="14" borderId="13" xfId="0" applyFont="1" applyFill="1" applyBorder="1" applyAlignment="1">
      <alignment vertical="top" wrapText="1"/>
    </xf>
    <xf numFmtId="0" fontId="52" fillId="14" borderId="1" xfId="0" applyFont="1" applyFill="1" applyBorder="1" applyAlignment="1">
      <alignment horizontal="left" vertical="top" wrapText="1"/>
    </xf>
    <xf numFmtId="0" fontId="53" fillId="0" borderId="3" xfId="0" applyFont="1" applyBorder="1" applyAlignment="1">
      <alignment horizontal="left" vertical="top" wrapText="1"/>
    </xf>
    <xf numFmtId="0" fontId="53" fillId="13" borderId="0" xfId="0" applyFont="1" applyFill="1" applyAlignment="1">
      <alignment horizontal="left" vertical="top" wrapText="1"/>
    </xf>
    <xf numFmtId="0" fontId="53" fillId="13" borderId="0" xfId="0" applyFont="1" applyFill="1" applyAlignment="1">
      <alignment vertical="top" wrapText="1"/>
    </xf>
    <xf numFmtId="164" fontId="52" fillId="10" borderId="16" xfId="0" applyNumberFormat="1" applyFont="1" applyFill="1" applyBorder="1" applyAlignment="1">
      <alignment horizontal="left" vertical="top"/>
    </xf>
    <xf numFmtId="0" fontId="52" fillId="10" borderId="17" xfId="0" applyFont="1" applyFill="1" applyBorder="1" applyAlignment="1">
      <alignment vertical="top" wrapText="1"/>
    </xf>
    <xf numFmtId="0" fontId="52" fillId="10" borderId="18" xfId="0" applyFont="1" applyFill="1" applyBorder="1" applyAlignment="1">
      <alignment horizontal="left" vertical="top"/>
    </xf>
    <xf numFmtId="0" fontId="52" fillId="10" borderId="20" xfId="0" applyFont="1" applyFill="1" applyBorder="1" applyAlignment="1">
      <alignment vertical="top" wrapText="1"/>
    </xf>
    <xf numFmtId="0" fontId="48" fillId="0" borderId="14" xfId="0" applyFont="1" applyBorder="1" applyAlignment="1">
      <alignment vertical="top" wrapText="1"/>
    </xf>
    <xf numFmtId="0" fontId="48" fillId="0" borderId="15" xfId="0" applyFont="1" applyBorder="1" applyAlignment="1">
      <alignment vertical="top" wrapText="1"/>
    </xf>
    <xf numFmtId="0" fontId="52" fillId="10" borderId="13" xfId="0" applyFont="1" applyFill="1" applyBorder="1" applyAlignment="1">
      <alignment vertical="top" wrapText="1"/>
    </xf>
    <xf numFmtId="0" fontId="52" fillId="0" borderId="14" xfId="0" applyFont="1" applyBorder="1" applyAlignment="1">
      <alignment vertical="top" wrapText="1"/>
    </xf>
    <xf numFmtId="0" fontId="48" fillId="0" borderId="1" xfId="0" applyFont="1" applyBorder="1" applyAlignment="1">
      <alignment vertical="top" wrapText="1"/>
    </xf>
    <xf numFmtId="0" fontId="52" fillId="0" borderId="1" xfId="0" applyFont="1" applyBorder="1" applyAlignment="1">
      <alignment vertical="top" wrapText="1"/>
    </xf>
    <xf numFmtId="0" fontId="53" fillId="0" borderId="1" xfId="0" applyFont="1" applyBorder="1" applyAlignment="1">
      <alignment horizontal="left" vertical="top" wrapText="1"/>
    </xf>
    <xf numFmtId="0" fontId="52" fillId="0" borderId="1" xfId="0" applyFont="1" applyBorder="1" applyAlignment="1">
      <alignment horizontal="left" vertical="top" wrapText="1"/>
    </xf>
    <xf numFmtId="0" fontId="52" fillId="13" borderId="0" xfId="0" applyFont="1" applyFill="1" applyAlignment="1">
      <alignment horizontal="left" vertical="top" wrapText="1"/>
    </xf>
    <xf numFmtId="0" fontId="53" fillId="0" borderId="1" xfId="0" applyFont="1" applyBorder="1" applyAlignment="1">
      <alignment vertical="top" wrapText="1"/>
    </xf>
    <xf numFmtId="0" fontId="53" fillId="0" borderId="14" xfId="0" applyFont="1" applyBorder="1" applyAlignment="1">
      <alignment vertical="top" wrapText="1"/>
    </xf>
    <xf numFmtId="2" fontId="52" fillId="10" borderId="18" xfId="0" applyNumberFormat="1" applyFont="1" applyFill="1" applyBorder="1" applyAlignment="1">
      <alignment horizontal="left" vertical="top"/>
    </xf>
    <xf numFmtId="0" fontId="63" fillId="10" borderId="18" xfId="0" applyFont="1" applyFill="1" applyBorder="1" applyAlignment="1">
      <alignment horizontal="left" vertical="top" wrapText="1"/>
    </xf>
    <xf numFmtId="0" fontId="53" fillId="10" borderId="19" xfId="0" applyFont="1" applyFill="1" applyBorder="1" applyAlignment="1">
      <alignment horizontal="left" vertical="top"/>
    </xf>
    <xf numFmtId="0" fontId="52" fillId="10" borderId="0" xfId="0" applyFont="1" applyFill="1" applyAlignment="1">
      <alignment horizontal="left" vertical="top"/>
    </xf>
    <xf numFmtId="0" fontId="62" fillId="0" borderId="14" xfId="0" applyFont="1" applyBorder="1" applyAlignment="1">
      <alignment vertical="top" wrapText="1"/>
    </xf>
    <xf numFmtId="0" fontId="48" fillId="10" borderId="18" xfId="0" applyFont="1" applyFill="1" applyBorder="1" applyAlignment="1">
      <alignment horizontal="left"/>
    </xf>
    <xf numFmtId="0" fontId="48" fillId="0" borderId="1" xfId="0" applyFont="1" applyBorder="1"/>
    <xf numFmtId="0" fontId="52" fillId="7" borderId="0" xfId="0" applyFont="1" applyFill="1" applyAlignment="1">
      <alignment horizontal="left" vertical="top" wrapText="1"/>
    </xf>
    <xf numFmtId="0" fontId="52" fillId="10" borderId="12" xfId="0" applyFont="1" applyFill="1" applyBorder="1" applyAlignment="1">
      <alignment vertical="top" wrapText="1"/>
    </xf>
    <xf numFmtId="2" fontId="52" fillId="10" borderId="0" xfId="0" applyNumberFormat="1" applyFont="1" applyFill="1" applyAlignment="1">
      <alignment horizontal="left" vertical="top"/>
    </xf>
    <xf numFmtId="0" fontId="48" fillId="0" borderId="0" xfId="0" applyFont="1" applyAlignment="1">
      <alignment wrapText="1"/>
    </xf>
    <xf numFmtId="0" fontId="48" fillId="0" borderId="0" xfId="0" applyFont="1" applyAlignment="1">
      <alignment horizontal="center" wrapText="1"/>
    </xf>
    <xf numFmtId="0" fontId="48" fillId="15" borderId="24" xfId="0" applyFont="1" applyFill="1" applyBorder="1" applyAlignment="1">
      <alignment vertical="top"/>
    </xf>
    <xf numFmtId="0" fontId="48" fillId="15" borderId="13" xfId="0" applyFont="1" applyFill="1" applyBorder="1" applyAlignment="1">
      <alignment vertical="top"/>
    </xf>
    <xf numFmtId="0" fontId="48" fillId="15" borderId="24" xfId="0" applyFont="1" applyFill="1" applyBorder="1" applyAlignment="1">
      <alignment vertical="top" wrapText="1"/>
    </xf>
    <xf numFmtId="0" fontId="48" fillId="15" borderId="13" xfId="0" applyFont="1" applyFill="1" applyBorder="1" applyAlignment="1">
      <alignment vertical="top" wrapText="1"/>
    </xf>
    <xf numFmtId="0" fontId="48" fillId="10" borderId="24" xfId="0" applyFont="1" applyFill="1" applyBorder="1" applyAlignment="1">
      <alignment vertical="top" wrapText="1"/>
    </xf>
    <xf numFmtId="0" fontId="48" fillId="10" borderId="13" xfId="0" applyFont="1" applyFill="1" applyBorder="1" applyAlignment="1">
      <alignment vertical="top" wrapText="1"/>
    </xf>
    <xf numFmtId="0" fontId="48" fillId="15" borderId="22" xfId="0" applyFont="1" applyFill="1" applyBorder="1" applyAlignment="1">
      <alignment vertical="top" wrapText="1"/>
    </xf>
    <xf numFmtId="0" fontId="48" fillId="15" borderId="17" xfId="0" applyFont="1" applyFill="1" applyBorder="1" applyAlignment="1">
      <alignment vertical="top" wrapText="1"/>
    </xf>
    <xf numFmtId="0" fontId="48" fillId="15" borderId="21" xfId="0" applyFont="1" applyFill="1" applyBorder="1" applyAlignment="1">
      <alignment vertical="top" wrapText="1"/>
    </xf>
    <xf numFmtId="0" fontId="48" fillId="15" borderId="20" xfId="0" applyFont="1" applyFill="1" applyBorder="1" applyAlignment="1">
      <alignment vertical="top" wrapText="1"/>
    </xf>
    <xf numFmtId="0" fontId="48" fillId="15" borderId="0" xfId="0" applyFont="1" applyFill="1" applyAlignment="1">
      <alignment vertical="top" wrapText="1"/>
    </xf>
    <xf numFmtId="0" fontId="48" fillId="15" borderId="3" xfId="0" applyFont="1" applyFill="1" applyBorder="1" applyAlignment="1">
      <alignment vertical="top" wrapText="1"/>
    </xf>
    <xf numFmtId="0" fontId="48" fillId="15" borderId="0" xfId="0" applyFont="1" applyFill="1" applyAlignment="1">
      <alignment vertical="top"/>
    </xf>
    <xf numFmtId="0" fontId="48" fillId="15" borderId="3" xfId="0" applyFont="1" applyFill="1" applyBorder="1" applyAlignment="1">
      <alignment vertical="top"/>
    </xf>
    <xf numFmtId="0" fontId="48" fillId="15" borderId="21" xfId="0" applyFont="1" applyFill="1" applyBorder="1" applyAlignment="1">
      <alignment vertical="top"/>
    </xf>
    <xf numFmtId="0" fontId="48" fillId="15" borderId="20" xfId="0" applyFont="1" applyFill="1" applyBorder="1" applyAlignment="1">
      <alignment vertical="top"/>
    </xf>
    <xf numFmtId="0" fontId="56" fillId="10" borderId="0" xfId="0" applyFont="1" applyFill="1" applyAlignment="1">
      <alignment vertical="top"/>
    </xf>
    <xf numFmtId="0" fontId="49" fillId="10" borderId="0" xfId="0" applyFont="1" applyFill="1" applyAlignment="1">
      <alignment vertical="top"/>
    </xf>
    <xf numFmtId="0" fontId="56" fillId="10" borderId="12" xfId="0" applyFont="1" applyFill="1" applyBorder="1" applyAlignment="1">
      <alignment vertical="top"/>
    </xf>
    <xf numFmtId="0" fontId="53" fillId="0" borderId="3" xfId="0" applyFont="1" applyBorder="1" applyAlignment="1">
      <alignment vertical="top"/>
    </xf>
    <xf numFmtId="0" fontId="52" fillId="14" borderId="12" xfId="0" applyFont="1" applyFill="1" applyBorder="1" applyAlignment="1">
      <alignment horizontal="left" vertical="top" wrapText="1"/>
    </xf>
    <xf numFmtId="0" fontId="52" fillId="14" borderId="12" xfId="0" applyFont="1" applyFill="1" applyBorder="1" applyAlignment="1">
      <alignment wrapText="1"/>
    </xf>
    <xf numFmtId="0" fontId="52" fillId="14" borderId="12" xfId="0" applyFont="1" applyFill="1" applyBorder="1" applyAlignment="1">
      <alignment vertical="top" wrapText="1"/>
    </xf>
    <xf numFmtId="0" fontId="53" fillId="16" borderId="12" xfId="0" applyFont="1" applyFill="1" applyBorder="1" applyAlignment="1">
      <alignment vertical="top" wrapText="1"/>
    </xf>
    <xf numFmtId="0" fontId="53" fillId="17" borderId="15" xfId="0" applyFont="1" applyFill="1" applyBorder="1" applyAlignment="1">
      <alignment vertical="top" wrapText="1"/>
    </xf>
    <xf numFmtId="0" fontId="53" fillId="17" borderId="12" xfId="0" applyFont="1" applyFill="1" applyBorder="1" applyAlignment="1">
      <alignment vertical="top" wrapText="1"/>
    </xf>
    <xf numFmtId="0" fontId="48" fillId="13" borderId="0" xfId="0" applyFont="1" applyFill="1" applyAlignment="1">
      <alignment horizontal="left" vertical="top" wrapText="1"/>
    </xf>
    <xf numFmtId="0" fontId="52" fillId="0" borderId="0" xfId="0" applyFont="1" applyAlignment="1">
      <alignment horizontal="left" vertical="top" wrapText="1"/>
    </xf>
    <xf numFmtId="0" fontId="65" fillId="11" borderId="12" xfId="0" applyFont="1" applyFill="1" applyBorder="1" applyAlignment="1">
      <alignment vertical="top" wrapText="1"/>
    </xf>
    <xf numFmtId="0" fontId="48" fillId="7" borderId="0" xfId="0" applyFont="1" applyFill="1" applyAlignment="1">
      <alignment horizontal="left" vertical="top" wrapText="1"/>
    </xf>
    <xf numFmtId="0" fontId="48" fillId="0" borderId="3" xfId="0" applyFont="1" applyBorder="1" applyAlignment="1">
      <alignment horizontal="left" vertical="top" wrapText="1"/>
    </xf>
    <xf numFmtId="0" fontId="66" fillId="14" borderId="1" xfId="0" applyFont="1" applyFill="1" applyBorder="1" applyAlignment="1">
      <alignment horizontal="left" vertical="top" wrapText="1"/>
    </xf>
    <xf numFmtId="0" fontId="57" fillId="0" borderId="3" xfId="0" applyFont="1" applyBorder="1" applyAlignment="1">
      <alignment vertical="top" wrapText="1"/>
    </xf>
    <xf numFmtId="164" fontId="65" fillId="14" borderId="1" xfId="0" applyNumberFormat="1" applyFont="1" applyFill="1" applyBorder="1" applyAlignment="1">
      <alignment horizontal="left" vertical="top" wrapText="1"/>
    </xf>
    <xf numFmtId="0" fontId="66" fillId="14" borderId="18" xfId="0" applyFont="1" applyFill="1" applyBorder="1" applyAlignment="1">
      <alignment horizontal="left" vertical="top" wrapText="1"/>
    </xf>
    <xf numFmtId="0" fontId="66" fillId="14" borderId="13" xfId="0" applyFont="1" applyFill="1" applyBorder="1" applyAlignment="1">
      <alignment vertical="top" wrapText="1"/>
    </xf>
    <xf numFmtId="0" fontId="48" fillId="10" borderId="12" xfId="0" applyFont="1" applyFill="1" applyBorder="1" applyAlignment="1">
      <alignment vertical="top" wrapText="1"/>
    </xf>
    <xf numFmtId="0" fontId="67" fillId="10" borderId="0" xfId="0" applyFont="1" applyFill="1" applyAlignment="1">
      <alignment vertical="top"/>
    </xf>
    <xf numFmtId="0" fontId="68" fillId="10" borderId="3" xfId="0" applyFont="1" applyFill="1" applyBorder="1" applyAlignment="1">
      <alignment vertical="top" wrapText="1"/>
    </xf>
    <xf numFmtId="0" fontId="54" fillId="10" borderId="3" xfId="0" applyFont="1" applyFill="1" applyBorder="1" applyAlignment="1">
      <alignment vertical="top" wrapText="1"/>
    </xf>
    <xf numFmtId="0" fontId="52" fillId="12" borderId="12" xfId="0" applyFont="1" applyFill="1" applyBorder="1" applyAlignment="1">
      <alignment vertical="top" wrapText="1"/>
    </xf>
    <xf numFmtId="0" fontId="69" fillId="0" borderId="0" xfId="0" applyFont="1" applyAlignment="1">
      <alignment horizontal="left" vertical="top" wrapText="1"/>
    </xf>
    <xf numFmtId="0" fontId="70" fillId="13" borderId="0" xfId="0" applyFont="1" applyFill="1"/>
    <xf numFmtId="0" fontId="70" fillId="0" borderId="0" xfId="0" applyFont="1"/>
    <xf numFmtId="0" fontId="70" fillId="18" borderId="0" xfId="0" applyFont="1" applyFill="1"/>
    <xf numFmtId="0" fontId="40" fillId="19" borderId="6" xfId="0" applyFont="1" applyFill="1" applyBorder="1" applyAlignment="1">
      <alignment vertical="center" wrapText="1"/>
    </xf>
    <xf numFmtId="0" fontId="48" fillId="0" borderId="13" xfId="0" applyFont="1" applyBorder="1" applyAlignment="1">
      <alignment vertical="top" wrapText="1"/>
    </xf>
    <xf numFmtId="0" fontId="40" fillId="19" borderId="12" xfId="0" applyFont="1" applyFill="1" applyBorder="1" applyAlignment="1">
      <alignment vertical="center" wrapText="1"/>
    </xf>
    <xf numFmtId="0" fontId="41" fillId="19" borderId="12" xfId="0" applyFont="1" applyFill="1" applyBorder="1" applyAlignment="1">
      <alignment vertical="center" wrapText="1"/>
    </xf>
    <xf numFmtId="0" fontId="41" fillId="0" borderId="12" xfId="0" applyFont="1" applyBorder="1" applyAlignment="1">
      <alignment vertical="center" wrapText="1"/>
    </xf>
    <xf numFmtId="0" fontId="49" fillId="0" borderId="23" xfId="8" applyFont="1" applyBorder="1" applyAlignment="1">
      <alignment horizontal="center" vertical="center"/>
    </xf>
    <xf numFmtId="0" fontId="62" fillId="0" borderId="1" xfId="0" applyFont="1" applyBorder="1" applyAlignment="1">
      <alignment vertical="top" wrapText="1"/>
    </xf>
    <xf numFmtId="0" fontId="56" fillId="10" borderId="14" xfId="0" applyFont="1" applyFill="1" applyBorder="1" applyAlignment="1">
      <alignment vertical="top"/>
    </xf>
    <xf numFmtId="0" fontId="56" fillId="20" borderId="12" xfId="0" applyFont="1" applyFill="1" applyBorder="1" applyAlignment="1">
      <alignment vertical="top"/>
    </xf>
    <xf numFmtId="0" fontId="56" fillId="20" borderId="26" xfId="0" applyFont="1" applyFill="1" applyBorder="1" applyAlignment="1">
      <alignment vertical="top"/>
    </xf>
    <xf numFmtId="0" fontId="56" fillId="20" borderId="27" xfId="0" applyFont="1" applyFill="1" applyBorder="1" applyAlignment="1">
      <alignment vertical="top"/>
    </xf>
    <xf numFmtId="0" fontId="49" fillId="20" borderId="28" xfId="0" applyFont="1" applyFill="1" applyBorder="1" applyAlignment="1">
      <alignment vertical="top"/>
    </xf>
    <xf numFmtId="0" fontId="73" fillId="0" borderId="3" xfId="0" applyFont="1" applyBorder="1" applyAlignment="1">
      <alignment vertical="top" wrapText="1"/>
    </xf>
    <xf numFmtId="0" fontId="74" fillId="0" borderId="0" xfId="0" applyFont="1" applyAlignment="1">
      <alignment vertical="top" wrapText="1"/>
    </xf>
    <xf numFmtId="0" fontId="56" fillId="12" borderId="24" xfId="5" applyFont="1" applyFill="1" applyBorder="1" applyAlignment="1">
      <alignment horizontal="left" vertical="center" wrapText="1"/>
    </xf>
    <xf numFmtId="0" fontId="56" fillId="12" borderId="13" xfId="5" applyFont="1" applyFill="1" applyBorder="1" applyAlignment="1">
      <alignment horizontal="left" vertical="center" wrapText="1"/>
    </xf>
    <xf numFmtId="0" fontId="56" fillId="12" borderId="23" xfId="5" applyFont="1" applyFill="1" applyBorder="1" applyAlignment="1">
      <alignment horizontal="left" vertical="center"/>
    </xf>
    <xf numFmtId="0" fontId="61" fillId="12" borderId="24" xfId="0" applyFont="1" applyFill="1" applyBorder="1"/>
    <xf numFmtId="0" fontId="56" fillId="12" borderId="13" xfId="0" applyFont="1" applyFill="1" applyBorder="1" applyAlignment="1">
      <alignment wrapText="1"/>
    </xf>
    <xf numFmtId="0" fontId="56" fillId="12" borderId="12" xfId="5" applyFont="1" applyFill="1" applyBorder="1" applyAlignment="1">
      <alignment vertical="center" textRotation="90" wrapText="1"/>
    </xf>
    <xf numFmtId="0" fontId="75" fillId="0" borderId="12" xfId="0" applyFont="1" applyBorder="1" applyAlignment="1">
      <alignment wrapText="1"/>
    </xf>
    <xf numFmtId="0" fontId="49" fillId="11" borderId="12" xfId="0" applyFont="1" applyFill="1" applyBorder="1"/>
    <xf numFmtId="0" fontId="49" fillId="11" borderId="12" xfId="0" applyFont="1" applyFill="1" applyBorder="1" applyAlignment="1">
      <alignment wrapText="1"/>
    </xf>
    <xf numFmtId="0" fontId="49" fillId="0" borderId="12" xfId="0" applyFont="1" applyBorder="1"/>
    <xf numFmtId="0" fontId="49" fillId="0" borderId="12" xfId="0" applyFont="1" applyBorder="1" applyAlignment="1">
      <alignment wrapText="1"/>
    </xf>
    <xf numFmtId="0" fontId="49" fillId="0" borderId="0" xfId="0" applyFont="1" applyAlignment="1">
      <alignment wrapText="1"/>
    </xf>
    <xf numFmtId="164" fontId="52" fillId="14" borderId="16" xfId="0" applyNumberFormat="1" applyFont="1" applyFill="1" applyBorder="1" applyAlignment="1" applyProtection="1">
      <alignment horizontal="left" vertical="top" wrapText="1"/>
      <protection locked="0"/>
    </xf>
    <xf numFmtId="0" fontId="52" fillId="14" borderId="22" xfId="0" applyFont="1" applyFill="1" applyBorder="1" applyAlignment="1" applyProtection="1">
      <alignment vertical="top"/>
      <protection locked="0"/>
    </xf>
    <xf numFmtId="0" fontId="68" fillId="14" borderId="22" xfId="0" applyFont="1" applyFill="1" applyBorder="1" applyAlignment="1" applyProtection="1">
      <alignment vertical="top" wrapText="1"/>
      <protection locked="0"/>
    </xf>
    <xf numFmtId="0" fontId="57" fillId="14" borderId="38" xfId="0" applyFont="1" applyFill="1" applyBorder="1" applyAlignment="1" applyProtection="1">
      <alignment vertical="top" wrapText="1"/>
      <protection locked="0"/>
    </xf>
    <xf numFmtId="0" fontId="48" fillId="13" borderId="0" xfId="0" applyFont="1" applyFill="1" applyAlignment="1" applyProtection="1">
      <alignment vertical="top" wrapText="1"/>
      <protection locked="0"/>
    </xf>
    <xf numFmtId="164" fontId="52" fillId="14" borderId="18" xfId="0" applyNumberFormat="1" applyFont="1" applyFill="1" applyBorder="1" applyAlignment="1" applyProtection="1">
      <alignment horizontal="left" vertical="top" wrapText="1"/>
      <protection locked="0"/>
    </xf>
    <xf numFmtId="0" fontId="52" fillId="14" borderId="21" xfId="0" applyFont="1" applyFill="1" applyBorder="1" applyAlignment="1" applyProtection="1">
      <alignment vertical="top" wrapText="1"/>
      <protection locked="0"/>
    </xf>
    <xf numFmtId="0" fontId="76" fillId="14" borderId="20" xfId="0" applyFont="1" applyFill="1" applyBorder="1" applyAlignment="1" applyProtection="1">
      <alignment vertical="top" wrapText="1"/>
      <protection locked="0"/>
    </xf>
    <xf numFmtId="164" fontId="48" fillId="14" borderId="18" xfId="0" applyNumberFormat="1" applyFont="1" applyFill="1" applyBorder="1" applyAlignment="1" applyProtection="1">
      <alignment horizontal="left" vertical="top" wrapText="1"/>
      <protection locked="0"/>
    </xf>
    <xf numFmtId="0" fontId="48" fillId="0" borderId="16" xfId="0" applyFont="1" applyBorder="1" applyAlignment="1" applyProtection="1">
      <alignment vertical="top" wrapText="1"/>
      <protection locked="0"/>
    </xf>
    <xf numFmtId="0" fontId="73" fillId="0" borderId="22"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48" fillId="0" borderId="18" xfId="0" applyFont="1" applyBorder="1" applyAlignment="1" applyProtection="1">
      <alignment vertical="top" wrapText="1"/>
      <protection locked="0"/>
    </xf>
    <xf numFmtId="0" fontId="73" fillId="0" borderId="0" xfId="0" applyFont="1" applyAlignment="1" applyProtection="1">
      <alignment vertical="top" wrapText="1"/>
      <protection locked="0"/>
    </xf>
    <xf numFmtId="0" fontId="49" fillId="10" borderId="18" xfId="0" applyFont="1" applyFill="1" applyBorder="1" applyAlignment="1">
      <alignment vertical="top" wrapText="1"/>
    </xf>
    <xf numFmtId="0" fontId="54" fillId="0" borderId="3" xfId="0" applyFont="1" applyBorder="1" applyAlignment="1">
      <alignment vertical="top" wrapText="1"/>
    </xf>
    <xf numFmtId="0" fontId="48" fillId="0" borderId="0" xfId="0" applyFont="1" applyAlignment="1" applyProtection="1">
      <alignment vertical="top"/>
      <protection locked="0"/>
    </xf>
    <xf numFmtId="0" fontId="65" fillId="10" borderId="0" xfId="0" applyFont="1" applyFill="1" applyAlignment="1">
      <alignment vertical="top" wrapText="1"/>
    </xf>
    <xf numFmtId="164" fontId="48" fillId="14" borderId="0" xfId="0" applyNumberFormat="1" applyFont="1" applyFill="1" applyAlignment="1" applyProtection="1">
      <alignment horizontal="left" vertical="top" wrapText="1"/>
      <protection locked="0"/>
    </xf>
    <xf numFmtId="0" fontId="48" fillId="0" borderId="0" xfId="0" applyFont="1" applyAlignment="1" applyProtection="1">
      <alignment vertical="top" wrapText="1"/>
      <protection locked="0"/>
    </xf>
    <xf numFmtId="0" fontId="57" fillId="0" borderId="0" xfId="0" applyFont="1" applyAlignment="1" applyProtection="1">
      <alignment vertical="top" wrapText="1"/>
      <protection locked="0"/>
    </xf>
    <xf numFmtId="0" fontId="52" fillId="14" borderId="24" xfId="0" applyFont="1" applyFill="1" applyBorder="1" applyAlignment="1" applyProtection="1">
      <alignment vertical="top"/>
      <protection locked="0"/>
    </xf>
    <xf numFmtId="0" fontId="57" fillId="14" borderId="13" xfId="0" applyFont="1" applyFill="1" applyBorder="1" applyAlignment="1" applyProtection="1">
      <alignment vertical="top" wrapText="1"/>
      <protection locked="0"/>
    </xf>
    <xf numFmtId="164" fontId="48" fillId="14" borderId="1" xfId="0" applyNumberFormat="1" applyFont="1" applyFill="1" applyBorder="1" applyAlignment="1" applyProtection="1">
      <alignment horizontal="left" vertical="top" wrapText="1"/>
      <protection locked="0"/>
    </xf>
    <xf numFmtId="0" fontId="48" fillId="0" borderId="38" xfId="0" applyFont="1" applyBorder="1" applyAlignment="1" applyProtection="1">
      <alignment vertical="top" wrapText="1"/>
      <protection locked="0"/>
    </xf>
    <xf numFmtId="0" fontId="57" fillId="0" borderId="3" xfId="0" applyFont="1" applyBorder="1" applyAlignment="1" applyProtection="1">
      <alignment vertical="top" wrapText="1"/>
      <protection locked="0"/>
    </xf>
    <xf numFmtId="0" fontId="77" fillId="0" borderId="3"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48" fillId="11" borderId="0" xfId="0" applyFont="1" applyFill="1" applyAlignment="1" applyProtection="1">
      <alignment vertical="top" wrapText="1"/>
      <protection locked="0"/>
    </xf>
    <xf numFmtId="0" fontId="52" fillId="14" borderId="24" xfId="0" applyFont="1" applyFill="1" applyBorder="1" applyAlignment="1" applyProtection="1">
      <alignment vertical="top" wrapText="1"/>
      <protection locked="0"/>
    </xf>
    <xf numFmtId="0" fontId="48" fillId="14" borderId="24" xfId="0" applyFont="1" applyFill="1" applyBorder="1" applyAlignment="1" applyProtection="1">
      <alignment vertical="top" wrapText="1"/>
      <protection locked="0"/>
    </xf>
    <xf numFmtId="0" fontId="48" fillId="0" borderId="24" xfId="0" applyFont="1" applyBorder="1" applyAlignment="1" applyProtection="1">
      <alignment vertical="top" wrapText="1"/>
      <protection locked="0"/>
    </xf>
    <xf numFmtId="0" fontId="57" fillId="0" borderId="17" xfId="0" applyFont="1" applyBorder="1" applyAlignment="1" applyProtection="1">
      <alignment vertical="top" wrapText="1"/>
      <protection locked="0"/>
    </xf>
    <xf numFmtId="0" fontId="76" fillId="14" borderId="13" xfId="0" applyFont="1" applyFill="1" applyBorder="1" applyAlignment="1" applyProtection="1">
      <alignment vertical="top" wrapText="1"/>
      <protection locked="0"/>
    </xf>
    <xf numFmtId="0" fontId="77" fillId="0" borderId="0" xfId="0" applyFont="1" applyAlignment="1" applyProtection="1">
      <alignment vertical="top"/>
      <protection locked="0"/>
    </xf>
    <xf numFmtId="0" fontId="48" fillId="10" borderId="0" xfId="0" applyFont="1" applyFill="1" applyAlignment="1">
      <alignment vertical="top" wrapText="1"/>
    </xf>
    <xf numFmtId="2" fontId="73" fillId="0" borderId="0" xfId="0" applyNumberFormat="1" applyFont="1" applyAlignment="1" applyProtection="1">
      <alignment vertical="top" wrapText="1"/>
      <protection locked="0"/>
    </xf>
    <xf numFmtId="0" fontId="57" fillId="0" borderId="3" xfId="0" applyFont="1" applyBorder="1" applyAlignment="1" applyProtection="1">
      <alignment vertical="top"/>
      <protection locked="0"/>
    </xf>
    <xf numFmtId="0" fontId="48" fillId="0" borderId="39" xfId="0" applyFont="1" applyBorder="1" applyAlignment="1" applyProtection="1">
      <alignment vertical="top" wrapText="1"/>
      <protection locked="0"/>
    </xf>
    <xf numFmtId="0" fontId="43" fillId="0" borderId="3" xfId="0" applyFont="1" applyBorder="1" applyAlignment="1" applyProtection="1">
      <alignment vertical="top" wrapText="1"/>
      <protection locked="0"/>
    </xf>
    <xf numFmtId="0" fontId="48" fillId="11" borderId="18" xfId="0" applyFont="1" applyFill="1" applyBorder="1" applyAlignment="1" applyProtection="1">
      <alignment horizontal="right" vertical="top" wrapText="1"/>
      <protection locked="0"/>
    </xf>
    <xf numFmtId="0" fontId="54" fillId="11" borderId="3" xfId="0" applyFont="1" applyFill="1" applyBorder="1" applyAlignment="1" applyProtection="1">
      <alignment vertical="top" wrapText="1"/>
      <protection locked="0"/>
    </xf>
    <xf numFmtId="0" fontId="48" fillId="11" borderId="18" xfId="0" applyFont="1" applyFill="1" applyBorder="1" applyAlignment="1" applyProtection="1">
      <alignment vertical="top" wrapText="1"/>
      <protection locked="0"/>
    </xf>
    <xf numFmtId="0" fontId="48" fillId="0" borderId="19" xfId="0" applyFont="1" applyBorder="1" applyAlignment="1" applyProtection="1">
      <alignment horizontal="left" vertical="top" wrapText="1"/>
      <protection locked="0"/>
    </xf>
    <xf numFmtId="0" fontId="48" fillId="0" borderId="21" xfId="0" applyFont="1" applyBorder="1" applyAlignment="1" applyProtection="1">
      <alignment vertical="top" wrapText="1"/>
      <protection locked="0"/>
    </xf>
    <xf numFmtId="0" fontId="57" fillId="0" borderId="20" xfId="0" applyFont="1" applyBorder="1" applyAlignment="1" applyProtection="1">
      <alignment vertical="top" wrapText="1"/>
      <protection locked="0"/>
    </xf>
    <xf numFmtId="164" fontId="48" fillId="14" borderId="1" xfId="0" applyNumberFormat="1" applyFont="1" applyFill="1" applyBorder="1" applyAlignment="1" applyProtection="1">
      <alignment vertical="top"/>
      <protection locked="0"/>
    </xf>
    <xf numFmtId="0" fontId="52" fillId="14" borderId="12" xfId="0" applyFont="1" applyFill="1" applyBorder="1" applyAlignment="1" applyProtection="1">
      <alignment horizontal="center" vertical="top" wrapText="1"/>
      <protection locked="0"/>
    </xf>
    <xf numFmtId="0" fontId="52" fillId="13" borderId="0" xfId="0" applyFont="1" applyFill="1" applyAlignment="1" applyProtection="1">
      <alignment vertical="top" wrapText="1"/>
      <protection locked="0"/>
    </xf>
    <xf numFmtId="164" fontId="48" fillId="14" borderId="1" xfId="0" applyNumberFormat="1" applyFont="1" applyFill="1" applyBorder="1" applyAlignment="1" applyProtection="1">
      <alignment vertical="top" wrapText="1"/>
      <protection locked="0"/>
    </xf>
    <xf numFmtId="0" fontId="78" fillId="0" borderId="0" xfId="0" applyFont="1" applyAlignment="1" applyProtection="1">
      <alignment vertical="top" wrapText="1"/>
      <protection locked="0"/>
    </xf>
    <xf numFmtId="0" fontId="48" fillId="0" borderId="19" xfId="0" applyFont="1" applyBorder="1" applyAlignment="1" applyProtection="1">
      <alignment vertical="top" wrapText="1"/>
      <protection locked="0"/>
    </xf>
    <xf numFmtId="0" fontId="73" fillId="0" borderId="21" xfId="0" applyFont="1" applyBorder="1" applyAlignment="1" applyProtection="1">
      <alignment vertical="top" wrapText="1"/>
      <protection locked="0"/>
    </xf>
    <xf numFmtId="0" fontId="77" fillId="0" borderId="20" xfId="0" applyFont="1" applyBorder="1" applyAlignment="1" applyProtection="1">
      <alignment vertical="top" wrapText="1"/>
      <protection locked="0"/>
    </xf>
    <xf numFmtId="0" fontId="79" fillId="14" borderId="12" xfId="0" applyFont="1" applyFill="1" applyBorder="1" applyAlignment="1" applyProtection="1">
      <alignment vertical="top" wrapText="1"/>
      <protection locked="0"/>
    </xf>
    <xf numFmtId="0" fontId="48" fillId="14" borderId="12" xfId="0" applyFont="1" applyFill="1" applyBorder="1" applyAlignment="1" applyProtection="1">
      <alignment vertical="top" wrapText="1"/>
      <protection locked="0"/>
    </xf>
    <xf numFmtId="0" fontId="73" fillId="0" borderId="12" xfId="0" applyFont="1" applyBorder="1" applyAlignment="1" applyProtection="1">
      <alignment vertical="top" wrapText="1"/>
      <protection locked="0"/>
    </xf>
    <xf numFmtId="0" fontId="78" fillId="0" borderId="12" xfId="0" applyFont="1" applyBorder="1" applyAlignment="1" applyProtection="1">
      <alignment vertical="top" wrapText="1"/>
      <protection locked="0"/>
    </xf>
    <xf numFmtId="0" fontId="73" fillId="0" borderId="24" xfId="0" applyFont="1" applyBorder="1" applyAlignment="1" applyProtection="1">
      <alignment vertical="top" wrapText="1"/>
      <protection locked="0"/>
    </xf>
    <xf numFmtId="0" fontId="78" fillId="0" borderId="17" xfId="0" applyFont="1" applyBorder="1" applyAlignment="1" applyProtection="1">
      <alignment vertical="top" wrapText="1"/>
      <protection locked="0"/>
    </xf>
    <xf numFmtId="0" fontId="62" fillId="0" borderId="0" xfId="0" applyFont="1" applyAlignment="1" applyProtection="1">
      <alignment vertical="top" wrapText="1"/>
      <protection locked="0"/>
    </xf>
    <xf numFmtId="0" fontId="77" fillId="11" borderId="3" xfId="0" applyFont="1" applyFill="1" applyBorder="1" applyAlignment="1" applyProtection="1">
      <alignment vertical="top" wrapText="1"/>
      <protection locked="0"/>
    </xf>
    <xf numFmtId="164" fontId="48" fillId="21" borderId="18" xfId="0" applyNumberFormat="1" applyFont="1" applyFill="1" applyBorder="1" applyAlignment="1" applyProtection="1">
      <alignment horizontal="left" vertical="top" wrapText="1"/>
      <protection locked="0"/>
    </xf>
    <xf numFmtId="0" fontId="48" fillId="21" borderId="0" xfId="0" applyFont="1" applyFill="1" applyAlignment="1" applyProtection="1">
      <alignment vertical="top"/>
      <protection locked="0"/>
    </xf>
    <xf numFmtId="164" fontId="52" fillId="14" borderId="1" xfId="0" applyNumberFormat="1" applyFont="1" applyFill="1" applyBorder="1" applyAlignment="1" applyProtection="1">
      <alignment horizontal="left" vertical="top" wrapText="1"/>
      <protection locked="0"/>
    </xf>
    <xf numFmtId="0" fontId="52" fillId="14" borderId="13" xfId="0" applyFont="1" applyFill="1" applyBorder="1" applyAlignment="1" applyProtection="1">
      <alignment vertical="top" wrapText="1"/>
      <protection locked="0"/>
    </xf>
    <xf numFmtId="0" fontId="52" fillId="14" borderId="12" xfId="0" applyFont="1" applyFill="1" applyBorder="1" applyAlignment="1" applyProtection="1">
      <alignment vertical="top" wrapText="1"/>
      <protection locked="0"/>
    </xf>
    <xf numFmtId="0" fontId="77" fillId="0" borderId="13" xfId="0" applyFont="1" applyBorder="1" applyAlignment="1" applyProtection="1">
      <alignment vertical="top" wrapText="1"/>
      <protection locked="0"/>
    </xf>
    <xf numFmtId="0" fontId="77" fillId="0" borderId="12" xfId="0" applyFont="1" applyBorder="1" applyAlignment="1" applyProtection="1">
      <alignment vertical="top" wrapText="1"/>
      <protection locked="0"/>
    </xf>
    <xf numFmtId="0" fontId="73" fillId="0" borderId="13" xfId="0" applyFont="1" applyBorder="1" applyAlignment="1" applyProtection="1">
      <alignment vertical="top" wrapText="1"/>
      <protection locked="0"/>
    </xf>
    <xf numFmtId="0" fontId="52" fillId="0" borderId="12" xfId="6" applyFont="1" applyBorder="1" applyAlignment="1" applyProtection="1">
      <alignment horizontal="center" wrapText="1"/>
      <protection locked="0"/>
    </xf>
    <xf numFmtId="15" fontId="52" fillId="0" borderId="12" xfId="6" applyNumberFormat="1" applyFont="1" applyBorder="1" applyAlignment="1" applyProtection="1">
      <alignment horizontal="center" wrapText="1"/>
      <protection locked="0"/>
    </xf>
    <xf numFmtId="15" fontId="48" fillId="0" borderId="12" xfId="6" applyNumberFormat="1" applyFont="1" applyBorder="1" applyAlignment="1" applyProtection="1">
      <alignment wrapText="1"/>
      <protection locked="0"/>
    </xf>
    <xf numFmtId="0" fontId="49" fillId="0" borderId="0" xfId="0" applyFont="1" applyAlignment="1" applyProtection="1">
      <alignment vertical="top"/>
      <protection locked="0"/>
    </xf>
    <xf numFmtId="0" fontId="80" fillId="0" borderId="0" xfId="0" applyFont="1" applyAlignment="1" applyProtection="1">
      <alignment horizontal="left" vertical="top" wrapText="1"/>
      <protection locked="0"/>
    </xf>
    <xf numFmtId="0" fontId="49" fillId="0" borderId="0" xfId="0" applyFont="1" applyProtection="1">
      <protection locked="0"/>
    </xf>
    <xf numFmtId="0" fontId="66" fillId="10" borderId="12" xfId="6" applyFont="1" applyFill="1" applyBorder="1" applyAlignment="1" applyProtection="1">
      <alignment wrapText="1"/>
      <protection locked="0"/>
    </xf>
    <xf numFmtId="0" fontId="52" fillId="0" borderId="12" xfId="6" applyFont="1" applyBorder="1" applyAlignment="1" applyProtection="1">
      <alignment wrapText="1"/>
      <protection locked="0"/>
    </xf>
    <xf numFmtId="0" fontId="48" fillId="15" borderId="21" xfId="0" applyFont="1" applyFill="1" applyBorder="1" applyAlignment="1">
      <alignment horizontal="center" vertical="top" wrapText="1"/>
    </xf>
    <xf numFmtId="0" fontId="87" fillId="0" borderId="0" xfId="0" applyFont="1" applyProtection="1">
      <protection locked="0"/>
    </xf>
    <xf numFmtId="0" fontId="87" fillId="0" borderId="0" xfId="0" applyFont="1" applyAlignment="1" applyProtection="1">
      <alignment vertical="top"/>
      <protection locked="0"/>
    </xf>
    <xf numFmtId="0" fontId="38" fillId="24" borderId="0" xfId="0" applyFont="1" applyFill="1" applyAlignment="1" applyProtection="1">
      <alignment horizontal="left" vertical="top" wrapText="1"/>
      <protection locked="0"/>
    </xf>
    <xf numFmtId="165" fontId="87" fillId="0" borderId="0" xfId="0" applyNumberFormat="1" applyFont="1" applyAlignment="1" applyProtection="1">
      <alignment vertical="top"/>
      <protection locked="0"/>
    </xf>
    <xf numFmtId="15" fontId="48" fillId="0" borderId="12" xfId="6" applyNumberFormat="1" applyFont="1" applyBorder="1" applyAlignment="1" applyProtection="1">
      <alignment horizontal="left" vertical="top" wrapText="1"/>
      <protection locked="0"/>
    </xf>
    <xf numFmtId="0" fontId="40" fillId="25" borderId="16" xfId="0" applyFont="1" applyFill="1" applyBorder="1" applyAlignment="1">
      <alignment horizontal="left" vertical="top" wrapText="1"/>
    </xf>
    <xf numFmtId="0" fontId="40" fillId="25" borderId="17" xfId="0" applyFont="1" applyFill="1" applyBorder="1" applyAlignment="1">
      <alignment vertical="top" wrapText="1"/>
    </xf>
    <xf numFmtId="0" fontId="40" fillId="7" borderId="0" xfId="0" applyFont="1" applyFill="1" applyAlignment="1">
      <alignment vertical="top" wrapText="1"/>
    </xf>
    <xf numFmtId="0" fontId="24" fillId="0" borderId="0" xfId="0" applyFont="1"/>
    <xf numFmtId="0" fontId="40" fillId="25" borderId="18" xfId="0" applyFont="1" applyFill="1" applyBorder="1" applyAlignment="1">
      <alignment horizontal="left" vertical="top" wrapText="1"/>
    </xf>
    <xf numFmtId="0" fontId="40" fillId="25" borderId="20" xfId="0" applyFont="1" applyFill="1" applyBorder="1" applyAlignment="1">
      <alignment vertical="top" wrapText="1"/>
    </xf>
    <xf numFmtId="0" fontId="24" fillId="25" borderId="1" xfId="0" applyFont="1" applyFill="1" applyBorder="1" applyAlignment="1">
      <alignment horizontal="left" vertical="top" wrapText="1"/>
    </xf>
    <xf numFmtId="0" fontId="40" fillId="0" borderId="3" xfId="0" applyFont="1" applyBorder="1" applyAlignment="1">
      <alignment vertical="top" wrapText="1"/>
    </xf>
    <xf numFmtId="0" fontId="24" fillId="0" borderId="3" xfId="0" applyFont="1" applyBorder="1" applyAlignment="1">
      <alignment vertical="top" wrapText="1"/>
    </xf>
    <xf numFmtId="0" fontId="24" fillId="7" borderId="0" xfId="0" applyFont="1" applyFill="1" applyAlignment="1">
      <alignment vertical="top" wrapText="1"/>
    </xf>
    <xf numFmtId="0" fontId="90" fillId="2" borderId="3" xfId="0" applyFont="1" applyFill="1" applyBorder="1" applyAlignment="1">
      <alignment vertical="top" wrapText="1"/>
    </xf>
    <xf numFmtId="0" fontId="24" fillId="2" borderId="3" xfId="0" applyFont="1" applyFill="1" applyBorder="1" applyAlignment="1">
      <alignment vertical="top" wrapText="1"/>
    </xf>
    <xf numFmtId="0" fontId="26" fillId="0" borderId="3" xfId="0" applyFont="1" applyBorder="1" applyAlignment="1">
      <alignment vertical="top" wrapText="1"/>
    </xf>
    <xf numFmtId="0" fontId="40" fillId="25" borderId="13" xfId="0" applyFont="1" applyFill="1" applyBorder="1" applyAlignment="1">
      <alignment vertical="top" wrapText="1"/>
    </xf>
    <xf numFmtId="0" fontId="91" fillId="0" borderId="0" xfId="0" applyFont="1"/>
    <xf numFmtId="0" fontId="92" fillId="2" borderId="3" xfId="0" applyFont="1" applyFill="1" applyBorder="1" applyAlignment="1">
      <alignment vertical="top" wrapText="1"/>
    </xf>
    <xf numFmtId="0" fontId="40" fillId="25" borderId="1" xfId="0" applyFont="1" applyFill="1" applyBorder="1" applyAlignment="1">
      <alignment horizontal="left" vertical="top" wrapText="1"/>
    </xf>
    <xf numFmtId="0" fontId="93" fillId="7" borderId="0" xfId="0" applyFont="1" applyFill="1" applyAlignment="1">
      <alignment vertical="top" wrapText="1"/>
    </xf>
    <xf numFmtId="0" fontId="93" fillId="0" borderId="0" xfId="0" applyFont="1" applyAlignment="1">
      <alignment vertical="top" wrapText="1"/>
    </xf>
    <xf numFmtId="0" fontId="91" fillId="25" borderId="1" xfId="0" applyFont="1" applyFill="1" applyBorder="1" applyAlignment="1">
      <alignment horizontal="left" vertical="top" wrapText="1"/>
    </xf>
    <xf numFmtId="0" fontId="91" fillId="7" borderId="0" xfId="0" applyFont="1" applyFill="1" applyAlignment="1">
      <alignment vertical="top" wrapText="1"/>
    </xf>
    <xf numFmtId="0" fontId="91" fillId="0" borderId="0" xfId="0" applyFont="1" applyAlignment="1">
      <alignment vertical="top" wrapText="1"/>
    </xf>
    <xf numFmtId="0" fontId="91" fillId="0" borderId="3" xfId="0" applyFont="1" applyBorder="1" applyAlignment="1">
      <alignment vertical="top" wrapText="1"/>
    </xf>
    <xf numFmtId="0" fontId="40" fillId="0" borderId="0" xfId="0" applyFont="1" applyAlignment="1">
      <alignment vertical="top" wrapText="1"/>
    </xf>
    <xf numFmtId="0" fontId="24" fillId="0" borderId="0" xfId="0" applyFont="1" applyAlignment="1">
      <alignment vertical="top" wrapText="1"/>
    </xf>
    <xf numFmtId="0" fontId="24" fillId="0" borderId="3" xfId="0" applyFont="1" applyBorder="1" applyAlignment="1">
      <alignment horizontal="left" vertical="top" wrapText="1"/>
    </xf>
    <xf numFmtId="0" fontId="26" fillId="7" borderId="0" xfId="0" applyFont="1" applyFill="1" applyAlignment="1">
      <alignment horizontal="left" vertical="top" wrapText="1"/>
    </xf>
    <xf numFmtId="0" fontId="26" fillId="7" borderId="0" xfId="0" applyFont="1" applyFill="1" applyAlignment="1">
      <alignment vertical="top" wrapText="1"/>
    </xf>
    <xf numFmtId="14" fontId="24" fillId="0" borderId="3" xfId="0" applyNumberFormat="1" applyFont="1" applyBorder="1" applyAlignment="1">
      <alignment vertical="top" wrapText="1"/>
    </xf>
    <xf numFmtId="0" fontId="24" fillId="7" borderId="0" xfId="0" applyFont="1" applyFill="1"/>
    <xf numFmtId="14" fontId="24" fillId="0" borderId="3" xfId="0" applyNumberFormat="1" applyFont="1" applyBorder="1" applyAlignment="1">
      <alignment horizontal="left" vertical="top" wrapText="1"/>
    </xf>
    <xf numFmtId="14" fontId="92" fillId="2" borderId="3" xfId="0" applyNumberFormat="1" applyFont="1" applyFill="1" applyBorder="1" applyAlignment="1">
      <alignment vertical="top" wrapText="1"/>
    </xf>
    <xf numFmtId="0" fontId="94" fillId="2" borderId="3" xfId="0" applyFont="1" applyFill="1" applyBorder="1" applyAlignment="1">
      <alignment vertical="top" wrapText="1"/>
    </xf>
    <xf numFmtId="0" fontId="96" fillId="2" borderId="3" xfId="0" applyFont="1" applyFill="1" applyBorder="1" applyAlignment="1">
      <alignment vertical="top" wrapText="1"/>
    </xf>
    <xf numFmtId="0" fontId="95" fillId="2" borderId="3" xfId="0" applyFont="1" applyFill="1" applyBorder="1" applyAlignment="1">
      <alignment vertical="top" wrapText="1"/>
    </xf>
    <xf numFmtId="0" fontId="92" fillId="0" borderId="3" xfId="0" applyFont="1" applyBorder="1" applyAlignment="1">
      <alignment vertical="top" wrapText="1"/>
    </xf>
    <xf numFmtId="0" fontId="95" fillId="0" borderId="3" xfId="0" applyFont="1" applyBorder="1" applyAlignment="1">
      <alignment vertical="top" wrapText="1"/>
    </xf>
    <xf numFmtId="0" fontId="96" fillId="0" borderId="3" xfId="0" applyFont="1" applyBorder="1" applyAlignment="1">
      <alignment vertical="top" wrapText="1"/>
    </xf>
    <xf numFmtId="0" fontId="43" fillId="0" borderId="3" xfId="0" applyFont="1" applyBorder="1" applyAlignment="1">
      <alignment vertical="top" wrapText="1"/>
    </xf>
    <xf numFmtId="0" fontId="9" fillId="24" borderId="0" xfId="0" applyFont="1" applyFill="1" applyAlignment="1">
      <alignment vertical="top" wrapText="1"/>
    </xf>
    <xf numFmtId="0" fontId="28" fillId="25" borderId="1" xfId="0" applyFont="1" applyFill="1" applyBorder="1" applyAlignment="1">
      <alignment horizontal="left" vertical="top" wrapText="1"/>
    </xf>
    <xf numFmtId="0" fontId="97" fillId="24" borderId="0" xfId="0" applyFont="1" applyFill="1" applyAlignment="1">
      <alignment vertical="top" wrapText="1"/>
    </xf>
    <xf numFmtId="0" fontId="26" fillId="25" borderId="1" xfId="0" applyFont="1" applyFill="1" applyBorder="1" applyAlignment="1">
      <alignment horizontal="left" vertical="top" wrapText="1"/>
    </xf>
    <xf numFmtId="0" fontId="26" fillId="24" borderId="3" xfId="0" applyFont="1" applyFill="1" applyBorder="1" applyAlignment="1">
      <alignment vertical="top" wrapText="1"/>
    </xf>
    <xf numFmtId="0" fontId="26" fillId="0" borderId="0" xfId="0" applyFont="1" applyAlignment="1">
      <alignment vertical="top" wrapText="1"/>
    </xf>
    <xf numFmtId="0" fontId="28" fillId="24" borderId="3" xfId="0" applyFont="1" applyFill="1" applyBorder="1" applyAlignment="1">
      <alignment vertical="top" wrapText="1"/>
    </xf>
    <xf numFmtId="0" fontId="29" fillId="25" borderId="1" xfId="0" applyFont="1" applyFill="1" applyBorder="1" applyAlignment="1">
      <alignment horizontal="left" vertical="top" wrapText="1"/>
    </xf>
    <xf numFmtId="0" fontId="29" fillId="24" borderId="3" xfId="0" applyFont="1" applyFill="1" applyBorder="1" applyAlignment="1">
      <alignment vertical="top" wrapText="1"/>
    </xf>
    <xf numFmtId="0" fontId="28" fillId="25" borderId="18" xfId="0" applyFont="1" applyFill="1" applyBorder="1" applyAlignment="1">
      <alignment horizontal="left" vertical="top" wrapText="1"/>
    </xf>
    <xf numFmtId="0" fontId="24" fillId="0" borderId="1" xfId="0" applyFont="1" applyBorder="1" applyAlignment="1">
      <alignment vertical="top" wrapText="1"/>
    </xf>
    <xf numFmtId="0" fontId="24" fillId="25" borderId="18" xfId="0" applyFont="1" applyFill="1" applyBorder="1" applyAlignment="1">
      <alignment horizontal="left" vertical="top" wrapText="1"/>
    </xf>
    <xf numFmtId="0" fontId="26" fillId="0" borderId="1" xfId="0" applyFont="1" applyBorder="1" applyAlignment="1">
      <alignment vertical="top" wrapText="1"/>
    </xf>
    <xf numFmtId="0" fontId="26" fillId="0" borderId="15" xfId="0" applyFont="1" applyBorder="1" applyAlignment="1">
      <alignment vertical="top" wrapText="1"/>
    </xf>
    <xf numFmtId="0" fontId="0" fillId="24" borderId="0" xfId="0" applyFill="1" applyAlignment="1">
      <alignment vertical="top" wrapText="1"/>
    </xf>
    <xf numFmtId="2" fontId="40" fillId="25" borderId="1" xfId="0" applyNumberFormat="1" applyFont="1" applyFill="1" applyBorder="1" applyAlignment="1">
      <alignment horizontal="left" vertical="top" wrapText="1"/>
    </xf>
    <xf numFmtId="0" fontId="7" fillId="0" borderId="0" xfId="0" applyFont="1" applyAlignment="1">
      <alignment vertical="top" wrapText="1"/>
    </xf>
    <xf numFmtId="0" fontId="9" fillId="0" borderId="0" xfId="0" applyFont="1" applyAlignment="1">
      <alignment vertical="top" wrapText="1"/>
    </xf>
    <xf numFmtId="0" fontId="52" fillId="0" borderId="17" xfId="0" applyFont="1" applyBorder="1" applyAlignment="1">
      <alignment vertical="top" wrapText="1"/>
    </xf>
    <xf numFmtId="0" fontId="48" fillId="0" borderId="1" xfId="0" applyFont="1" applyBorder="1" applyAlignment="1">
      <alignment horizontal="left" vertical="top" wrapText="1"/>
    </xf>
    <xf numFmtId="0" fontId="48" fillId="0" borderId="14" xfId="0" applyFont="1" applyBorder="1" applyAlignment="1">
      <alignment horizontal="left" vertical="top" wrapText="1"/>
    </xf>
    <xf numFmtId="0" fontId="48" fillId="11" borderId="3" xfId="0" applyFont="1" applyFill="1" applyBorder="1" applyAlignment="1">
      <alignment vertical="top" wrapText="1"/>
    </xf>
    <xf numFmtId="0" fontId="31" fillId="0" borderId="12" xfId="0" applyFont="1" applyBorder="1" applyAlignment="1">
      <alignment vertical="center"/>
    </xf>
    <xf numFmtId="0" fontId="49" fillId="0" borderId="23" xfId="0" applyFont="1" applyBorder="1" applyAlignment="1">
      <alignment horizontal="left" vertical="top" wrapText="1"/>
    </xf>
    <xf numFmtId="0" fontId="48" fillId="30" borderId="12" xfId="0" applyFont="1" applyFill="1" applyBorder="1" applyAlignment="1">
      <alignment horizontal="left" vertical="top" wrapText="1"/>
    </xf>
    <xf numFmtId="0" fontId="48" fillId="30" borderId="12" xfId="0" applyFont="1" applyFill="1" applyBorder="1" applyAlignment="1">
      <alignment horizontal="left" vertical="top"/>
    </xf>
    <xf numFmtId="0" fontId="49" fillId="11" borderId="12" xfId="0" applyFont="1" applyFill="1" applyBorder="1" applyAlignment="1">
      <alignment vertical="top"/>
    </xf>
    <xf numFmtId="0" fontId="49" fillId="11" borderId="12" xfId="0" applyFont="1" applyFill="1" applyBorder="1" applyAlignment="1">
      <alignment vertical="top" wrapText="1"/>
    </xf>
    <xf numFmtId="0" fontId="41" fillId="11" borderId="12" xfId="0" applyFont="1" applyFill="1" applyBorder="1" applyAlignment="1">
      <alignment vertical="center" wrapText="1"/>
    </xf>
    <xf numFmtId="0" fontId="41" fillId="11" borderId="12" xfId="0" applyFont="1" applyFill="1" applyBorder="1" applyAlignment="1">
      <alignment horizontal="left" vertical="center" wrapText="1" indent="4"/>
    </xf>
    <xf numFmtId="0" fontId="48" fillId="0" borderId="12" xfId="0" applyFont="1" applyBorder="1" applyAlignment="1">
      <alignment horizontal="left" vertical="top" wrapText="1"/>
    </xf>
    <xf numFmtId="0" fontId="48" fillId="11" borderId="12" xfId="0" applyFont="1" applyFill="1" applyBorder="1" applyAlignment="1">
      <alignment horizontal="left" vertical="top" wrapText="1"/>
    </xf>
    <xf numFmtId="0" fontId="48" fillId="11" borderId="12" xfId="0" applyFont="1" applyFill="1" applyBorder="1" applyAlignment="1">
      <alignment horizontal="left" vertical="top"/>
    </xf>
    <xf numFmtId="0" fontId="49" fillId="11" borderId="0" xfId="0" applyFont="1" applyFill="1" applyAlignment="1">
      <alignment vertical="center" wrapText="1"/>
    </xf>
    <xf numFmtId="0" fontId="49" fillId="23" borderId="12" xfId="0" applyFont="1" applyFill="1" applyBorder="1"/>
    <xf numFmtId="0" fontId="52" fillId="15" borderId="0" xfId="15" applyFont="1" applyFill="1" applyAlignment="1">
      <alignment horizontal="left" vertical="top"/>
    </xf>
    <xf numFmtId="0" fontId="52" fillId="15" borderId="0" xfId="15" applyFont="1" applyFill="1" applyAlignment="1">
      <alignment vertical="top" wrapText="1"/>
    </xf>
    <xf numFmtId="0" fontId="48" fillId="15" borderId="0" xfId="15" applyFont="1" applyFill="1" applyAlignment="1">
      <alignment vertical="top"/>
    </xf>
    <xf numFmtId="0" fontId="49" fillId="15" borderId="0" xfId="15" applyFont="1" applyFill="1" applyAlignment="1">
      <alignment vertical="top" wrapText="1"/>
    </xf>
    <xf numFmtId="0" fontId="48" fillId="0" borderId="0" xfId="15" applyFont="1"/>
    <xf numFmtId="0" fontId="52" fillId="15" borderId="14" xfId="15" applyFont="1" applyFill="1" applyBorder="1" applyAlignment="1">
      <alignment horizontal="left" vertical="top" wrapText="1"/>
    </xf>
    <xf numFmtId="0" fontId="52" fillId="15" borderId="14" xfId="15" applyFont="1" applyFill="1" applyBorder="1" applyAlignment="1">
      <alignment vertical="top" wrapText="1"/>
    </xf>
    <xf numFmtId="0" fontId="52" fillId="15" borderId="14" xfId="15" applyFont="1" applyFill="1" applyBorder="1" applyAlignment="1">
      <alignment vertical="top"/>
    </xf>
    <xf numFmtId="0" fontId="52" fillId="15" borderId="23" xfId="15" applyFont="1" applyFill="1" applyBorder="1" applyAlignment="1">
      <alignment horizontal="left" vertical="top"/>
    </xf>
    <xf numFmtId="0" fontId="52" fillId="15" borderId="24" xfId="15" applyFont="1" applyFill="1" applyBorder="1" applyAlignment="1">
      <alignment vertical="top" wrapText="1"/>
    </xf>
    <xf numFmtId="0" fontId="52" fillId="15" borderId="15" xfId="15" applyFont="1" applyFill="1" applyBorder="1" applyAlignment="1">
      <alignment horizontal="left" vertical="top"/>
    </xf>
    <xf numFmtId="0" fontId="48" fillId="0" borderId="15" xfId="15" applyFont="1" applyBorder="1" applyAlignment="1">
      <alignment vertical="top" wrapText="1"/>
    </xf>
    <xf numFmtId="0" fontId="48" fillId="0" borderId="15" xfId="15" applyFont="1" applyBorder="1" applyAlignment="1">
      <alignment vertical="top"/>
    </xf>
    <xf numFmtId="0" fontId="49" fillId="0" borderId="15" xfId="15" applyFont="1" applyBorder="1" applyAlignment="1">
      <alignment vertical="top" wrapText="1"/>
    </xf>
    <xf numFmtId="0" fontId="52" fillId="15" borderId="12" xfId="15" applyFont="1" applyFill="1" applyBorder="1" applyAlignment="1">
      <alignment horizontal="left" vertical="top"/>
    </xf>
    <xf numFmtId="0" fontId="49" fillId="0" borderId="12" xfId="15" applyFont="1" applyBorder="1" applyAlignment="1">
      <alignment vertical="top" wrapText="1"/>
    </xf>
    <xf numFmtId="0" fontId="48" fillId="0" borderId="12" xfId="15" applyFont="1" applyBorder="1" applyAlignment="1">
      <alignment vertical="top" wrapText="1"/>
    </xf>
    <xf numFmtId="0" fontId="48" fillId="0" borderId="12" xfId="15" applyFont="1" applyBorder="1" applyAlignment="1">
      <alignment vertical="top"/>
    </xf>
    <xf numFmtId="0" fontId="52" fillId="0" borderId="0" xfId="15" applyFont="1" applyAlignment="1">
      <alignment horizontal="left" vertical="top"/>
    </xf>
    <xf numFmtId="0" fontId="48" fillId="0" borderId="0" xfId="15" applyFont="1" applyAlignment="1">
      <alignment vertical="top" wrapText="1"/>
    </xf>
    <xf numFmtId="0" fontId="48" fillId="0" borderId="0" xfId="15" applyFont="1" applyAlignment="1">
      <alignment vertical="top"/>
    </xf>
    <xf numFmtId="0" fontId="49" fillId="0" borderId="0" xfId="15" applyFont="1" applyAlignment="1">
      <alignment vertical="top" wrapText="1"/>
    </xf>
    <xf numFmtId="0" fontId="52" fillId="10" borderId="23" xfId="15" applyFont="1" applyFill="1" applyBorder="1" applyAlignment="1">
      <alignment horizontal="left" vertical="top"/>
    </xf>
    <xf numFmtId="0" fontId="52" fillId="10" borderId="24" xfId="15" applyFont="1" applyFill="1" applyBorder="1" applyAlignment="1">
      <alignment vertical="top" wrapText="1"/>
    </xf>
    <xf numFmtId="0" fontId="48" fillId="11" borderId="12" xfId="15" applyFont="1" applyFill="1" applyBorder="1" applyAlignment="1">
      <alignment vertical="top" wrapText="1"/>
    </xf>
    <xf numFmtId="0" fontId="52" fillId="15" borderId="16" xfId="15" applyFont="1" applyFill="1" applyBorder="1" applyAlignment="1">
      <alignment horizontal="left" vertical="top"/>
    </xf>
    <xf numFmtId="0" fontId="52" fillId="15" borderId="16" xfId="15" applyFont="1" applyFill="1" applyBorder="1" applyAlignment="1">
      <alignment horizontal="left" vertical="top" wrapText="1"/>
    </xf>
    <xf numFmtId="0" fontId="52" fillId="15" borderId="23" xfId="15" applyFont="1" applyFill="1" applyBorder="1" applyAlignment="1">
      <alignment horizontal="left" vertical="top" wrapText="1"/>
    </xf>
    <xf numFmtId="0" fontId="105" fillId="0" borderId="0" xfId="16" applyFont="1" applyAlignment="1">
      <alignment wrapText="1"/>
    </xf>
    <xf numFmtId="0" fontId="107" fillId="0" borderId="43" xfId="9" applyFont="1" applyBorder="1" applyAlignment="1">
      <alignment vertical="top"/>
    </xf>
    <xf numFmtId="0" fontId="52" fillId="0" borderId="12" xfId="15" applyFont="1" applyBorder="1" applyAlignment="1">
      <alignment vertical="top" wrapText="1"/>
    </xf>
    <xf numFmtId="0" fontId="52" fillId="0" borderId="0" xfId="15" applyFont="1" applyAlignment="1">
      <alignment vertical="top" wrapText="1"/>
    </xf>
    <xf numFmtId="0" fontId="48" fillId="0" borderId="45" xfId="15" applyFont="1" applyBorder="1" applyAlignment="1">
      <alignment vertical="top" wrapText="1"/>
    </xf>
    <xf numFmtId="2" fontId="52" fillId="15" borderId="23" xfId="15" applyNumberFormat="1" applyFont="1" applyFill="1" applyBorder="1" applyAlignment="1">
      <alignment horizontal="left" vertical="top"/>
    </xf>
    <xf numFmtId="0" fontId="52" fillId="0" borderId="0" xfId="15" applyFont="1" applyAlignment="1">
      <alignment horizontal="left" vertical="top" wrapText="1"/>
    </xf>
    <xf numFmtId="0" fontId="52" fillId="10" borderId="14" xfId="15" applyFont="1" applyFill="1" applyBorder="1" applyAlignment="1">
      <alignment vertical="top" wrapText="1"/>
    </xf>
    <xf numFmtId="0" fontId="52" fillId="10" borderId="15" xfId="15" applyFont="1" applyFill="1" applyBorder="1" applyAlignment="1">
      <alignment vertical="top" wrapText="1"/>
    </xf>
    <xf numFmtId="0" fontId="52" fillId="15" borderId="22" xfId="15" applyFont="1" applyFill="1" applyBorder="1" applyAlignment="1">
      <alignment vertical="top" wrapText="1"/>
    </xf>
    <xf numFmtId="0" fontId="52" fillId="15" borderId="19" xfId="15" applyFont="1" applyFill="1" applyBorder="1" applyAlignment="1">
      <alignment horizontal="left" vertical="top"/>
    </xf>
    <xf numFmtId="0" fontId="52" fillId="15" borderId="21" xfId="15" applyFont="1" applyFill="1" applyBorder="1" applyAlignment="1">
      <alignment vertical="top" wrapText="1"/>
    </xf>
    <xf numFmtId="0" fontId="48" fillId="11" borderId="44" xfId="15" applyFont="1" applyFill="1" applyBorder="1" applyAlignment="1">
      <alignment vertical="top" wrapText="1"/>
    </xf>
    <xf numFmtId="0" fontId="49" fillId="15" borderId="3" xfId="15" applyFont="1" applyFill="1" applyBorder="1" applyAlignment="1">
      <alignment vertical="top" wrapText="1"/>
    </xf>
    <xf numFmtId="0" fontId="48" fillId="16" borderId="12" xfId="15" applyFont="1" applyFill="1" applyBorder="1" applyAlignment="1">
      <alignment vertical="top" wrapText="1"/>
    </xf>
    <xf numFmtId="0" fontId="48" fillId="16" borderId="12" xfId="15" applyFont="1" applyFill="1" applyBorder="1" applyAlignment="1">
      <alignment vertical="top"/>
    </xf>
    <xf numFmtId="0" fontId="49" fillId="16" borderId="12" xfId="15" applyFont="1" applyFill="1" applyBorder="1" applyAlignment="1">
      <alignment vertical="top" wrapText="1"/>
    </xf>
    <xf numFmtId="0" fontId="52" fillId="15" borderId="18" xfId="15" applyFont="1" applyFill="1" applyBorder="1" applyAlignment="1">
      <alignment horizontal="left" vertical="top"/>
    </xf>
    <xf numFmtId="0" fontId="48" fillId="15" borderId="21" xfId="15" applyFont="1" applyFill="1" applyBorder="1" applyAlignment="1">
      <alignment vertical="top"/>
    </xf>
    <xf numFmtId="0" fontId="49" fillId="15" borderId="20" xfId="15" applyFont="1" applyFill="1" applyBorder="1" applyAlignment="1">
      <alignment vertical="top" wrapText="1"/>
    </xf>
    <xf numFmtId="0" fontId="48" fillId="15" borderId="24" xfId="15" applyFont="1" applyFill="1" applyBorder="1" applyAlignment="1">
      <alignment vertical="top"/>
    </xf>
    <xf numFmtId="0" fontId="49" fillId="15" borderId="13" xfId="15" applyFont="1" applyFill="1" applyBorder="1" applyAlignment="1">
      <alignment vertical="top" wrapText="1"/>
    </xf>
    <xf numFmtId="0" fontId="24" fillId="0" borderId="44" xfId="15" applyFont="1" applyBorder="1" applyAlignment="1">
      <alignment vertical="top" wrapText="1"/>
    </xf>
    <xf numFmtId="0" fontId="48" fillId="15" borderId="22" xfId="15" applyFont="1" applyFill="1" applyBorder="1" applyAlignment="1">
      <alignment vertical="top"/>
    </xf>
    <xf numFmtId="0" fontId="49" fillId="15" borderId="17" xfId="15" applyFont="1" applyFill="1" applyBorder="1" applyAlignment="1">
      <alignment vertical="top" wrapText="1"/>
    </xf>
    <xf numFmtId="0" fontId="105" fillId="31" borderId="43" xfId="17" applyFont="1" applyFill="1" applyBorder="1" applyAlignment="1" applyProtection="1">
      <alignment vertical="top" wrapText="1"/>
    </xf>
    <xf numFmtId="0" fontId="105" fillId="0" borderId="43" xfId="9" applyFont="1" applyBorder="1" applyAlignment="1">
      <alignment vertical="top"/>
    </xf>
    <xf numFmtId="0" fontId="64" fillId="15" borderId="21" xfId="15" applyFont="1" applyFill="1" applyBorder="1" applyAlignment="1">
      <alignment vertical="top" wrapText="1"/>
    </xf>
    <xf numFmtId="0" fontId="48" fillId="0" borderId="44" xfId="15" applyFont="1" applyBorder="1" applyAlignment="1">
      <alignment vertical="top" wrapText="1"/>
    </xf>
    <xf numFmtId="0" fontId="48" fillId="13" borderId="44" xfId="15" applyFont="1" applyFill="1" applyBorder="1" applyAlignment="1">
      <alignment vertical="top" wrapText="1"/>
    </xf>
    <xf numFmtId="0" fontId="48" fillId="13" borderId="12" xfId="15" applyFont="1" applyFill="1" applyBorder="1" applyAlignment="1">
      <alignment vertical="top"/>
    </xf>
    <xf numFmtId="0" fontId="49" fillId="13" borderId="12" xfId="15" applyFont="1" applyFill="1" applyBorder="1" applyAlignment="1">
      <alignment vertical="top" wrapText="1"/>
    </xf>
    <xf numFmtId="0" fontId="24" fillId="0" borderId="43" xfId="17" applyFont="1" applyBorder="1" applyAlignment="1" applyProtection="1">
      <alignment vertical="top" wrapText="1"/>
    </xf>
    <xf numFmtId="0" fontId="24" fillId="0" borderId="43" xfId="9" applyFont="1" applyBorder="1" applyAlignment="1">
      <alignment vertical="top"/>
    </xf>
    <xf numFmtId="0" fontId="0" fillId="0" borderId="44" xfId="15" applyFont="1" applyBorder="1" applyAlignment="1">
      <alignment horizontal="center" vertical="top"/>
    </xf>
    <xf numFmtId="0" fontId="52" fillId="10" borderId="22" xfId="15" applyFont="1" applyFill="1" applyBorder="1" applyAlignment="1">
      <alignment vertical="top" wrapText="1"/>
    </xf>
    <xf numFmtId="0" fontId="52" fillId="10" borderId="0" xfId="15" applyFont="1" applyFill="1" applyAlignment="1">
      <alignment vertical="top" wrapText="1"/>
    </xf>
    <xf numFmtId="0" fontId="52" fillId="10" borderId="21" xfId="15" applyFont="1" applyFill="1" applyBorder="1" applyAlignment="1">
      <alignment vertical="top" wrapText="1"/>
    </xf>
    <xf numFmtId="0" fontId="48" fillId="13" borderId="12" xfId="15" applyFont="1" applyFill="1" applyBorder="1" applyAlignment="1">
      <alignment vertical="top" wrapText="1"/>
    </xf>
    <xf numFmtId="0" fontId="24" fillId="0" borderId="43" xfId="9" applyFont="1" applyBorder="1" applyAlignment="1">
      <alignment vertical="top" wrapText="1"/>
    </xf>
    <xf numFmtId="0" fontId="108" fillId="0" borderId="0" xfId="1" applyFont="1"/>
    <xf numFmtId="0" fontId="8" fillId="0" borderId="0" xfId="1"/>
    <xf numFmtId="0" fontId="13" fillId="0" borderId="12" xfId="1" applyFont="1" applyBorder="1"/>
    <xf numFmtId="0" fontId="109" fillId="0" borderId="0" xfId="1" applyFont="1"/>
    <xf numFmtId="0" fontId="13" fillId="0" borderId="12" xfId="1" applyFont="1" applyBorder="1" applyAlignment="1">
      <alignment wrapText="1"/>
    </xf>
    <xf numFmtId="0" fontId="13" fillId="0" borderId="0" xfId="1" applyFont="1" applyAlignment="1">
      <alignment wrapText="1"/>
    </xf>
    <xf numFmtId="0" fontId="109" fillId="0" borderId="12" xfId="1" applyFont="1" applyBorder="1"/>
    <xf numFmtId="0" fontId="109" fillId="0" borderId="12" xfId="1" applyFont="1" applyBorder="1" applyAlignment="1">
      <alignment wrapText="1"/>
    </xf>
    <xf numFmtId="15" fontId="109" fillId="0" borderId="12" xfId="1" applyNumberFormat="1" applyFont="1" applyBorder="1" applyAlignment="1">
      <alignment horizontal="left"/>
    </xf>
    <xf numFmtId="0" fontId="111" fillId="0" borderId="0" xfId="1" applyFont="1"/>
    <xf numFmtId="0" fontId="12" fillId="0" borderId="0" xfId="1" applyFont="1"/>
    <xf numFmtId="0" fontId="112" fillId="0" borderId="0" xfId="1" applyFont="1"/>
    <xf numFmtId="0" fontId="113" fillId="0" borderId="0" xfId="1" applyFont="1"/>
    <xf numFmtId="0" fontId="114" fillId="0" borderId="0" xfId="1" applyFont="1"/>
    <xf numFmtId="0" fontId="13" fillId="25" borderId="12" xfId="1" applyFont="1" applyFill="1" applyBorder="1"/>
    <xf numFmtId="0" fontId="12" fillId="9" borderId="12" xfId="1" applyFont="1" applyFill="1" applyBorder="1"/>
    <xf numFmtId="0" fontId="8" fillId="7" borderId="12" xfId="1" applyFill="1" applyBorder="1"/>
    <xf numFmtId="0" fontId="8" fillId="9" borderId="12" xfId="1" applyFill="1" applyBorder="1"/>
    <xf numFmtId="0" fontId="8" fillId="0" borderId="12" xfId="1" applyBorder="1"/>
    <xf numFmtId="0" fontId="115" fillId="9" borderId="12" xfId="1" applyFont="1" applyFill="1" applyBorder="1" applyAlignment="1">
      <alignment wrapText="1"/>
    </xf>
    <xf numFmtId="0" fontId="116" fillId="13" borderId="12" xfId="1" applyFont="1" applyFill="1" applyBorder="1" applyAlignment="1">
      <alignment wrapText="1"/>
    </xf>
    <xf numFmtId="0" fontId="114" fillId="0" borderId="0" xfId="1" applyFont="1" applyAlignment="1">
      <alignment wrapText="1"/>
    </xf>
    <xf numFmtId="0" fontId="114" fillId="13" borderId="12" xfId="1" applyFont="1" applyFill="1" applyBorder="1" applyAlignment="1">
      <alignment wrapText="1"/>
    </xf>
    <xf numFmtId="0" fontId="117" fillId="0" borderId="0" xfId="1" applyFont="1"/>
    <xf numFmtId="0" fontId="118" fillId="0" borderId="0" xfId="1" applyFont="1"/>
    <xf numFmtId="0" fontId="113" fillId="9" borderId="12" xfId="1" applyFont="1" applyFill="1" applyBorder="1"/>
    <xf numFmtId="0" fontId="116" fillId="0" borderId="0" xfId="1" applyFont="1"/>
    <xf numFmtId="0" fontId="8" fillId="13" borderId="12" xfId="1" applyFill="1" applyBorder="1"/>
    <xf numFmtId="0" fontId="13" fillId="0" borderId="0" xfId="1" applyFont="1"/>
    <xf numFmtId="0" fontId="110" fillId="0" borderId="12" xfId="1" applyFont="1" applyBorder="1"/>
    <xf numFmtId="0" fontId="12" fillId="9" borderId="12" xfId="1" applyFont="1" applyFill="1" applyBorder="1" applyAlignment="1">
      <alignment wrapText="1"/>
    </xf>
    <xf numFmtId="15" fontId="48" fillId="0" borderId="20" xfId="8" applyNumberFormat="1" applyFont="1" applyBorder="1" applyAlignment="1">
      <alignment vertical="top" wrapText="1"/>
    </xf>
    <xf numFmtId="0" fontId="73" fillId="0" borderId="0" xfId="0" applyFont="1" applyAlignment="1">
      <alignment vertical="top" wrapText="1"/>
    </xf>
    <xf numFmtId="0" fontId="122" fillId="32" borderId="0" xfId="18" applyFont="1" applyFill="1" applyAlignment="1">
      <alignment horizontal="left" vertical="top"/>
    </xf>
    <xf numFmtId="0" fontId="0" fillId="15" borderId="24" xfId="0" applyFill="1" applyBorder="1" applyAlignment="1">
      <alignment vertical="top"/>
    </xf>
    <xf numFmtId="0" fontId="0" fillId="15" borderId="13" xfId="0" applyFill="1" applyBorder="1" applyAlignment="1">
      <alignment vertical="top"/>
    </xf>
    <xf numFmtId="0" fontId="0" fillId="32" borderId="24" xfId="0" applyFill="1" applyBorder="1" applyAlignment="1">
      <alignment vertical="top"/>
    </xf>
    <xf numFmtId="0" fontId="0" fillId="32" borderId="13" xfId="0" applyFill="1" applyBorder="1" applyAlignment="1">
      <alignment vertical="top"/>
    </xf>
    <xf numFmtId="0" fontId="0" fillId="15" borderId="24" xfId="0" applyFill="1" applyBorder="1" applyAlignment="1">
      <alignment vertical="top" wrapText="1"/>
    </xf>
    <xf numFmtId="0" fontId="0" fillId="15" borderId="13" xfId="0" applyFill="1" applyBorder="1" applyAlignment="1">
      <alignment vertical="top" wrapText="1"/>
    </xf>
    <xf numFmtId="0" fontId="0" fillId="32" borderId="24" xfId="0" applyFill="1" applyBorder="1" applyAlignment="1">
      <alignment vertical="top" wrapText="1"/>
    </xf>
    <xf numFmtId="0" fontId="0" fillId="32" borderId="13" xfId="0"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0" fillId="32" borderId="22" xfId="0" applyFill="1" applyBorder="1" applyAlignment="1">
      <alignment vertical="top" wrapText="1"/>
    </xf>
    <xf numFmtId="0" fontId="0" fillId="32" borderId="17" xfId="0" applyFill="1" applyBorder="1" applyAlignment="1">
      <alignment vertical="top" wrapText="1"/>
    </xf>
    <xf numFmtId="0" fontId="0" fillId="34" borderId="24" xfId="0" applyFill="1" applyBorder="1" applyAlignment="1">
      <alignment vertical="top" wrapText="1"/>
    </xf>
    <xf numFmtId="0" fontId="0" fillId="34" borderId="13" xfId="0" applyFill="1" applyBorder="1" applyAlignment="1">
      <alignment vertical="top" wrapText="1"/>
    </xf>
    <xf numFmtId="0" fontId="123" fillId="15" borderId="22" xfId="0" applyFont="1" applyFill="1" applyBorder="1" applyAlignment="1">
      <alignment vertical="top" wrapText="1"/>
    </xf>
    <xf numFmtId="0" fontId="123" fillId="15" borderId="17" xfId="0" applyFont="1" applyFill="1" applyBorder="1" applyAlignment="1">
      <alignment vertical="top" wrapText="1"/>
    </xf>
    <xf numFmtId="0" fontId="123" fillId="34" borderId="22" xfId="0" applyFont="1" applyFill="1" applyBorder="1" applyAlignment="1">
      <alignment vertical="top" wrapText="1"/>
    </xf>
    <xf numFmtId="0" fontId="123" fillId="34" borderId="17" xfId="0" applyFont="1" applyFill="1" applyBorder="1" applyAlignment="1">
      <alignment vertical="top" wrapText="1"/>
    </xf>
    <xf numFmtId="0" fontId="0" fillId="34" borderId="22" xfId="0" applyFill="1" applyBorder="1" applyAlignment="1">
      <alignment vertical="top" wrapText="1"/>
    </xf>
    <xf numFmtId="0" fontId="0" fillId="34" borderId="17" xfId="0" applyFill="1" applyBorder="1" applyAlignment="1">
      <alignment vertical="top" wrapText="1"/>
    </xf>
    <xf numFmtId="0" fontId="123" fillId="15" borderId="24" xfId="0" applyFont="1" applyFill="1" applyBorder="1" applyAlignment="1">
      <alignment vertical="top" wrapText="1"/>
    </xf>
    <xf numFmtId="0" fontId="123" fillId="15" borderId="13" xfId="0" applyFont="1" applyFill="1" applyBorder="1" applyAlignment="1">
      <alignment vertical="top" wrapText="1"/>
    </xf>
    <xf numFmtId="0" fontId="123" fillId="34" borderId="24" xfId="0" applyFont="1" applyFill="1" applyBorder="1" applyAlignment="1">
      <alignment vertical="top" wrapText="1"/>
    </xf>
    <xf numFmtId="0" fontId="123" fillId="34" borderId="13" xfId="0" applyFont="1" applyFill="1" applyBorder="1" applyAlignment="1">
      <alignment vertical="top" wrapText="1"/>
    </xf>
    <xf numFmtId="0" fontId="40" fillId="0" borderId="0" xfId="0" applyFont="1" applyAlignment="1">
      <alignment vertical="center"/>
    </xf>
    <xf numFmtId="0" fontId="40"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126" fillId="15" borderId="24" xfId="0" applyFont="1" applyFill="1" applyBorder="1" applyAlignment="1">
      <alignment vertical="top" wrapText="1"/>
    </xf>
    <xf numFmtId="0" fontId="126" fillId="15" borderId="13" xfId="0" applyFont="1" applyFill="1" applyBorder="1" applyAlignment="1">
      <alignment vertical="top" wrapText="1"/>
    </xf>
    <xf numFmtId="0" fontId="40" fillId="36" borderId="23" xfId="0" applyFont="1" applyFill="1" applyBorder="1"/>
    <xf numFmtId="0" fontId="40" fillId="36" borderId="24" xfId="0" applyFont="1" applyFill="1" applyBorder="1" applyAlignment="1">
      <alignment wrapText="1"/>
    </xf>
    <xf numFmtId="0" fontId="127" fillId="36" borderId="13" xfId="0" applyFont="1" applyFill="1" applyBorder="1" applyAlignment="1">
      <alignment wrapText="1"/>
    </xf>
    <xf numFmtId="0" fontId="7" fillId="15" borderId="22" xfId="0" applyFont="1" applyFill="1" applyBorder="1" applyAlignment="1">
      <alignment vertical="top" wrapText="1"/>
    </xf>
    <xf numFmtId="0" fontId="7" fillId="15" borderId="17" xfId="0" applyFont="1" applyFill="1" applyBorder="1" applyAlignment="1">
      <alignment vertical="top" wrapText="1"/>
    </xf>
    <xf numFmtId="43" fontId="86" fillId="0" borderId="0" xfId="19" applyFont="1" applyAlignment="1">
      <alignment vertical="top"/>
    </xf>
    <xf numFmtId="0" fontId="49" fillId="0" borderId="12" xfId="0" applyFont="1" applyBorder="1" applyAlignment="1">
      <alignment vertical="top"/>
    </xf>
    <xf numFmtId="0" fontId="48" fillId="16" borderId="12" xfId="0" applyFont="1" applyFill="1" applyBorder="1" applyAlignment="1">
      <alignment vertical="top" wrapText="1"/>
    </xf>
    <xf numFmtId="2" fontId="48" fillId="0" borderId="12" xfId="0" applyNumberFormat="1" applyFont="1" applyBorder="1" applyAlignment="1">
      <alignment vertical="top" wrapText="1"/>
    </xf>
    <xf numFmtId="0" fontId="48" fillId="13" borderId="12" xfId="0" applyFont="1" applyFill="1" applyBorder="1" applyAlignment="1">
      <alignment vertical="top" wrapText="1"/>
    </xf>
    <xf numFmtId="0" fontId="65" fillId="0" borderId="12" xfId="0" applyFont="1" applyBorder="1" applyAlignment="1">
      <alignment vertical="top" wrapText="1"/>
    </xf>
    <xf numFmtId="0" fontId="52" fillId="14" borderId="13" xfId="0" applyFont="1" applyFill="1" applyBorder="1" applyAlignment="1">
      <alignment horizontal="center" vertical="top" wrapText="1"/>
    </xf>
    <xf numFmtId="0" fontId="52" fillId="14" borderId="12" xfId="0" applyFont="1" applyFill="1" applyBorder="1" applyAlignment="1">
      <alignment horizontal="center" vertical="top" wrapText="1"/>
    </xf>
    <xf numFmtId="0" fontId="48" fillId="14" borderId="13" xfId="0" applyFont="1" applyFill="1" applyBorder="1" applyAlignment="1">
      <alignment horizontal="center" vertical="top" wrapText="1"/>
    </xf>
    <xf numFmtId="0" fontId="52" fillId="15" borderId="0" xfId="9" applyFont="1" applyFill="1" applyAlignment="1">
      <alignment horizontal="left" vertical="top"/>
    </xf>
    <xf numFmtId="0" fontId="52" fillId="15" borderId="0" xfId="9" applyFont="1" applyFill="1" applyAlignment="1">
      <alignment vertical="top" wrapText="1"/>
    </xf>
    <xf numFmtId="0" fontId="48" fillId="15" borderId="0" xfId="9" applyFont="1" applyFill="1" applyAlignment="1">
      <alignment vertical="top"/>
    </xf>
    <xf numFmtId="0" fontId="49" fillId="15" borderId="0" xfId="9" applyFont="1" applyFill="1" applyAlignment="1">
      <alignment vertical="top" wrapText="1"/>
    </xf>
    <xf numFmtId="0" fontId="52" fillId="32" borderId="0" xfId="9" applyFont="1" applyFill="1" applyAlignment="1">
      <alignment horizontal="left" vertical="top"/>
    </xf>
    <xf numFmtId="0" fontId="48" fillId="32" borderId="0" xfId="9" applyFont="1" applyFill="1" applyAlignment="1">
      <alignment vertical="top" wrapText="1"/>
    </xf>
    <xf numFmtId="0" fontId="48" fillId="32" borderId="0" xfId="9" applyFont="1" applyFill="1" applyAlignment="1">
      <alignment vertical="top"/>
    </xf>
    <xf numFmtId="0" fontId="49" fillId="32" borderId="0" xfId="9" applyFont="1" applyFill="1" applyAlignment="1">
      <alignment vertical="top" wrapText="1"/>
    </xf>
    <xf numFmtId="0" fontId="52" fillId="32" borderId="0" xfId="9" applyFont="1" applyFill="1" applyAlignment="1">
      <alignment horizontal="center" vertical="top" wrapText="1"/>
    </xf>
    <xf numFmtId="0" fontId="52" fillId="32" borderId="0" xfId="9" applyFont="1" applyFill="1" applyAlignment="1">
      <alignment horizontal="right" vertical="top" wrapText="1"/>
    </xf>
    <xf numFmtId="0" fontId="52" fillId="15" borderId="14" xfId="9" applyFont="1" applyFill="1" applyBorder="1" applyAlignment="1">
      <alignment horizontal="left" vertical="top" wrapText="1"/>
    </xf>
    <xf numFmtId="0" fontId="52" fillId="15" borderId="14" xfId="9" applyFont="1" applyFill="1" applyBorder="1" applyAlignment="1">
      <alignment vertical="top" wrapText="1"/>
    </xf>
    <xf numFmtId="0" fontId="52" fillId="15" borderId="14" xfId="9" applyFont="1" applyFill="1" applyBorder="1" applyAlignment="1">
      <alignment vertical="top"/>
    </xf>
    <xf numFmtId="0" fontId="52" fillId="33" borderId="16" xfId="9" applyFont="1" applyFill="1" applyBorder="1" applyAlignment="1">
      <alignment horizontal="left" vertical="top" wrapText="1"/>
    </xf>
    <xf numFmtId="0" fontId="52" fillId="33" borderId="22" xfId="9" applyFont="1" applyFill="1" applyBorder="1" applyAlignment="1">
      <alignment vertical="top" wrapText="1"/>
    </xf>
    <xf numFmtId="0" fontId="52" fillId="33" borderId="22" xfId="9" applyFont="1" applyFill="1" applyBorder="1" applyAlignment="1">
      <alignment vertical="top"/>
    </xf>
    <xf numFmtId="0" fontId="52" fillId="33" borderId="17" xfId="9" applyFont="1" applyFill="1" applyBorder="1" applyAlignment="1">
      <alignment vertical="top" wrapText="1"/>
    </xf>
    <xf numFmtId="0" fontId="52" fillId="32" borderId="14" xfId="9" applyFont="1" applyFill="1" applyBorder="1" applyAlignment="1">
      <alignment horizontal="left" vertical="top" wrapText="1"/>
    </xf>
    <xf numFmtId="0" fontId="52" fillId="32" borderId="14" xfId="9" applyFont="1" applyFill="1" applyBorder="1" applyAlignment="1">
      <alignment vertical="top" wrapText="1"/>
    </xf>
    <xf numFmtId="0" fontId="52" fillId="32" borderId="14" xfId="9" applyFont="1" applyFill="1" applyBorder="1" applyAlignment="1">
      <alignment vertical="top"/>
    </xf>
    <xf numFmtId="0" fontId="52" fillId="15" borderId="16" xfId="9" applyFont="1" applyFill="1" applyBorder="1" applyAlignment="1">
      <alignment horizontal="left" vertical="top" wrapText="1"/>
    </xf>
    <xf numFmtId="0" fontId="61" fillId="15" borderId="22" xfId="9" applyFont="1" applyFill="1" applyBorder="1" applyAlignment="1">
      <alignment vertical="top" wrapText="1"/>
    </xf>
    <xf numFmtId="0" fontId="52" fillId="15" borderId="22" xfId="9" applyFont="1" applyFill="1" applyBorder="1" applyAlignment="1">
      <alignment vertical="top"/>
    </xf>
    <xf numFmtId="0" fontId="52" fillId="15" borderId="17" xfId="9" applyFont="1" applyFill="1" applyBorder="1" applyAlignment="1">
      <alignment vertical="top" wrapText="1"/>
    </xf>
    <xf numFmtId="0" fontId="52" fillId="34" borderId="16" xfId="9" applyFont="1" applyFill="1" applyBorder="1" applyAlignment="1">
      <alignment horizontal="left" vertical="top" wrapText="1"/>
    </xf>
    <xf numFmtId="0" fontId="52" fillId="34" borderId="22" xfId="9" applyFont="1" applyFill="1" applyBorder="1" applyAlignment="1">
      <alignment vertical="top" wrapText="1"/>
    </xf>
    <xf numFmtId="0" fontId="52" fillId="34" borderId="22" xfId="9" applyFont="1" applyFill="1" applyBorder="1" applyAlignment="1">
      <alignment vertical="top"/>
    </xf>
    <xf numFmtId="0" fontId="52" fillId="34" borderId="17" xfId="9" applyFont="1" applyFill="1" applyBorder="1" applyAlignment="1">
      <alignment vertical="top" wrapText="1"/>
    </xf>
    <xf numFmtId="0" fontId="61" fillId="34" borderId="22" xfId="9" applyFont="1" applyFill="1" applyBorder="1" applyAlignment="1">
      <alignment vertical="top" wrapText="1"/>
    </xf>
    <xf numFmtId="0" fontId="52" fillId="15" borderId="23" xfId="9" applyFont="1" applyFill="1" applyBorder="1" applyAlignment="1">
      <alignment horizontal="left" vertical="top"/>
    </xf>
    <xf numFmtId="0" fontId="52" fillId="15" borderId="24" xfId="9" applyFont="1" applyFill="1" applyBorder="1" applyAlignment="1">
      <alignment vertical="top" wrapText="1"/>
    </xf>
    <xf numFmtId="0" fontId="52" fillId="32" borderId="23" xfId="9" applyFont="1" applyFill="1" applyBorder="1" applyAlignment="1">
      <alignment horizontal="left" vertical="top"/>
    </xf>
    <xf numFmtId="0" fontId="52" fillId="32" borderId="24" xfId="9" applyFont="1" applyFill="1" applyBorder="1" applyAlignment="1">
      <alignment vertical="top" wrapText="1"/>
    </xf>
    <xf numFmtId="0" fontId="52" fillId="15" borderId="15" xfId="9" applyFont="1" applyFill="1" applyBorder="1" applyAlignment="1">
      <alignment horizontal="left" vertical="top"/>
    </xf>
    <xf numFmtId="0" fontId="48" fillId="0" borderId="15" xfId="9" applyFont="1" applyBorder="1" applyAlignment="1">
      <alignment vertical="top" wrapText="1"/>
    </xf>
    <xf numFmtId="0" fontId="48" fillId="0" borderId="15" xfId="9" applyFont="1" applyBorder="1" applyAlignment="1">
      <alignment vertical="top"/>
    </xf>
    <xf numFmtId="0" fontId="49" fillId="0" borderId="15" xfId="9" applyFont="1" applyBorder="1" applyAlignment="1">
      <alignment vertical="top" wrapText="1"/>
    </xf>
    <xf numFmtId="0" fontId="52" fillId="32" borderId="15" xfId="9" applyFont="1" applyFill="1" applyBorder="1" applyAlignment="1">
      <alignment horizontal="left" vertical="top"/>
    </xf>
    <xf numFmtId="0" fontId="52" fillId="15" borderId="12" xfId="9" applyFont="1" applyFill="1" applyBorder="1" applyAlignment="1">
      <alignment horizontal="left" vertical="top"/>
    </xf>
    <xf numFmtId="0" fontId="48" fillId="0" borderId="12" xfId="9" applyFont="1" applyBorder="1" applyAlignment="1">
      <alignment vertical="top" wrapText="1"/>
    </xf>
    <xf numFmtId="0" fontId="48" fillId="0" borderId="12" xfId="9" applyFont="1" applyBorder="1" applyAlignment="1">
      <alignment vertical="top"/>
    </xf>
    <xf numFmtId="0" fontId="49" fillId="0" borderId="12" xfId="9" applyFont="1" applyBorder="1" applyAlignment="1">
      <alignment vertical="top" wrapText="1"/>
    </xf>
    <xf numFmtId="0" fontId="52" fillId="32" borderId="12" xfId="9" applyFont="1" applyFill="1" applyBorder="1" applyAlignment="1">
      <alignment horizontal="left" vertical="top"/>
    </xf>
    <xf numFmtId="0" fontId="52" fillId="0" borderId="0" xfId="9" applyFont="1" applyAlignment="1">
      <alignment horizontal="left" vertical="top"/>
    </xf>
    <xf numFmtId="0" fontId="48" fillId="0" borderId="0" xfId="9" applyFont="1" applyAlignment="1">
      <alignment vertical="top" wrapText="1"/>
    </xf>
    <xf numFmtId="0" fontId="48" fillId="0" borderId="0" xfId="9" applyFont="1" applyAlignment="1">
      <alignment vertical="top"/>
    </xf>
    <xf numFmtId="0" fontId="49" fillId="0" borderId="0" xfId="9" applyFont="1" applyAlignment="1">
      <alignment vertical="top" wrapText="1"/>
    </xf>
    <xf numFmtId="0" fontId="52" fillId="0" borderId="12" xfId="9" applyFont="1" applyBorder="1" applyAlignment="1">
      <alignment vertical="top" wrapText="1"/>
    </xf>
    <xf numFmtId="0" fontId="48" fillId="15" borderId="24" xfId="9" applyFont="1" applyFill="1" applyBorder="1" applyAlignment="1">
      <alignment vertical="top" wrapText="1"/>
    </xf>
    <xf numFmtId="0" fontId="48" fillId="32" borderId="24" xfId="9" applyFont="1" applyFill="1" applyBorder="1" applyAlignment="1">
      <alignment vertical="top" wrapText="1"/>
    </xf>
    <xf numFmtId="0" fontId="52" fillId="15" borderId="16" xfId="9" applyFont="1" applyFill="1" applyBorder="1" applyAlignment="1">
      <alignment horizontal="left" vertical="top"/>
    </xf>
    <xf numFmtId="0" fontId="52" fillId="15" borderId="22" xfId="9" applyFont="1" applyFill="1" applyBorder="1" applyAlignment="1">
      <alignment vertical="top" wrapText="1"/>
    </xf>
    <xf numFmtId="0" fontId="52" fillId="32" borderId="16" xfId="9" applyFont="1" applyFill="1" applyBorder="1" applyAlignment="1">
      <alignment horizontal="left" vertical="top"/>
    </xf>
    <xf numFmtId="0" fontId="52" fillId="32" borderId="22" xfId="9" applyFont="1" applyFill="1" applyBorder="1" applyAlignment="1">
      <alignment vertical="top" wrapText="1"/>
    </xf>
    <xf numFmtId="0" fontId="48" fillId="0" borderId="0" xfId="0" applyFont="1" applyAlignment="1">
      <alignment vertical="center" wrapText="1"/>
    </xf>
    <xf numFmtId="0" fontId="61" fillId="15" borderId="23" xfId="9" applyFont="1" applyFill="1" applyBorder="1" applyAlignment="1">
      <alignment horizontal="left" vertical="top" wrapText="1"/>
    </xf>
    <xf numFmtId="0" fontId="61" fillId="15" borderId="24" xfId="9" applyFont="1" applyFill="1" applyBorder="1" applyAlignment="1">
      <alignment vertical="top" wrapText="1"/>
    </xf>
    <xf numFmtId="0" fontId="61" fillId="34" borderId="23" xfId="9" applyFont="1" applyFill="1" applyBorder="1" applyAlignment="1">
      <alignment horizontal="left" vertical="top" wrapText="1"/>
    </xf>
    <xf numFmtId="0" fontId="61" fillId="34" borderId="24" xfId="9" applyFont="1" applyFill="1" applyBorder="1" applyAlignment="1">
      <alignment vertical="top" wrapText="1"/>
    </xf>
    <xf numFmtId="0" fontId="48" fillId="15" borderId="22" xfId="9" applyFont="1" applyFill="1" applyBorder="1" applyAlignment="1">
      <alignment vertical="top" wrapText="1"/>
    </xf>
    <xf numFmtId="0" fontId="48" fillId="32" borderId="22" xfId="9" applyFont="1" applyFill="1" applyBorder="1" applyAlignment="1">
      <alignment vertical="top" wrapText="1"/>
    </xf>
    <xf numFmtId="0" fontId="61" fillId="15" borderId="16" xfId="9" applyFont="1" applyFill="1" applyBorder="1" applyAlignment="1">
      <alignment horizontal="left" vertical="top"/>
    </xf>
    <xf numFmtId="0" fontId="61" fillId="34" borderId="16" xfId="9" applyFont="1" applyFill="1" applyBorder="1" applyAlignment="1">
      <alignment horizontal="left" vertical="top"/>
    </xf>
    <xf numFmtId="0" fontId="48" fillId="15" borderId="22" xfId="9" applyFont="1" applyFill="1" applyBorder="1" applyAlignment="1">
      <alignment vertical="top"/>
    </xf>
    <xf numFmtId="0" fontId="49" fillId="15" borderId="17" xfId="9" applyFont="1" applyFill="1" applyBorder="1" applyAlignment="1">
      <alignment vertical="top" wrapText="1"/>
    </xf>
    <xf numFmtId="0" fontId="48" fillId="32" borderId="22" xfId="9" applyFont="1" applyFill="1" applyBorder="1" applyAlignment="1">
      <alignment vertical="top"/>
    </xf>
    <xf numFmtId="0" fontId="49" fillId="32" borderId="17" xfId="9" applyFont="1" applyFill="1" applyBorder="1" applyAlignment="1">
      <alignment vertical="top" wrapText="1"/>
    </xf>
    <xf numFmtId="0" fontId="61" fillId="32" borderId="22" xfId="9" applyFont="1" applyFill="1" applyBorder="1" applyAlignment="1">
      <alignment vertical="top" wrapText="1"/>
    </xf>
    <xf numFmtId="0" fontId="50" fillId="15" borderId="22" xfId="9" applyFont="1" applyFill="1" applyBorder="1" applyAlignment="1">
      <alignment vertical="top"/>
    </xf>
    <xf numFmtId="0" fontId="50" fillId="15" borderId="17" xfId="9" applyFont="1" applyFill="1" applyBorder="1" applyAlignment="1">
      <alignment vertical="top" wrapText="1"/>
    </xf>
    <xf numFmtId="0" fontId="50" fillId="34" borderId="22" xfId="9" applyFont="1" applyFill="1" applyBorder="1" applyAlignment="1">
      <alignment vertical="top"/>
    </xf>
    <xf numFmtId="0" fontId="50" fillId="34" borderId="17" xfId="9" applyFont="1" applyFill="1" applyBorder="1" applyAlignment="1">
      <alignment vertical="top" wrapText="1"/>
    </xf>
    <xf numFmtId="0" fontId="48" fillId="15" borderId="24" xfId="9" applyFont="1" applyFill="1" applyBorder="1" applyAlignment="1">
      <alignment vertical="top"/>
    </xf>
    <xf numFmtId="0" fontId="49" fillId="15" borderId="13" xfId="9" applyFont="1" applyFill="1" applyBorder="1" applyAlignment="1">
      <alignment vertical="top" wrapText="1"/>
    </xf>
    <xf numFmtId="0" fontId="52" fillId="35" borderId="24" xfId="9" applyFont="1" applyFill="1" applyBorder="1" applyAlignment="1">
      <alignment vertical="top" wrapText="1"/>
    </xf>
    <xf numFmtId="0" fontId="48" fillId="32" borderId="24" xfId="9" applyFont="1" applyFill="1" applyBorder="1" applyAlignment="1">
      <alignment vertical="top"/>
    </xf>
    <xf numFmtId="0" fontId="49" fillId="32" borderId="13" xfId="9" applyFont="1" applyFill="1" applyBorder="1" applyAlignment="1">
      <alignment vertical="top" wrapText="1"/>
    </xf>
    <xf numFmtId="0" fontId="48" fillId="35" borderId="12" xfId="9" applyFont="1" applyFill="1" applyBorder="1" applyAlignment="1">
      <alignment vertical="top" wrapText="1"/>
    </xf>
    <xf numFmtId="0" fontId="48" fillId="32" borderId="12" xfId="9" applyFont="1" applyFill="1" applyBorder="1" applyAlignment="1">
      <alignment vertical="top"/>
    </xf>
    <xf numFmtId="0" fontId="49" fillId="32" borderId="12" xfId="9" applyFont="1" applyFill="1" applyBorder="1" applyAlignment="1">
      <alignment vertical="top" wrapText="1"/>
    </xf>
    <xf numFmtId="0" fontId="48" fillId="35" borderId="24" xfId="9" applyFont="1" applyFill="1" applyBorder="1" applyAlignment="1">
      <alignment vertical="top" wrapText="1"/>
    </xf>
    <xf numFmtId="0" fontId="52" fillId="34" borderId="23" xfId="9" applyFont="1" applyFill="1" applyBorder="1" applyAlignment="1">
      <alignment horizontal="left" vertical="top"/>
    </xf>
    <xf numFmtId="0" fontId="52" fillId="34" borderId="24" xfId="9" applyFont="1" applyFill="1" applyBorder="1" applyAlignment="1">
      <alignment vertical="top" wrapText="1"/>
    </xf>
    <xf numFmtId="0" fontId="48" fillId="34" borderId="24" xfId="9" applyFont="1" applyFill="1" applyBorder="1" applyAlignment="1">
      <alignment vertical="top"/>
    </xf>
    <xf numFmtId="0" fontId="49" fillId="34" borderId="13" xfId="9" applyFont="1" applyFill="1" applyBorder="1" applyAlignment="1">
      <alignment vertical="top" wrapText="1"/>
    </xf>
    <xf numFmtId="0" fontId="52" fillId="34" borderId="0" xfId="9" applyFont="1" applyFill="1" applyAlignment="1">
      <alignment horizontal="left" vertical="top"/>
    </xf>
    <xf numFmtId="0" fontId="48" fillId="34" borderId="0" xfId="9" applyFont="1" applyFill="1" applyAlignment="1">
      <alignment vertical="top" wrapText="1"/>
    </xf>
    <xf numFmtId="0" fontId="48" fillId="34" borderId="0" xfId="9" applyFont="1" applyFill="1" applyAlignment="1">
      <alignment vertical="top"/>
    </xf>
    <xf numFmtId="0" fontId="49" fillId="34" borderId="0" xfId="9" applyFont="1" applyFill="1" applyAlignment="1">
      <alignment vertical="top" wrapText="1"/>
    </xf>
    <xf numFmtId="0" fontId="61" fillId="15" borderId="23" xfId="9" applyFont="1" applyFill="1" applyBorder="1" applyAlignment="1">
      <alignment horizontal="left" vertical="top"/>
    </xf>
    <xf numFmtId="0" fontId="50" fillId="15" borderId="24" xfId="9" applyFont="1" applyFill="1" applyBorder="1" applyAlignment="1">
      <alignment vertical="top"/>
    </xf>
    <xf numFmtId="0" fontId="50" fillId="15" borderId="13" xfId="9" applyFont="1" applyFill="1" applyBorder="1" applyAlignment="1">
      <alignment vertical="top" wrapText="1"/>
    </xf>
    <xf numFmtId="0" fontId="48" fillId="34" borderId="0" xfId="9" applyFont="1" applyFill="1"/>
    <xf numFmtId="0" fontId="50" fillId="34" borderId="0" xfId="9" applyFont="1" applyFill="1"/>
    <xf numFmtId="0" fontId="52" fillId="33" borderId="23" xfId="9" applyFont="1" applyFill="1" applyBorder="1" applyAlignment="1">
      <alignment horizontal="left" vertical="top"/>
    </xf>
    <xf numFmtId="0" fontId="61" fillId="33" borderId="24" xfId="9" applyFont="1" applyFill="1" applyBorder="1" applyAlignment="1">
      <alignment vertical="top" wrapText="1"/>
    </xf>
    <xf numFmtId="0" fontId="48" fillId="33" borderId="24" xfId="9" applyFont="1" applyFill="1" applyBorder="1" applyAlignment="1">
      <alignment vertical="top"/>
    </xf>
    <xf numFmtId="0" fontId="49" fillId="33" borderId="13" xfId="9" applyFont="1" applyFill="1" applyBorder="1" applyAlignment="1">
      <alignment vertical="top" wrapText="1"/>
    </xf>
    <xf numFmtId="0" fontId="61" fillId="34" borderId="23" xfId="9" applyFont="1" applyFill="1" applyBorder="1" applyAlignment="1">
      <alignment horizontal="left" vertical="top"/>
    </xf>
    <xf numFmtId="0" fontId="50" fillId="34" borderId="24" xfId="9" applyFont="1" applyFill="1" applyBorder="1" applyAlignment="1">
      <alignment vertical="top"/>
    </xf>
    <xf numFmtId="0" fontId="50" fillId="34" borderId="13" xfId="9" applyFont="1" applyFill="1" applyBorder="1" applyAlignment="1">
      <alignment vertical="top" wrapText="1"/>
    </xf>
    <xf numFmtId="0" fontId="52" fillId="34" borderId="16" xfId="9" applyFont="1" applyFill="1" applyBorder="1" applyAlignment="1">
      <alignment horizontal="left" vertical="top"/>
    </xf>
    <xf numFmtId="0" fontId="48" fillId="0" borderId="14" xfId="9" applyFont="1" applyBorder="1" applyAlignment="1">
      <alignment vertical="top" wrapText="1"/>
    </xf>
    <xf numFmtId="0" fontId="48" fillId="0" borderId="14" xfId="9" applyFont="1" applyBorder="1" applyAlignment="1">
      <alignment vertical="top"/>
    </xf>
    <xf numFmtId="0" fontId="49" fillId="0" borderId="14" xfId="9" applyFont="1" applyBorder="1" applyAlignment="1">
      <alignment vertical="top" wrapText="1"/>
    </xf>
    <xf numFmtId="0" fontId="52" fillId="15" borderId="46" xfId="9" applyFont="1" applyFill="1" applyBorder="1" applyAlignment="1">
      <alignment horizontal="left" vertical="top"/>
    </xf>
    <xf numFmtId="0" fontId="52" fillId="15" borderId="47" xfId="9" applyFont="1" applyFill="1" applyBorder="1" applyAlignment="1">
      <alignment vertical="top" wrapText="1"/>
    </xf>
    <xf numFmtId="0" fontId="48" fillId="15" borderId="47" xfId="9" applyFont="1" applyFill="1" applyBorder="1" applyAlignment="1">
      <alignment vertical="top"/>
    </xf>
    <xf numFmtId="0" fontId="49" fillId="15" borderId="48" xfId="9" applyFont="1" applyFill="1" applyBorder="1" applyAlignment="1">
      <alignment vertical="top" wrapText="1"/>
    </xf>
    <xf numFmtId="0" fontId="52" fillId="34" borderId="46" xfId="9" applyFont="1" applyFill="1" applyBorder="1" applyAlignment="1">
      <alignment horizontal="left" vertical="top"/>
    </xf>
    <xf numFmtId="0" fontId="52" fillId="34" borderId="47" xfId="9" applyFont="1" applyFill="1" applyBorder="1" applyAlignment="1">
      <alignment vertical="top" wrapText="1"/>
    </xf>
    <xf numFmtId="0" fontId="48" fillId="34" borderId="47" xfId="9" applyFont="1" applyFill="1" applyBorder="1" applyAlignment="1">
      <alignment vertical="top"/>
    </xf>
    <xf numFmtId="0" fontId="49" fillId="34" borderId="48" xfId="9" applyFont="1" applyFill="1" applyBorder="1" applyAlignment="1">
      <alignment vertical="top" wrapText="1"/>
    </xf>
    <xf numFmtId="0" fontId="52" fillId="15" borderId="49" xfId="9" applyFont="1" applyFill="1" applyBorder="1" applyAlignment="1">
      <alignment horizontal="left" vertical="top"/>
    </xf>
    <xf numFmtId="0" fontId="49" fillId="15" borderId="50" xfId="9" applyFont="1" applyFill="1" applyBorder="1" applyAlignment="1">
      <alignment vertical="top" wrapText="1"/>
    </xf>
    <xf numFmtId="0" fontId="52" fillId="32" borderId="49" xfId="9" applyFont="1" applyFill="1" applyBorder="1" applyAlignment="1">
      <alignment horizontal="left" vertical="top"/>
    </xf>
    <xf numFmtId="0" fontId="52" fillId="32" borderId="0" xfId="9" applyFont="1" applyFill="1" applyAlignment="1">
      <alignment vertical="top" wrapText="1"/>
    </xf>
    <xf numFmtId="0" fontId="49" fillId="32" borderId="50" xfId="9" applyFont="1" applyFill="1" applyBorder="1" applyAlignment="1">
      <alignment vertical="top" wrapText="1"/>
    </xf>
    <xf numFmtId="0" fontId="48" fillId="15" borderId="0" xfId="9" applyFont="1" applyFill="1" applyAlignment="1">
      <alignment vertical="top" wrapText="1"/>
    </xf>
    <xf numFmtId="0" fontId="52" fillId="15" borderId="51" xfId="9" applyFont="1" applyFill="1" applyBorder="1" applyAlignment="1">
      <alignment horizontal="left" vertical="top"/>
    </xf>
    <xf numFmtId="0" fontId="48" fillId="15" borderId="52" xfId="9" applyFont="1" applyFill="1" applyBorder="1" applyAlignment="1">
      <alignment vertical="top" wrapText="1"/>
    </xf>
    <xf numFmtId="0" fontId="48" fillId="15" borderId="52" xfId="9" applyFont="1" applyFill="1" applyBorder="1" applyAlignment="1">
      <alignment vertical="top"/>
    </xf>
    <xf numFmtId="0" fontId="49" fillId="15" borderId="53" xfId="9" applyFont="1" applyFill="1" applyBorder="1" applyAlignment="1">
      <alignment vertical="top" wrapText="1"/>
    </xf>
    <xf numFmtId="0" fontId="52" fillId="32" borderId="51" xfId="9" applyFont="1" applyFill="1" applyBorder="1" applyAlignment="1">
      <alignment horizontal="left" vertical="top"/>
    </xf>
    <xf numFmtId="0" fontId="48" fillId="32" borderId="52" xfId="9" applyFont="1" applyFill="1" applyBorder="1" applyAlignment="1">
      <alignment vertical="top" wrapText="1"/>
    </xf>
    <xf numFmtId="0" fontId="48" fillId="32" borderId="52" xfId="9" applyFont="1" applyFill="1" applyBorder="1" applyAlignment="1">
      <alignment vertical="top"/>
    </xf>
    <xf numFmtId="0" fontId="49" fillId="32" borderId="53" xfId="9" applyFont="1" applyFill="1" applyBorder="1" applyAlignment="1">
      <alignment vertical="top" wrapText="1"/>
    </xf>
    <xf numFmtId="0" fontId="48" fillId="11" borderId="12" xfId="9" applyFont="1" applyFill="1" applyBorder="1" applyAlignment="1">
      <alignment vertical="top" wrapText="1"/>
    </xf>
    <xf numFmtId="0" fontId="105" fillId="0" borderId="43" xfId="21" applyFont="1" applyBorder="1" applyAlignment="1" applyProtection="1">
      <alignment vertical="top"/>
    </xf>
    <xf numFmtId="0" fontId="66" fillId="15" borderId="23" xfId="9" applyFont="1" applyFill="1" applyBorder="1" applyAlignment="1">
      <alignment horizontal="left" vertical="top" wrapText="1"/>
    </xf>
    <xf numFmtId="0" fontId="66" fillId="15" borderId="24" xfId="9" applyFont="1" applyFill="1" applyBorder="1" applyAlignment="1">
      <alignment vertical="top" wrapText="1"/>
    </xf>
    <xf numFmtId="0" fontId="66" fillId="32" borderId="23" xfId="9" applyFont="1" applyFill="1" applyBorder="1" applyAlignment="1">
      <alignment horizontal="left" vertical="top" wrapText="1"/>
    </xf>
    <xf numFmtId="0" fontId="66" fillId="32" borderId="24" xfId="9" applyFont="1" applyFill="1" applyBorder="1" applyAlignment="1">
      <alignment horizontal="left" vertical="top" wrapText="1"/>
    </xf>
    <xf numFmtId="0" fontId="66" fillId="32" borderId="13" xfId="9" applyFont="1" applyFill="1" applyBorder="1" applyAlignment="1">
      <alignment horizontal="left" vertical="top" wrapText="1"/>
    </xf>
    <xf numFmtId="0" fontId="48" fillId="15" borderId="21" xfId="9" applyFont="1" applyFill="1" applyBorder="1"/>
    <xf numFmtId="0" fontId="48" fillId="15" borderId="21" xfId="9" applyFont="1" applyFill="1" applyBorder="1" applyAlignment="1">
      <alignment vertical="top"/>
    </xf>
    <xf numFmtId="0" fontId="52" fillId="32" borderId="22" xfId="9" applyFont="1" applyFill="1" applyBorder="1" applyAlignment="1">
      <alignment horizontal="center" vertical="top"/>
    </xf>
    <xf numFmtId="0" fontId="52" fillId="32" borderId="0" xfId="9" applyFont="1" applyFill="1" applyAlignment="1">
      <alignment horizontal="center" vertical="top"/>
    </xf>
    <xf numFmtId="0" fontId="66" fillId="32" borderId="0" xfId="9" applyFont="1" applyFill="1" applyAlignment="1">
      <alignment horizontal="left" vertical="top" wrapText="1"/>
    </xf>
    <xf numFmtId="0" fontId="48" fillId="32" borderId="0" xfId="9" applyFont="1" applyFill="1"/>
    <xf numFmtId="0" fontId="52" fillId="15" borderId="16" xfId="9" quotePrefix="1" applyFont="1" applyFill="1" applyBorder="1" applyAlignment="1">
      <alignment horizontal="left" vertical="top"/>
    </xf>
    <xf numFmtId="0" fontId="52" fillId="32" borderId="16" xfId="9" quotePrefix="1" applyFont="1" applyFill="1" applyBorder="1" applyAlignment="1">
      <alignment horizontal="left" vertical="top"/>
    </xf>
    <xf numFmtId="0" fontId="48" fillId="13" borderId="12" xfId="9" applyFont="1" applyFill="1" applyBorder="1" applyAlignment="1">
      <alignment vertical="top"/>
    </xf>
    <xf numFmtId="0" fontId="49" fillId="13" borderId="12" xfId="9" applyFont="1" applyFill="1" applyBorder="1" applyAlignment="1">
      <alignment vertical="top" wrapText="1"/>
    </xf>
    <xf numFmtId="0" fontId="121" fillId="34" borderId="0" xfId="9" applyFont="1" applyFill="1" applyAlignment="1">
      <alignment vertical="top" wrapText="1"/>
    </xf>
    <xf numFmtId="0" fontId="66" fillId="15" borderId="22" xfId="9" applyFont="1" applyFill="1" applyBorder="1" applyAlignment="1">
      <alignment vertical="top" wrapText="1"/>
    </xf>
    <xf numFmtId="0" fontId="48" fillId="0" borderId="0" xfId="9" applyFont="1"/>
    <xf numFmtId="0" fontId="48" fillId="37" borderId="14" xfId="9" applyFont="1" applyFill="1" applyBorder="1" applyAlignment="1">
      <alignment vertical="top"/>
    </xf>
    <xf numFmtId="0" fontId="49" fillId="37" borderId="14" xfId="9" applyFont="1" applyFill="1" applyBorder="1" applyAlignment="1">
      <alignment vertical="top" wrapText="1"/>
    </xf>
    <xf numFmtId="0" fontId="48" fillId="37" borderId="12" xfId="9" applyFont="1" applyFill="1" applyBorder="1" applyAlignment="1">
      <alignment vertical="top"/>
    </xf>
    <xf numFmtId="0" fontId="49" fillId="37" borderId="12" xfId="9" applyFont="1" applyFill="1" applyBorder="1" applyAlignment="1">
      <alignment vertical="top" wrapText="1"/>
    </xf>
    <xf numFmtId="0" fontId="50" fillId="0" borderId="0" xfId="9" applyFont="1"/>
    <xf numFmtId="0" fontId="52" fillId="0" borderId="0" xfId="9" applyFont="1"/>
    <xf numFmtId="0" fontId="49" fillId="30" borderId="0" xfId="0" applyFont="1" applyFill="1"/>
    <xf numFmtId="0" fontId="48" fillId="16" borderId="12" xfId="0" applyFont="1" applyFill="1" applyBorder="1" applyAlignment="1">
      <alignment horizontal="left" vertical="top" wrapText="1"/>
    </xf>
    <xf numFmtId="0" fontId="48" fillId="16" borderId="12" xfId="0" applyFont="1" applyFill="1" applyBorder="1" applyAlignment="1">
      <alignment horizontal="left" vertical="top"/>
    </xf>
    <xf numFmtId="0" fontId="24" fillId="0" borderId="54" xfId="0" applyFont="1" applyBorder="1" applyAlignment="1">
      <alignment horizontal="left" vertical="top" wrapText="1"/>
    </xf>
    <xf numFmtId="14" fontId="48" fillId="0" borderId="1" xfId="0" applyNumberFormat="1" applyFont="1" applyBorder="1" applyAlignment="1">
      <alignment vertical="top" wrapText="1"/>
    </xf>
    <xf numFmtId="0" fontId="53" fillId="16" borderId="12" xfId="1" applyFont="1" applyFill="1" applyBorder="1" applyAlignment="1">
      <alignment vertical="top" wrapText="1"/>
    </xf>
    <xf numFmtId="0" fontId="48" fillId="16" borderId="12" xfId="1" applyFont="1" applyFill="1" applyBorder="1" applyAlignment="1">
      <alignment vertical="top" wrapText="1"/>
    </xf>
    <xf numFmtId="0" fontId="48" fillId="0" borderId="12" xfId="1" applyFont="1" applyBorder="1" applyAlignment="1">
      <alignment vertical="top" wrapText="1"/>
    </xf>
    <xf numFmtId="0" fontId="48" fillId="0" borderId="23" xfId="1" applyFont="1" applyBorder="1" applyAlignment="1">
      <alignment vertical="top" wrapText="1"/>
    </xf>
    <xf numFmtId="0" fontId="133" fillId="11" borderId="12" xfId="0" applyFont="1" applyFill="1" applyBorder="1" applyAlignment="1">
      <alignment vertical="center" wrapText="1"/>
    </xf>
    <xf numFmtId="0" fontId="133" fillId="16" borderId="12" xfId="0" applyFont="1" applyFill="1" applyBorder="1" applyAlignment="1">
      <alignment vertical="top" wrapText="1"/>
    </xf>
    <xf numFmtId="0" fontId="49" fillId="16" borderId="12" xfId="0" applyFont="1" applyFill="1" applyBorder="1" applyAlignment="1">
      <alignment horizontal="left" vertical="top" wrapText="1"/>
    </xf>
    <xf numFmtId="0" fontId="48" fillId="0" borderId="3" xfId="0" applyFont="1" applyBorder="1" applyAlignment="1">
      <alignment vertical="top"/>
    </xf>
    <xf numFmtId="0" fontId="48" fillId="0" borderId="19" xfId="0" applyFont="1" applyBorder="1" applyAlignment="1">
      <alignment vertical="top" wrapText="1"/>
    </xf>
    <xf numFmtId="0" fontId="134" fillId="0" borderId="0" xfId="0" applyFont="1" applyAlignment="1">
      <alignment vertical="center" wrapText="1"/>
    </xf>
    <xf numFmtId="14" fontId="53" fillId="0" borderId="20" xfId="8" applyNumberFormat="1" applyFont="1" applyBorder="1" applyAlignment="1">
      <alignment vertical="top" wrapText="1"/>
    </xf>
    <xf numFmtId="14" fontId="48" fillId="0" borderId="20" xfId="0" applyNumberFormat="1" applyFont="1" applyBorder="1" applyAlignment="1">
      <alignment vertical="top" wrapText="1"/>
    </xf>
    <xf numFmtId="0" fontId="120" fillId="0" borderId="0" xfId="20" applyFill="1" applyBorder="1" applyAlignment="1" applyProtection="1">
      <alignment vertical="top" wrapText="1"/>
    </xf>
    <xf numFmtId="0" fontId="73" fillId="0" borderId="12" xfId="0" applyFont="1" applyBorder="1" applyAlignment="1">
      <alignment horizontal="center" vertical="top" wrapText="1"/>
    </xf>
    <xf numFmtId="0" fontId="49" fillId="39" borderId="0" xfId="0" applyFont="1" applyFill="1" applyAlignment="1">
      <alignment vertical="top"/>
    </xf>
    <xf numFmtId="0" fontId="49" fillId="13" borderId="0" xfId="0" applyFont="1" applyFill="1" applyAlignment="1">
      <alignment vertical="top"/>
    </xf>
    <xf numFmtId="0" fontId="56" fillId="13" borderId="0" xfId="0" applyFont="1" applyFill="1" applyAlignment="1">
      <alignment vertical="top"/>
    </xf>
    <xf numFmtId="0" fontId="49" fillId="13" borderId="12" xfId="0" applyFont="1" applyFill="1" applyBorder="1" applyAlignment="1">
      <alignment vertical="top"/>
    </xf>
    <xf numFmtId="0" fontId="56" fillId="20" borderId="25" xfId="0" applyFont="1" applyFill="1" applyBorder="1" applyAlignment="1">
      <alignment vertical="top"/>
    </xf>
    <xf numFmtId="0" fontId="56" fillId="10" borderId="23" xfId="0" applyFont="1" applyFill="1" applyBorder="1" applyAlignment="1">
      <alignment vertical="top"/>
    </xf>
    <xf numFmtId="0" fontId="56" fillId="20" borderId="29" xfId="0" applyFont="1" applyFill="1" applyBorder="1" applyAlignment="1">
      <alignment vertical="top"/>
    </xf>
    <xf numFmtId="0" fontId="56" fillId="20" borderId="15" xfId="0" applyFont="1" applyFill="1" applyBorder="1" applyAlignment="1">
      <alignment vertical="top"/>
    </xf>
    <xf numFmtId="0" fontId="56" fillId="20" borderId="30" xfId="0" applyFont="1" applyFill="1" applyBorder="1" applyAlignment="1">
      <alignment vertical="top"/>
    </xf>
    <xf numFmtId="0" fontId="56" fillId="20" borderId="31" xfId="0" applyFont="1" applyFill="1" applyBorder="1" applyAlignment="1">
      <alignment vertical="top"/>
    </xf>
    <xf numFmtId="0" fontId="56" fillId="20" borderId="6" xfId="0" applyFont="1" applyFill="1" applyBorder="1" applyAlignment="1">
      <alignment vertical="top"/>
    </xf>
    <xf numFmtId="0" fontId="56" fillId="10" borderId="13" xfId="0" applyFont="1" applyFill="1" applyBorder="1" applyAlignment="1">
      <alignment vertical="top"/>
    </xf>
    <xf numFmtId="0" fontId="71" fillId="0" borderId="12" xfId="0" applyFont="1" applyBorder="1" applyAlignment="1">
      <alignment vertical="top"/>
    </xf>
    <xf numFmtId="43" fontId="49" fillId="0" borderId="12" xfId="19" applyFont="1" applyBorder="1" applyAlignment="1">
      <alignment vertical="top"/>
    </xf>
    <xf numFmtId="0" fontId="71" fillId="0" borderId="0" xfId="0" applyFont="1" applyAlignment="1">
      <alignment vertical="top"/>
    </xf>
    <xf numFmtId="0" fontId="49" fillId="0" borderId="14" xfId="0" applyFont="1" applyBorder="1" applyAlignment="1">
      <alignment vertical="top"/>
    </xf>
    <xf numFmtId="0" fontId="49" fillId="0" borderId="15" xfId="0" applyFont="1" applyBorder="1" applyAlignment="1">
      <alignment vertical="top"/>
    </xf>
    <xf numFmtId="0" fontId="56" fillId="0" borderId="12" xfId="0" applyFont="1" applyBorder="1" applyAlignment="1">
      <alignment vertical="top"/>
    </xf>
    <xf numFmtId="0" fontId="56" fillId="0" borderId="14" xfId="0" applyFont="1" applyBorder="1" applyAlignment="1">
      <alignment vertical="top"/>
    </xf>
    <xf numFmtId="0" fontId="71" fillId="0" borderId="14" xfId="0" applyFont="1" applyBorder="1" applyAlignment="1">
      <alignment vertical="top"/>
    </xf>
    <xf numFmtId="43" fontId="129" fillId="23" borderId="12" xfId="19" applyFont="1" applyFill="1" applyBorder="1" applyAlignment="1">
      <alignment vertical="top"/>
    </xf>
    <xf numFmtId="0" fontId="49" fillId="39" borderId="12" xfId="0" applyFont="1" applyFill="1" applyBorder="1" applyAlignment="1">
      <alignment vertical="top"/>
    </xf>
    <xf numFmtId="0" fontId="100" fillId="39" borderId="12" xfId="0" applyFont="1" applyFill="1" applyBorder="1" applyAlignment="1">
      <alignment vertical="top"/>
    </xf>
    <xf numFmtId="0" fontId="49" fillId="39" borderId="15" xfId="0" applyFont="1" applyFill="1" applyBorder="1" applyAlignment="1">
      <alignment vertical="top"/>
    </xf>
    <xf numFmtId="43" fontId="49" fillId="39" borderId="12" xfId="19" applyFont="1" applyFill="1" applyBorder="1" applyAlignment="1">
      <alignment vertical="top"/>
    </xf>
    <xf numFmtId="0" fontId="71" fillId="39" borderId="12" xfId="0" applyFont="1" applyFill="1" applyBorder="1" applyAlignment="1">
      <alignment vertical="top"/>
    </xf>
    <xf numFmtId="0" fontId="56" fillId="39" borderId="12" xfId="0" applyFont="1" applyFill="1" applyBorder="1" applyAlignment="1">
      <alignment vertical="top"/>
    </xf>
    <xf numFmtId="0" fontId="48" fillId="22" borderId="12" xfId="0" applyFont="1" applyFill="1" applyBorder="1" applyAlignment="1">
      <alignment vertical="top" wrapText="1"/>
    </xf>
    <xf numFmtId="0" fontId="70" fillId="13" borderId="12" xfId="0" applyFont="1" applyFill="1" applyBorder="1" applyAlignment="1">
      <alignment horizontal="left" vertical="top"/>
    </xf>
    <xf numFmtId="0" fontId="70" fillId="13" borderId="12" xfId="0" applyFont="1" applyFill="1" applyBorder="1" applyAlignment="1">
      <alignment horizontal="left"/>
    </xf>
    <xf numFmtId="0" fontId="49" fillId="13" borderId="14" xfId="0" applyFont="1" applyFill="1" applyBorder="1" applyAlignment="1">
      <alignment vertical="top"/>
    </xf>
    <xf numFmtId="2" fontId="48" fillId="22" borderId="12" xfId="0" applyNumberFormat="1" applyFont="1" applyFill="1" applyBorder="1" applyAlignment="1">
      <alignment vertical="top" wrapText="1"/>
    </xf>
    <xf numFmtId="0" fontId="53" fillId="22" borderId="12" xfId="0" applyFont="1" applyFill="1" applyBorder="1" applyAlignment="1">
      <alignment vertical="top" wrapText="1"/>
    </xf>
    <xf numFmtId="0" fontId="49" fillId="13" borderId="0" xfId="0" applyFont="1" applyFill="1"/>
    <xf numFmtId="0" fontId="49" fillId="18" borderId="12" xfId="22" applyFont="1" applyFill="1" applyBorder="1" applyAlignment="1">
      <alignment vertical="top"/>
    </xf>
    <xf numFmtId="0" fontId="49" fillId="0" borderId="12" xfId="22" applyFont="1" applyBorder="1" applyAlignment="1">
      <alignment vertical="top"/>
    </xf>
    <xf numFmtId="0" fontId="49" fillId="0" borderId="15" xfId="22" applyFont="1" applyBorder="1" applyAlignment="1">
      <alignment vertical="top"/>
    </xf>
    <xf numFmtId="14" fontId="49" fillId="0" borderId="12" xfId="22" applyNumberFormat="1" applyFont="1" applyBorder="1" applyAlignment="1">
      <alignment vertical="top"/>
    </xf>
    <xf numFmtId="0" fontId="49" fillId="0" borderId="15" xfId="22" applyFont="1" applyBorder="1" applyAlignment="1">
      <alignment horizontal="left" vertical="top"/>
    </xf>
    <xf numFmtId="0" fontId="49" fillId="40" borderId="12" xfId="22" applyFont="1" applyFill="1" applyBorder="1" applyAlignment="1">
      <alignment vertical="top"/>
    </xf>
    <xf numFmtId="0" fontId="49" fillId="0" borderId="12" xfId="22" applyFont="1" applyBorder="1" applyAlignment="1">
      <alignment horizontal="left" vertical="top"/>
    </xf>
    <xf numFmtId="0" fontId="49" fillId="13" borderId="12" xfId="22" applyFont="1" applyFill="1" applyBorder="1" applyAlignment="1">
      <alignment vertical="top"/>
    </xf>
    <xf numFmtId="0" fontId="49" fillId="0" borderId="12" xfId="22" applyFont="1" applyBorder="1" applyAlignment="1">
      <alignment horizontal="left" vertical="top" wrapText="1"/>
    </xf>
    <xf numFmtId="0" fontId="49" fillId="0" borderId="14" xfId="22" applyFont="1" applyBorder="1" applyAlignment="1">
      <alignment vertical="top"/>
    </xf>
    <xf numFmtId="14" fontId="49" fillId="0" borderId="14" xfId="22" applyNumberFormat="1" applyFont="1" applyBorder="1" applyAlignment="1">
      <alignment vertical="top"/>
    </xf>
    <xf numFmtId="0" fontId="49" fillId="0" borderId="14" xfId="22" applyFont="1" applyBorder="1" applyAlignment="1">
      <alignment horizontal="left" vertical="top"/>
    </xf>
    <xf numFmtId="14" fontId="49" fillId="0" borderId="15" xfId="22" applyNumberFormat="1" applyFont="1" applyBorder="1" applyAlignment="1">
      <alignment vertical="top"/>
    </xf>
    <xf numFmtId="0" fontId="49" fillId="0" borderId="12" xfId="22" applyFont="1" applyBorder="1" applyAlignment="1">
      <alignment vertical="top" wrapText="1"/>
    </xf>
    <xf numFmtId="0" fontId="49" fillId="13" borderId="12" xfId="22" applyFont="1" applyFill="1" applyBorder="1" applyAlignment="1">
      <alignment horizontal="left" vertical="top"/>
    </xf>
    <xf numFmtId="0" fontId="49" fillId="0" borderId="0" xfId="22" applyFont="1" applyAlignment="1">
      <alignment vertical="top"/>
    </xf>
    <xf numFmtId="14" fontId="49" fillId="0" borderId="0" xfId="22" applyNumberFormat="1" applyFont="1" applyAlignment="1">
      <alignment vertical="top"/>
    </xf>
    <xf numFmtId="0" fontId="71" fillId="0" borderId="12" xfId="22" applyFont="1" applyBorder="1" applyAlignment="1">
      <alignment vertical="top"/>
    </xf>
    <xf numFmtId="0" fontId="85" fillId="0" borderId="12" xfId="22" applyFont="1" applyBorder="1" applyAlignment="1">
      <alignment vertical="top"/>
    </xf>
    <xf numFmtId="49" fontId="49" fillId="0" borderId="12" xfId="22" applyNumberFormat="1" applyFont="1" applyBorder="1" applyAlignment="1">
      <alignment vertical="top"/>
    </xf>
    <xf numFmtId="0" fontId="85" fillId="0" borderId="14" xfId="22" applyFont="1" applyBorder="1" applyAlignment="1">
      <alignment vertical="top"/>
    </xf>
    <xf numFmtId="0" fontId="71" fillId="0" borderId="14" xfId="22" applyFont="1" applyBorder="1" applyAlignment="1">
      <alignment vertical="top"/>
    </xf>
    <xf numFmtId="1" fontId="70" fillId="0" borderId="12" xfId="23" applyNumberFormat="1" applyFont="1" applyBorder="1"/>
    <xf numFmtId="1" fontId="5" fillId="0" borderId="12" xfId="23" applyNumberFormat="1" applyBorder="1"/>
    <xf numFmtId="14" fontId="5" fillId="0" borderId="12" xfId="23" applyNumberFormat="1" applyBorder="1"/>
    <xf numFmtId="0" fontId="70" fillId="0" borderId="12" xfId="0" applyFont="1" applyBorder="1" applyAlignment="1">
      <alignment horizontal="left"/>
    </xf>
    <xf numFmtId="1" fontId="70" fillId="13" borderId="12" xfId="24" applyNumberFormat="1" applyFont="1" applyFill="1" applyBorder="1" applyAlignment="1">
      <alignment horizontal="left" vertical="top"/>
    </xf>
    <xf numFmtId="1" fontId="5" fillId="13" borderId="12" xfId="23" applyNumberFormat="1" applyFill="1" applyBorder="1"/>
    <xf numFmtId="14" fontId="5" fillId="13" borderId="12" xfId="23" applyNumberFormat="1" applyFill="1" applyBorder="1"/>
    <xf numFmtId="14" fontId="49" fillId="13" borderId="12" xfId="22" applyNumberFormat="1" applyFont="1" applyFill="1" applyBorder="1" applyAlignment="1">
      <alignment vertical="top"/>
    </xf>
    <xf numFmtId="0" fontId="49" fillId="13" borderId="14" xfId="22" applyFont="1" applyFill="1" applyBorder="1" applyAlignment="1">
      <alignment vertical="top"/>
    </xf>
    <xf numFmtId="0" fontId="71" fillId="13" borderId="14" xfId="22" applyFont="1" applyFill="1" applyBorder="1" applyAlignment="1">
      <alignment vertical="top"/>
    </xf>
    <xf numFmtId="1" fontId="135" fillId="13" borderId="12" xfId="24" applyNumberFormat="1" applyFont="1" applyFill="1" applyBorder="1" applyAlignment="1">
      <alignment horizontal="left" vertical="top"/>
    </xf>
    <xf numFmtId="0" fontId="71" fillId="22" borderId="12" xfId="22" applyFont="1" applyFill="1" applyBorder="1" applyAlignment="1">
      <alignment vertical="top"/>
    </xf>
    <xf numFmtId="0" fontId="72" fillId="22" borderId="12" xfId="22" applyFont="1" applyFill="1" applyBorder="1" applyAlignment="1">
      <alignment vertical="top"/>
    </xf>
    <xf numFmtId="14" fontId="71" fillId="22" borderId="12" xfId="22" applyNumberFormat="1" applyFont="1" applyFill="1" applyBorder="1" applyAlignment="1">
      <alignment vertical="top"/>
    </xf>
    <xf numFmtId="0" fontId="71" fillId="22" borderId="12" xfId="22" applyFont="1" applyFill="1" applyBorder="1" applyAlignment="1">
      <alignment horizontal="left" vertical="top"/>
    </xf>
    <xf numFmtId="0" fontId="129" fillId="22" borderId="12" xfId="22" applyFont="1" applyFill="1" applyBorder="1" applyAlignment="1">
      <alignment horizontal="left" vertical="top"/>
    </xf>
    <xf numFmtId="0" fontId="129" fillId="22" borderId="12" xfId="22" applyFont="1" applyFill="1" applyBorder="1" applyAlignment="1">
      <alignment vertical="top"/>
    </xf>
    <xf numFmtId="0" fontId="129" fillId="0" borderId="12" xfId="22" applyFont="1" applyBorder="1" applyAlignment="1">
      <alignment vertical="top"/>
    </xf>
    <xf numFmtId="0" fontId="129" fillId="23" borderId="0" xfId="22" applyFont="1" applyFill="1" applyAlignment="1">
      <alignment vertical="top"/>
    </xf>
    <xf numFmtId="0" fontId="49" fillId="0" borderId="0" xfId="22" applyFont="1" applyAlignment="1">
      <alignment horizontal="left" vertical="top"/>
    </xf>
    <xf numFmtId="0" fontId="86" fillId="0" borderId="0" xfId="22" applyFont="1" applyAlignment="1">
      <alignment vertical="top"/>
    </xf>
    <xf numFmtId="0" fontId="56" fillId="23" borderId="0" xfId="22" applyFont="1" applyFill="1" applyAlignment="1">
      <alignment vertical="top"/>
    </xf>
    <xf numFmtId="0" fontId="56" fillId="23" borderId="12" xfId="22" applyFont="1" applyFill="1" applyBorder="1" applyAlignment="1">
      <alignment vertical="top"/>
    </xf>
    <xf numFmtId="43" fontId="86" fillId="0" borderId="0" xfId="25" applyFont="1" applyAlignment="1">
      <alignment vertical="top"/>
    </xf>
    <xf numFmtId="0" fontId="49" fillId="39" borderId="0" xfId="0" applyFont="1" applyFill="1"/>
    <xf numFmtId="0" fontId="49" fillId="39" borderId="12" xfId="22" applyFont="1" applyFill="1" applyBorder="1" applyAlignment="1">
      <alignment vertical="top"/>
    </xf>
    <xf numFmtId="14" fontId="49" fillId="39" borderId="12" xfId="22" applyNumberFormat="1" applyFont="1" applyFill="1" applyBorder="1" applyAlignment="1">
      <alignment vertical="top"/>
    </xf>
    <xf numFmtId="0" fontId="49" fillId="39" borderId="12" xfId="22" applyFont="1" applyFill="1" applyBorder="1" applyAlignment="1">
      <alignment horizontal="left" vertical="top"/>
    </xf>
    <xf numFmtId="0" fontId="49" fillId="39" borderId="15" xfId="22" applyFont="1" applyFill="1" applyBorder="1" applyAlignment="1">
      <alignment vertical="top"/>
    </xf>
    <xf numFmtId="14" fontId="49" fillId="39" borderId="15" xfId="22" applyNumberFormat="1" applyFont="1" applyFill="1" applyBorder="1" applyAlignment="1">
      <alignment vertical="top"/>
    </xf>
    <xf numFmtId="0" fontId="49" fillId="39" borderId="15" xfId="22" applyFont="1" applyFill="1" applyBorder="1" applyAlignment="1">
      <alignment horizontal="left" vertical="top"/>
    </xf>
    <xf numFmtId="0" fontId="49" fillId="39" borderId="0" xfId="22" applyFont="1" applyFill="1" applyAlignment="1">
      <alignment vertical="top"/>
    </xf>
    <xf numFmtId="0" fontId="85" fillId="39" borderId="12" xfId="22" applyFont="1" applyFill="1" applyBorder="1" applyAlignment="1">
      <alignment vertical="top"/>
    </xf>
    <xf numFmtId="0" fontId="71" fillId="39" borderId="12" xfId="22" applyFont="1" applyFill="1" applyBorder="1" applyAlignment="1">
      <alignment vertical="top"/>
    </xf>
    <xf numFmtId="0" fontId="48" fillId="23" borderId="0" xfId="0" applyFont="1" applyFill="1" applyAlignment="1">
      <alignment vertical="top" wrapText="1"/>
    </xf>
    <xf numFmtId="0" fontId="61" fillId="14" borderId="14" xfId="0" applyFont="1" applyFill="1" applyBorder="1" applyAlignment="1">
      <alignment horizontal="left" vertical="center"/>
    </xf>
    <xf numFmtId="0" fontId="61" fillId="14" borderId="14" xfId="0" applyFont="1" applyFill="1" applyBorder="1" applyAlignment="1">
      <alignment horizontal="left" vertical="center" wrapText="1"/>
    </xf>
    <xf numFmtId="0" fontId="24" fillId="0" borderId="12" xfId="0" applyFont="1" applyBorder="1" applyAlignment="1">
      <alignment vertical="top" wrapText="1"/>
    </xf>
    <xf numFmtId="0" fontId="48" fillId="23" borderId="12" xfId="0" applyFont="1" applyFill="1" applyBorder="1" applyAlignment="1">
      <alignment vertical="top" wrapText="1"/>
    </xf>
    <xf numFmtId="0" fontId="53" fillId="23" borderId="12" xfId="0" applyFont="1" applyFill="1" applyBorder="1" applyAlignment="1">
      <alignment vertical="top" wrapText="1"/>
    </xf>
    <xf numFmtId="14" fontId="48" fillId="23" borderId="12" xfId="0" applyNumberFormat="1" applyFont="1" applyFill="1" applyBorder="1" applyAlignment="1">
      <alignment vertical="top" wrapText="1"/>
    </xf>
    <xf numFmtId="0" fontId="52" fillId="23" borderId="12" xfId="0" applyFont="1" applyFill="1" applyBorder="1" applyAlignment="1">
      <alignment vertical="top" wrapText="1"/>
    </xf>
    <xf numFmtId="2" fontId="48" fillId="23" borderId="12" xfId="0" applyNumberFormat="1" applyFont="1" applyFill="1" applyBorder="1" applyAlignment="1">
      <alignment vertical="top" wrapText="1"/>
    </xf>
    <xf numFmtId="0" fontId="48" fillId="23" borderId="23" xfId="10" applyFont="1" applyFill="1" applyBorder="1" applyAlignment="1">
      <alignment horizontal="left" vertical="top" wrapText="1"/>
    </xf>
    <xf numFmtId="0" fontId="50" fillId="16" borderId="12" xfId="28" applyFont="1" applyFill="1" applyBorder="1" applyAlignment="1">
      <alignment horizontal="left" vertical="top" wrapText="1"/>
    </xf>
    <xf numFmtId="0" fontId="49" fillId="16" borderId="12" xfId="28" applyFont="1" applyFill="1" applyBorder="1" applyAlignment="1">
      <alignment horizontal="left" vertical="top" wrapText="1"/>
    </xf>
    <xf numFmtId="0" fontId="24" fillId="0" borderId="12" xfId="0" applyFont="1" applyBorder="1" applyAlignment="1">
      <alignment wrapText="1"/>
    </xf>
    <xf numFmtId="0" fontId="48" fillId="16" borderId="12" xfId="9" applyFont="1" applyFill="1" applyBorder="1" applyAlignment="1">
      <alignment vertical="top" wrapText="1"/>
    </xf>
    <xf numFmtId="0" fontId="48" fillId="13" borderId="14" xfId="0" applyFont="1" applyFill="1" applyBorder="1" applyAlignment="1">
      <alignment vertical="top" wrapText="1"/>
    </xf>
    <xf numFmtId="0" fontId="48" fillId="14" borderId="12" xfId="0" applyFont="1" applyFill="1" applyBorder="1" applyAlignment="1">
      <alignment horizontal="left" vertical="top" wrapText="1"/>
    </xf>
    <xf numFmtId="0" fontId="49" fillId="0" borderId="12" xfId="0" applyFont="1" applyBorder="1" applyAlignment="1">
      <alignment vertical="top" wrapText="1"/>
    </xf>
    <xf numFmtId="0" fontId="130" fillId="0" borderId="0" xfId="0" applyFont="1" applyAlignment="1">
      <alignment wrapText="1"/>
    </xf>
    <xf numFmtId="0" fontId="48" fillId="0" borderId="12" xfId="0" applyFont="1" applyBorder="1" applyAlignment="1">
      <alignment horizontal="left" vertical="top"/>
    </xf>
    <xf numFmtId="0" fontId="130" fillId="0" borderId="12" xfId="0" applyFont="1" applyBorder="1" applyAlignment="1">
      <alignment vertical="top" wrapText="1"/>
    </xf>
    <xf numFmtId="166" fontId="73" fillId="0" borderId="0" xfId="29" applyNumberFormat="1" applyFont="1" applyFill="1" applyAlignment="1">
      <alignment vertical="top" wrapText="1"/>
    </xf>
    <xf numFmtId="166" fontId="131" fillId="0" borderId="0" xfId="30" applyNumberFormat="1" applyFont="1" applyFill="1" applyAlignment="1">
      <alignment vertical="top" wrapText="1"/>
    </xf>
    <xf numFmtId="0" fontId="57" fillId="0" borderId="3" xfId="27" applyFont="1" applyBorder="1" applyAlignment="1">
      <alignment vertical="top"/>
    </xf>
    <xf numFmtId="166" fontId="132" fillId="0" borderId="0" xfId="30" applyNumberFormat="1" applyFont="1" applyFill="1"/>
    <xf numFmtId="0" fontId="57" fillId="0" borderId="3" xfId="27" applyFont="1" applyBorder="1" applyAlignment="1">
      <alignment vertical="top" wrapText="1"/>
    </xf>
    <xf numFmtId="0" fontId="107" fillId="0" borderId="0" xfId="27" applyFont="1" applyAlignment="1">
      <alignment vertical="top" wrapText="1"/>
    </xf>
    <xf numFmtId="0" fontId="73" fillId="0" borderId="0" xfId="27" applyFont="1" applyAlignment="1">
      <alignment vertical="top" wrapText="1"/>
    </xf>
    <xf numFmtId="0" fontId="89" fillId="0" borderId="0" xfId="27" applyFont="1" applyAlignment="1">
      <alignment vertical="top" wrapText="1"/>
    </xf>
    <xf numFmtId="43" fontId="73" fillId="0" borderId="12" xfId="29" applyFont="1" applyFill="1" applyBorder="1" applyAlignment="1">
      <alignment horizontal="center" vertical="center" wrapText="1"/>
    </xf>
    <xf numFmtId="43" fontId="73" fillId="0" borderId="12" xfId="0" applyNumberFormat="1" applyFont="1" applyBorder="1" applyAlignment="1">
      <alignment horizontal="center" vertical="top" wrapText="1"/>
    </xf>
    <xf numFmtId="0" fontId="48" fillId="0" borderId="15" xfId="0" quotePrefix="1" applyFont="1" applyBorder="1" applyAlignment="1">
      <alignment vertical="top" wrapText="1"/>
    </xf>
    <xf numFmtId="0" fontId="24" fillId="0" borderId="44" xfId="31" applyFont="1" applyBorder="1" applyAlignment="1">
      <alignment vertical="top" wrapText="1"/>
    </xf>
    <xf numFmtId="0" fontId="65" fillId="0" borderId="0" xfId="9" applyFont="1"/>
    <xf numFmtId="0" fontId="48" fillId="16" borderId="12" xfId="9" applyFont="1" applyFill="1" applyBorder="1" applyAlignment="1">
      <alignment vertical="top"/>
    </xf>
    <xf numFmtId="0" fontId="100" fillId="16" borderId="12" xfId="9" applyFont="1" applyFill="1" applyBorder="1" applyAlignment="1">
      <alignment vertical="top" wrapText="1"/>
    </xf>
    <xf numFmtId="0" fontId="50" fillId="0" borderId="12" xfId="32" applyFont="1" applyBorder="1" applyAlignment="1">
      <alignment horizontal="left" vertical="top" wrapText="1"/>
    </xf>
    <xf numFmtId="0" fontId="49" fillId="16" borderId="12" xfId="9" applyFont="1" applyFill="1" applyBorder="1" applyAlignment="1">
      <alignment vertical="top" wrapText="1"/>
    </xf>
    <xf numFmtId="0" fontId="48" fillId="0" borderId="44" xfId="31" applyFont="1" applyBorder="1" applyAlignment="1">
      <alignment vertical="top" wrapText="1"/>
    </xf>
    <xf numFmtId="0" fontId="48" fillId="13" borderId="44" xfId="31" applyFont="1" applyFill="1" applyBorder="1" applyAlignment="1">
      <alignment vertical="top" wrapText="1"/>
    </xf>
    <xf numFmtId="1" fontId="136" fillId="41" borderId="12" xfId="23" applyNumberFormat="1" applyFont="1" applyFill="1" applyBorder="1" applyAlignment="1">
      <alignment horizontal="left" vertical="top" wrapText="1"/>
    </xf>
    <xf numFmtId="43" fontId="136" fillId="41" borderId="12" xfId="29" applyFont="1" applyFill="1" applyBorder="1" applyAlignment="1">
      <alignment horizontal="left" vertical="top" wrapText="1"/>
    </xf>
    <xf numFmtId="2" fontId="136" fillId="41" borderId="12" xfId="23" applyNumberFormat="1" applyFont="1" applyFill="1" applyBorder="1" applyAlignment="1">
      <alignment horizontal="left" vertical="top" wrapText="1"/>
    </xf>
    <xf numFmtId="0" fontId="136" fillId="41" borderId="12" xfId="23" applyFont="1" applyFill="1" applyBorder="1" applyAlignment="1">
      <alignment horizontal="left" vertical="top" wrapText="1"/>
    </xf>
    <xf numFmtId="14" fontId="136" fillId="41" borderId="12" xfId="23" applyNumberFormat="1" applyFont="1" applyFill="1" applyBorder="1" applyAlignment="1">
      <alignment horizontal="left" vertical="top" wrapText="1"/>
    </xf>
    <xf numFmtId="0" fontId="137" fillId="41" borderId="12" xfId="23" applyFont="1" applyFill="1" applyBorder="1" applyAlignment="1">
      <alignment horizontal="left" vertical="center" wrapText="1"/>
    </xf>
    <xf numFmtId="1" fontId="5" fillId="0" borderId="12" xfId="23" applyNumberFormat="1" applyBorder="1" applyAlignment="1">
      <alignment wrapText="1"/>
    </xf>
    <xf numFmtId="0" fontId="70" fillId="0" borderId="12" xfId="33" applyFont="1" applyBorder="1" applyAlignment="1">
      <alignment horizontal="left" vertical="top"/>
    </xf>
    <xf numFmtId="43" fontId="70" fillId="0" borderId="12" xfId="29" applyFont="1" applyBorder="1" applyAlignment="1">
      <alignment horizontal="left" vertical="top"/>
    </xf>
    <xf numFmtId="1" fontId="70" fillId="0" borderId="12" xfId="23" applyNumberFormat="1" applyFont="1" applyBorder="1" applyAlignment="1">
      <alignment horizontal="left" vertical="top"/>
    </xf>
    <xf numFmtId="14" fontId="70" fillId="0" borderId="12" xfId="23" applyNumberFormat="1" applyFont="1" applyBorder="1" applyAlignment="1">
      <alignment horizontal="left" vertical="top"/>
    </xf>
    <xf numFmtId="0" fontId="70" fillId="0" borderId="12" xfId="33" applyFont="1" applyBorder="1" applyAlignment="1">
      <alignment horizontal="left" vertical="top" wrapText="1"/>
    </xf>
    <xf numFmtId="0" fontId="70" fillId="0" borderId="12" xfId="33" applyFont="1" applyBorder="1" applyAlignment="1">
      <alignment horizontal="left"/>
    </xf>
    <xf numFmtId="1" fontId="0" fillId="0" borderId="12" xfId="23" applyNumberFormat="1" applyFont="1" applyBorder="1" applyAlignment="1">
      <alignment wrapText="1"/>
    </xf>
    <xf numFmtId="0" fontId="2" fillId="0" borderId="12" xfId="33" applyBorder="1" applyAlignment="1">
      <alignment horizontal="left" vertical="top"/>
    </xf>
    <xf numFmtId="43" fontId="2" fillId="0" borderId="12" xfId="29" applyFont="1" applyBorder="1" applyAlignment="1">
      <alignment horizontal="left" vertical="top"/>
    </xf>
    <xf numFmtId="14" fontId="2" fillId="0" borderId="12" xfId="23" applyNumberFormat="1" applyFont="1" applyBorder="1" applyAlignment="1">
      <alignment horizontal="left" vertical="top"/>
    </xf>
    <xf numFmtId="1" fontId="2" fillId="0" borderId="12" xfId="23" applyNumberFormat="1" applyFont="1" applyBorder="1" applyAlignment="1">
      <alignment horizontal="left" vertical="top"/>
    </xf>
    <xf numFmtId="14" fontId="2" fillId="0" borderId="12" xfId="33" applyNumberFormat="1" applyBorder="1" applyAlignment="1">
      <alignment horizontal="left" vertical="top"/>
    </xf>
    <xf numFmtId="0" fontId="2" fillId="0" borderId="12" xfId="33" applyBorder="1" applyAlignment="1">
      <alignment horizontal="left" vertical="top" wrapText="1"/>
    </xf>
    <xf numFmtId="0" fontId="70" fillId="0" borderId="0" xfId="33" applyFont="1" applyAlignment="1">
      <alignment horizontal="left" vertical="top"/>
    </xf>
    <xf numFmtId="0" fontId="2" fillId="0" borderId="12" xfId="33" applyBorder="1" applyAlignment="1">
      <alignment vertical="center"/>
    </xf>
    <xf numFmtId="0" fontId="5" fillId="0" borderId="12" xfId="23" applyBorder="1"/>
    <xf numFmtId="1" fontId="70" fillId="13" borderId="12" xfId="23" applyNumberFormat="1" applyFont="1" applyFill="1" applyBorder="1" applyAlignment="1">
      <alignment horizontal="left" vertical="top"/>
    </xf>
    <xf numFmtId="0" fontId="2" fillId="0" borderId="0" xfId="33" applyAlignment="1">
      <alignment horizontal="left" vertical="top"/>
    </xf>
    <xf numFmtId="14" fontId="2" fillId="0" borderId="12" xfId="23" quotePrefix="1" applyNumberFormat="1" applyFont="1" applyBorder="1" applyAlignment="1">
      <alignment horizontal="left" vertical="top"/>
    </xf>
    <xf numFmtId="0" fontId="70" fillId="42" borderId="12" xfId="33" applyFont="1" applyFill="1" applyBorder="1" applyAlignment="1">
      <alignment horizontal="left"/>
    </xf>
    <xf numFmtId="0" fontId="70" fillId="0" borderId="0" xfId="33" applyFont="1" applyAlignment="1">
      <alignment horizontal="left"/>
    </xf>
    <xf numFmtId="0" fontId="2" fillId="43" borderId="12" xfId="33" applyFill="1" applyBorder="1" applyAlignment="1">
      <alignment vertical="center"/>
    </xf>
    <xf numFmtId="0" fontId="70" fillId="13" borderId="12" xfId="33" applyFont="1" applyFill="1" applyBorder="1" applyAlignment="1">
      <alignment horizontal="left"/>
    </xf>
    <xf numFmtId="1" fontId="70" fillId="0" borderId="13" xfId="23" applyNumberFormat="1" applyFont="1" applyBorder="1" applyAlignment="1">
      <alignment horizontal="left" vertical="top"/>
    </xf>
    <xf numFmtId="14" fontId="70" fillId="0" borderId="13" xfId="23" applyNumberFormat="1" applyFont="1" applyBorder="1" applyAlignment="1">
      <alignment horizontal="left" vertical="top"/>
    </xf>
    <xf numFmtId="1" fontId="5" fillId="0" borderId="0" xfId="23" applyNumberFormat="1" applyAlignment="1">
      <alignment wrapText="1"/>
    </xf>
    <xf numFmtId="1" fontId="138" fillId="0" borderId="12" xfId="23" applyNumberFormat="1" applyFont="1" applyBorder="1" applyAlignment="1">
      <alignment wrapText="1"/>
    </xf>
    <xf numFmtId="1" fontId="70" fillId="0" borderId="12" xfId="23" applyNumberFormat="1" applyFont="1" applyBorder="1" applyAlignment="1">
      <alignment horizontal="left" vertical="top" wrapText="1"/>
    </xf>
    <xf numFmtId="14" fontId="70" fillId="0" borderId="12" xfId="23" applyNumberFormat="1" applyFont="1" applyBorder="1" applyAlignment="1">
      <alignment horizontal="left" vertical="top" wrapText="1"/>
    </xf>
    <xf numFmtId="14" fontId="70" fillId="0" borderId="12" xfId="23" quotePrefix="1" applyNumberFormat="1" applyFont="1" applyBorder="1" applyAlignment="1">
      <alignment horizontal="left" vertical="top"/>
    </xf>
    <xf numFmtId="0" fontId="2" fillId="10" borderId="12" xfId="33" applyFill="1" applyBorder="1" applyAlignment="1">
      <alignment vertical="center"/>
    </xf>
    <xf numFmtId="0" fontId="2" fillId="13" borderId="12" xfId="33" applyFill="1" applyBorder="1" applyAlignment="1">
      <alignment vertical="center"/>
    </xf>
    <xf numFmtId="0" fontId="2" fillId="44" borderId="12" xfId="33" applyFill="1" applyBorder="1" applyAlignment="1">
      <alignment vertical="center"/>
    </xf>
    <xf numFmtId="0" fontId="2" fillId="0" borderId="12" xfId="33" applyBorder="1" applyAlignment="1">
      <alignment horizontal="left"/>
    </xf>
    <xf numFmtId="0" fontId="56" fillId="26" borderId="12" xfId="34" applyFont="1" applyFill="1" applyBorder="1" applyAlignment="1">
      <alignment horizontal="left" vertical="top"/>
    </xf>
    <xf numFmtId="0" fontId="56" fillId="26" borderId="12" xfId="34" applyFont="1" applyFill="1" applyBorder="1" applyAlignment="1">
      <alignment horizontal="left" vertical="top" wrapText="1"/>
    </xf>
    <xf numFmtId="0" fontId="61" fillId="26" borderId="12" xfId="34" applyFont="1" applyFill="1" applyBorder="1" applyAlignment="1">
      <alignment horizontal="left" vertical="top" wrapText="1"/>
    </xf>
    <xf numFmtId="0" fontId="99" fillId="26" borderId="12" xfId="34" applyFont="1" applyFill="1" applyBorder="1" applyAlignment="1">
      <alignment horizontal="left" vertical="top" wrapText="1"/>
    </xf>
    <xf numFmtId="0" fontId="58" fillId="26" borderId="12" xfId="34" applyFont="1" applyFill="1" applyBorder="1" applyAlignment="1">
      <alignment horizontal="left" vertical="top" wrapText="1"/>
    </xf>
    <xf numFmtId="0" fontId="56" fillId="0" borderId="12" xfId="34" applyFont="1" applyBorder="1" applyAlignment="1">
      <alignment horizontal="left" vertical="top"/>
    </xf>
    <xf numFmtId="0" fontId="56" fillId="0" borderId="12" xfId="34" applyFont="1" applyBorder="1" applyAlignment="1">
      <alignment horizontal="left" vertical="top" wrapText="1"/>
    </xf>
    <xf numFmtId="0" fontId="61" fillId="0" borderId="12" xfId="34" applyFont="1" applyBorder="1" applyAlignment="1">
      <alignment horizontal="left" vertical="top" wrapText="1"/>
    </xf>
    <xf numFmtId="0" fontId="58" fillId="0" borderId="12" xfId="34" applyFont="1" applyBorder="1" applyAlignment="1">
      <alignment horizontal="left" vertical="top" wrapText="1"/>
    </xf>
    <xf numFmtId="0" fontId="49" fillId="0" borderId="23" xfId="34" applyFont="1" applyBorder="1" applyAlignment="1">
      <alignment horizontal="left" vertical="top" wrapText="1"/>
    </xf>
    <xf numFmtId="0" fontId="56" fillId="0" borderId="23" xfId="34" applyFont="1" applyBorder="1" applyAlignment="1">
      <alignment horizontal="left" vertical="top" wrapText="1"/>
    </xf>
    <xf numFmtId="0" fontId="56" fillId="16" borderId="12" xfId="34" applyFont="1" applyFill="1" applyBorder="1" applyAlignment="1">
      <alignment horizontal="left" vertical="top"/>
    </xf>
    <xf numFmtId="0" fontId="56" fillId="16" borderId="12" xfId="34" applyFont="1" applyFill="1" applyBorder="1" applyAlignment="1">
      <alignment horizontal="left" vertical="top" wrapText="1"/>
    </xf>
    <xf numFmtId="0" fontId="56" fillId="16" borderId="23" xfId="34" applyFont="1" applyFill="1" applyBorder="1" applyAlignment="1">
      <alignment horizontal="left" vertical="top" wrapText="1"/>
    </xf>
    <xf numFmtId="0" fontId="61" fillId="16" borderId="12" xfId="34" applyFont="1" applyFill="1" applyBorder="1" applyAlignment="1">
      <alignment horizontal="left" vertical="top" wrapText="1"/>
    </xf>
    <xf numFmtId="0" fontId="58" fillId="16" borderId="12" xfId="34" applyFont="1" applyFill="1" applyBorder="1" applyAlignment="1">
      <alignment horizontal="left" vertical="top" wrapText="1"/>
    </xf>
    <xf numFmtId="0" fontId="56" fillId="0" borderId="0" xfId="34" applyFont="1" applyAlignment="1">
      <alignment horizontal="left" vertical="top"/>
    </xf>
    <xf numFmtId="0" fontId="56" fillId="0" borderId="0" xfId="34" applyFont="1" applyAlignment="1">
      <alignment horizontal="left" vertical="top" wrapText="1"/>
    </xf>
    <xf numFmtId="0" fontId="49" fillId="0" borderId="0" xfId="34" applyFont="1" applyAlignment="1">
      <alignment horizontal="left" vertical="top" wrapText="1"/>
    </xf>
    <xf numFmtId="0" fontId="61" fillId="0" borderId="0" xfId="34" applyFont="1" applyAlignment="1">
      <alignment horizontal="left" vertical="top" wrapText="1"/>
    </xf>
    <xf numFmtId="0" fontId="58" fillId="0" borderId="0" xfId="34" applyFont="1" applyAlignment="1">
      <alignment horizontal="left" vertical="top" wrapText="1"/>
    </xf>
    <xf numFmtId="0" fontId="56" fillId="11" borderId="12" xfId="34" applyFont="1" applyFill="1" applyBorder="1" applyAlignment="1">
      <alignment horizontal="left" vertical="top"/>
    </xf>
    <xf numFmtId="0" fontId="56" fillId="11" borderId="12" xfId="34" applyFont="1" applyFill="1" applyBorder="1" applyAlignment="1">
      <alignment horizontal="left" vertical="top" wrapText="1"/>
    </xf>
    <xf numFmtId="0" fontId="49" fillId="11" borderId="23" xfId="34" applyFont="1" applyFill="1" applyBorder="1" applyAlignment="1">
      <alignment horizontal="left" vertical="top" wrapText="1"/>
    </xf>
    <xf numFmtId="0" fontId="61" fillId="11" borderId="12" xfId="34" applyFont="1" applyFill="1" applyBorder="1" applyAlignment="1">
      <alignment horizontal="left" vertical="top" wrapText="1"/>
    </xf>
    <xf numFmtId="0" fontId="58" fillId="11" borderId="12" xfId="34" applyFont="1" applyFill="1" applyBorder="1" applyAlignment="1">
      <alignment horizontal="left" vertical="top" wrapText="1"/>
    </xf>
    <xf numFmtId="0" fontId="41" fillId="27" borderId="44" xfId="23" applyFont="1" applyFill="1" applyBorder="1" applyAlignment="1">
      <alignment vertical="top" wrapText="1"/>
    </xf>
    <xf numFmtId="0" fontId="24" fillId="0" borderId="0" xfId="0" applyFont="1" applyAlignment="1">
      <alignment wrapText="1"/>
    </xf>
    <xf numFmtId="0" fontId="65" fillId="16" borderId="12" xfId="0" applyFont="1" applyFill="1" applyBorder="1" applyAlignment="1">
      <alignment vertical="top" wrapText="1"/>
    </xf>
    <xf numFmtId="0" fontId="49" fillId="16" borderId="23" xfId="34" applyFont="1" applyFill="1" applyBorder="1" applyAlignment="1">
      <alignment horizontal="left" vertical="top" wrapText="1"/>
    </xf>
    <xf numFmtId="0" fontId="56" fillId="28" borderId="12" xfId="34" applyFont="1" applyFill="1" applyBorder="1" applyAlignment="1">
      <alignment horizontal="left" vertical="top"/>
    </xf>
    <xf numFmtId="0" fontId="56" fillId="28" borderId="12" xfId="34" applyFont="1" applyFill="1" applyBorder="1" applyAlignment="1">
      <alignment horizontal="left" vertical="top" wrapText="1"/>
    </xf>
    <xf numFmtId="0" fontId="56" fillId="28" borderId="23" xfId="34" applyFont="1" applyFill="1" applyBorder="1" applyAlignment="1">
      <alignment horizontal="left" vertical="top" wrapText="1"/>
    </xf>
    <xf numFmtId="0" fontId="61" fillId="28" borderId="12" xfId="34" applyFont="1" applyFill="1" applyBorder="1" applyAlignment="1">
      <alignment horizontal="left" vertical="top" wrapText="1"/>
    </xf>
    <xf numFmtId="0" fontId="58" fillId="28" borderId="12" xfId="34" applyFont="1" applyFill="1" applyBorder="1" applyAlignment="1">
      <alignment horizontal="left" vertical="top" wrapText="1"/>
    </xf>
    <xf numFmtId="0" fontId="49" fillId="0" borderId="12" xfId="34" applyFont="1" applyBorder="1" applyAlignment="1">
      <alignment horizontal="left" vertical="top"/>
    </xf>
    <xf numFmtId="0" fontId="49" fillId="0" borderId="12" xfId="34" applyFont="1" applyBorder="1" applyAlignment="1">
      <alignment horizontal="left" vertical="top" wrapText="1"/>
    </xf>
    <xf numFmtId="0" fontId="50" fillId="0" borderId="12" xfId="34" applyFont="1" applyBorder="1" applyAlignment="1">
      <alignment horizontal="left" vertical="top" wrapText="1"/>
    </xf>
    <xf numFmtId="0" fontId="49" fillId="0" borderId="24" xfId="34" applyFont="1" applyBorder="1" applyAlignment="1">
      <alignment horizontal="left" vertical="top"/>
    </xf>
    <xf numFmtId="0" fontId="49" fillId="0" borderId="24" xfId="34" applyFont="1" applyBorder="1" applyAlignment="1">
      <alignment horizontal="left" vertical="top" wrapText="1"/>
    </xf>
    <xf numFmtId="0" fontId="61" fillId="0" borderId="24" xfId="34" applyFont="1" applyBorder="1" applyAlignment="1">
      <alignment horizontal="left" vertical="top"/>
    </xf>
    <xf numFmtId="0" fontId="49" fillId="0" borderId="0" xfId="34" applyFont="1" applyAlignment="1">
      <alignment horizontal="left" vertical="top"/>
    </xf>
    <xf numFmtId="0" fontId="61" fillId="0" borderId="0" xfId="34" applyFont="1" applyAlignment="1">
      <alignment horizontal="left" vertical="top"/>
    </xf>
    <xf numFmtId="2" fontId="56" fillId="26" borderId="12" xfId="34" applyNumberFormat="1" applyFont="1" applyFill="1" applyBorder="1" applyAlignment="1">
      <alignment horizontal="left" vertical="top"/>
    </xf>
    <xf numFmtId="0" fontId="56" fillId="29" borderId="12" xfId="34" applyFont="1" applyFill="1" applyBorder="1" applyAlignment="1">
      <alignment horizontal="left" vertical="top"/>
    </xf>
    <xf numFmtId="0" fontId="56" fillId="29" borderId="12" xfId="34" applyFont="1" applyFill="1" applyBorder="1" applyAlignment="1">
      <alignment horizontal="left" vertical="top" wrapText="1"/>
    </xf>
    <xf numFmtId="0" fontId="56" fillId="29" borderId="23" xfId="34" applyFont="1" applyFill="1" applyBorder="1" applyAlignment="1">
      <alignment horizontal="left" vertical="top" wrapText="1"/>
    </xf>
    <xf numFmtId="0" fontId="61" fillId="29" borderId="12" xfId="34" applyFont="1" applyFill="1" applyBorder="1" applyAlignment="1">
      <alignment horizontal="left" vertical="top" wrapText="1"/>
    </xf>
    <xf numFmtId="0" fontId="58" fillId="29" borderId="12" xfId="34" applyFont="1" applyFill="1" applyBorder="1" applyAlignment="1">
      <alignment horizontal="left" vertical="top" wrapText="1"/>
    </xf>
    <xf numFmtId="0" fontId="49" fillId="16" borderId="12" xfId="34" applyFont="1" applyFill="1" applyBorder="1" applyAlignment="1">
      <alignment horizontal="left" vertical="top" wrapText="1"/>
    </xf>
    <xf numFmtId="0" fontId="49" fillId="29" borderId="12" xfId="34" applyFont="1" applyFill="1" applyBorder="1" applyAlignment="1">
      <alignment horizontal="left" vertical="top" wrapText="1"/>
    </xf>
    <xf numFmtId="0" fontId="61" fillId="0" borderId="23" xfId="34" applyFont="1" applyBorder="1" applyAlignment="1">
      <alignment horizontal="left" vertical="top" wrapText="1"/>
    </xf>
    <xf numFmtId="0" fontId="56" fillId="13" borderId="12" xfId="34" applyFont="1" applyFill="1" applyBorder="1" applyAlignment="1">
      <alignment horizontal="left" vertical="top"/>
    </xf>
    <xf numFmtId="0" fontId="56" fillId="13" borderId="12" xfId="34" applyFont="1" applyFill="1" applyBorder="1" applyAlignment="1">
      <alignment horizontal="left" vertical="top" wrapText="1"/>
    </xf>
    <xf numFmtId="0" fontId="49" fillId="13" borderId="23" xfId="34" applyFont="1" applyFill="1" applyBorder="1" applyAlignment="1">
      <alignment horizontal="left" vertical="top" wrapText="1"/>
    </xf>
    <xf numFmtId="0" fontId="61" fillId="13" borderId="12" xfId="34" applyFont="1" applyFill="1" applyBorder="1" applyAlignment="1">
      <alignment horizontal="left" vertical="top" wrapText="1"/>
    </xf>
    <xf numFmtId="0" fontId="49" fillId="13" borderId="12" xfId="34" applyFont="1" applyFill="1" applyBorder="1" applyAlignment="1">
      <alignment horizontal="left" vertical="top" wrapText="1"/>
    </xf>
    <xf numFmtId="0" fontId="56" fillId="13" borderId="23" xfId="34" applyFont="1" applyFill="1" applyBorder="1" applyAlignment="1">
      <alignment horizontal="left" vertical="top" wrapText="1"/>
    </xf>
    <xf numFmtId="0" fontId="99" fillId="13" borderId="12" xfId="34" applyFont="1" applyFill="1" applyBorder="1" applyAlignment="1">
      <alignment horizontal="left" vertical="top" wrapText="1"/>
    </xf>
    <xf numFmtId="0" fontId="49" fillId="29" borderId="23" xfId="34" applyFont="1" applyFill="1" applyBorder="1" applyAlignment="1">
      <alignment horizontal="left" vertical="top" wrapText="1"/>
    </xf>
    <xf numFmtId="0" fontId="61" fillId="29" borderId="23" xfId="34" applyFont="1" applyFill="1" applyBorder="1" applyAlignment="1">
      <alignment horizontal="left" vertical="top" wrapText="1"/>
    </xf>
    <xf numFmtId="0" fontId="61" fillId="16" borderId="23" xfId="34" applyFont="1" applyFill="1" applyBorder="1" applyAlignment="1">
      <alignment horizontal="left" vertical="top" wrapText="1"/>
    </xf>
    <xf numFmtId="0" fontId="99" fillId="0" borderId="12" xfId="34" applyFont="1" applyBorder="1" applyAlignment="1">
      <alignment horizontal="left" vertical="top" wrapText="1"/>
    </xf>
    <xf numFmtId="0" fontId="58" fillId="0" borderId="12" xfId="34" applyFont="1" applyBorder="1" applyAlignment="1">
      <alignment horizontal="left" vertical="top"/>
    </xf>
    <xf numFmtId="0" fontId="58" fillId="13" borderId="12" xfId="34" applyFont="1" applyFill="1" applyBorder="1" applyAlignment="1">
      <alignment horizontal="left" vertical="top" wrapText="1"/>
    </xf>
    <xf numFmtId="0" fontId="61" fillId="0" borderId="16" xfId="34" applyFont="1" applyBorder="1" applyAlignment="1">
      <alignment horizontal="left" vertical="top" wrapText="1"/>
    </xf>
    <xf numFmtId="0" fontId="56" fillId="0" borderId="23" xfId="34" applyFont="1" applyBorder="1" applyAlignment="1">
      <alignment horizontal="left" wrapText="1"/>
    </xf>
    <xf numFmtId="0" fontId="104" fillId="45" borderId="55" xfId="0" applyFont="1" applyFill="1" applyBorder="1" applyAlignment="1">
      <alignment vertical="center" wrapText="1"/>
    </xf>
    <xf numFmtId="0" fontId="49" fillId="11" borderId="0" xfId="34" applyFont="1" applyFill="1" applyAlignment="1">
      <alignment horizontal="left" vertical="top"/>
    </xf>
    <xf numFmtId="0" fontId="49" fillId="11" borderId="0" xfId="34" applyFont="1" applyFill="1" applyAlignment="1">
      <alignment horizontal="left" vertical="top" wrapText="1"/>
    </xf>
    <xf numFmtId="0" fontId="50" fillId="11" borderId="0" xfId="34" applyFont="1" applyFill="1" applyAlignment="1">
      <alignment horizontal="left" vertical="top" wrapText="1"/>
    </xf>
    <xf numFmtId="0" fontId="58" fillId="11" borderId="0" xfId="34" applyFont="1" applyFill="1" applyAlignment="1">
      <alignment horizontal="left" vertical="top" wrapText="1"/>
    </xf>
    <xf numFmtId="2" fontId="58" fillId="16" borderId="12" xfId="34" applyNumberFormat="1" applyFont="1" applyFill="1" applyBorder="1" applyAlignment="1">
      <alignment horizontal="left" vertical="top" wrapText="1"/>
    </xf>
    <xf numFmtId="0" fontId="56" fillId="17" borderId="12" xfId="34" applyFont="1" applyFill="1" applyBorder="1" applyAlignment="1">
      <alignment horizontal="left" vertical="top"/>
    </xf>
    <xf numFmtId="0" fontId="56" fillId="17" borderId="12" xfId="34" applyFont="1" applyFill="1" applyBorder="1" applyAlignment="1">
      <alignment horizontal="left" vertical="top" wrapText="1"/>
    </xf>
    <xf numFmtId="0" fontId="49" fillId="17" borderId="23" xfId="34" applyFont="1" applyFill="1" applyBorder="1" applyAlignment="1">
      <alignment horizontal="left" vertical="top" wrapText="1"/>
    </xf>
    <xf numFmtId="0" fontId="61" fillId="17" borderId="12" xfId="34" applyFont="1" applyFill="1" applyBorder="1" applyAlignment="1">
      <alignment horizontal="left" vertical="top" wrapText="1"/>
    </xf>
    <xf numFmtId="0" fontId="58" fillId="17" borderId="12" xfId="34" applyFont="1" applyFill="1" applyBorder="1" applyAlignment="1">
      <alignment horizontal="left" vertical="top" wrapText="1"/>
    </xf>
    <xf numFmtId="0" fontId="21" fillId="0" borderId="0" xfId="0" applyFont="1"/>
    <xf numFmtId="2" fontId="56" fillId="26" borderId="12" xfId="34" applyNumberFormat="1" applyFont="1" applyFill="1" applyBorder="1" applyAlignment="1">
      <alignment horizontal="left" vertical="top" wrapText="1"/>
    </xf>
    <xf numFmtId="0" fontId="56" fillId="0" borderId="24" xfId="34" applyFont="1" applyBorder="1" applyAlignment="1">
      <alignment horizontal="left" vertical="top"/>
    </xf>
    <xf numFmtId="0" fontId="56" fillId="0" borderId="24" xfId="34" applyFont="1" applyBorder="1" applyAlignment="1">
      <alignment horizontal="left" vertical="top" wrapText="1"/>
    </xf>
    <xf numFmtId="0" fontId="52" fillId="0" borderId="0" xfId="34" applyFont="1" applyAlignment="1">
      <alignment horizontal="left" vertical="center"/>
    </xf>
    <xf numFmtId="0" fontId="48" fillId="0" borderId="0" xfId="34" applyFont="1" applyAlignment="1">
      <alignment horizontal="left" vertical="top"/>
    </xf>
    <xf numFmtId="0" fontId="48" fillId="0" borderId="0" xfId="34" applyFont="1" applyAlignment="1">
      <alignment horizontal="left" vertical="top" wrapText="1"/>
    </xf>
    <xf numFmtId="0" fontId="48" fillId="11" borderId="0" xfId="34" applyFont="1" applyFill="1" applyAlignment="1">
      <alignment horizontal="left" vertical="top"/>
    </xf>
    <xf numFmtId="0" fontId="56" fillId="0" borderId="0" xfId="27" applyFont="1" applyAlignment="1">
      <alignment horizontal="left" vertical="top" wrapText="1"/>
    </xf>
    <xf numFmtId="0" fontId="56" fillId="26" borderId="56" xfId="27" applyFont="1" applyFill="1" applyBorder="1" applyAlignment="1">
      <alignment horizontal="left" vertical="top" wrapText="1"/>
    </xf>
    <xf numFmtId="17" fontId="56" fillId="0" borderId="56" xfId="27" applyNumberFormat="1" applyFont="1" applyBorder="1" applyAlignment="1">
      <alignment horizontal="left" vertical="top" wrapText="1"/>
    </xf>
    <xf numFmtId="17" fontId="56" fillId="0" borderId="0" xfId="27" applyNumberFormat="1" applyFont="1" applyAlignment="1">
      <alignment horizontal="left" vertical="top" wrapText="1"/>
    </xf>
    <xf numFmtId="0" fontId="56" fillId="0" borderId="57" xfId="27" applyFont="1" applyBorder="1" applyAlignment="1">
      <alignment horizontal="left" vertical="top" wrapText="1"/>
    </xf>
    <xf numFmtId="0" fontId="49" fillId="26" borderId="0" xfId="34" applyFont="1" applyFill="1" applyAlignment="1">
      <alignment horizontal="left" vertical="top"/>
    </xf>
    <xf numFmtId="0" fontId="24" fillId="0" borderId="44" xfId="35" applyFont="1" applyBorder="1" applyAlignment="1">
      <alignment vertical="top" wrapText="1"/>
    </xf>
    <xf numFmtId="0" fontId="52" fillId="0" borderId="0" xfId="34" applyFont="1" applyAlignment="1">
      <alignment horizontal="left" vertical="top"/>
    </xf>
    <xf numFmtId="0" fontId="52" fillId="11" borderId="0" xfId="34" applyFont="1" applyFill="1" applyAlignment="1">
      <alignment horizontal="left" vertical="top"/>
    </xf>
    <xf numFmtId="0" fontId="100" fillId="0" borderId="0" xfId="34" applyFont="1" applyAlignment="1">
      <alignment horizontal="left" vertical="top"/>
    </xf>
    <xf numFmtId="0" fontId="56" fillId="0" borderId="22" xfId="27" applyFont="1" applyBorder="1" applyAlignment="1">
      <alignment horizontal="left" vertical="top" wrapText="1"/>
    </xf>
    <xf numFmtId="14" fontId="48" fillId="16" borderId="12" xfId="0" applyNumberFormat="1" applyFont="1" applyFill="1" applyBorder="1" applyAlignment="1">
      <alignment vertical="top" wrapText="1"/>
    </xf>
    <xf numFmtId="2" fontId="48" fillId="16" borderId="12" xfId="0" applyNumberFormat="1" applyFont="1" applyFill="1" applyBorder="1" applyAlignment="1">
      <alignment vertical="top" wrapText="1"/>
    </xf>
    <xf numFmtId="0" fontId="48" fillId="16" borderId="14" xfId="0" applyFont="1" applyFill="1" applyBorder="1" applyAlignment="1">
      <alignment vertical="top" wrapText="1"/>
    </xf>
    <xf numFmtId="0" fontId="48" fillId="13" borderId="12" xfId="1" applyFont="1" applyFill="1" applyBorder="1" applyAlignment="1">
      <alignment vertical="top" wrapText="1"/>
    </xf>
    <xf numFmtId="0" fontId="53" fillId="13" borderId="12" xfId="1" applyFont="1" applyFill="1" applyBorder="1" applyAlignment="1">
      <alignment vertical="top" wrapText="1"/>
    </xf>
    <xf numFmtId="0" fontId="48" fillId="13" borderId="23" xfId="1" applyFont="1" applyFill="1" applyBorder="1" applyAlignment="1">
      <alignment vertical="top" wrapText="1"/>
    </xf>
    <xf numFmtId="0" fontId="50" fillId="16" borderId="12" xfId="32" applyFont="1" applyFill="1" applyBorder="1" applyAlignment="1">
      <alignment horizontal="left" vertical="top" wrapText="1"/>
    </xf>
    <xf numFmtId="0" fontId="49" fillId="16" borderId="12" xfId="32" applyFont="1" applyFill="1" applyBorder="1" applyAlignment="1">
      <alignment horizontal="left" vertical="top" wrapText="1"/>
    </xf>
    <xf numFmtId="0" fontId="48" fillId="16" borderId="0" xfId="0" applyFont="1" applyFill="1" applyAlignment="1">
      <alignment vertical="top" wrapText="1"/>
    </xf>
    <xf numFmtId="0" fontId="48" fillId="13" borderId="14" xfId="1" applyFont="1" applyFill="1" applyBorder="1" applyAlignment="1">
      <alignment vertical="top" wrapText="1"/>
    </xf>
    <xf numFmtId="15" fontId="53" fillId="0" borderId="3" xfId="0" applyNumberFormat="1" applyFont="1" applyBorder="1" applyAlignment="1">
      <alignment vertical="top" wrapText="1"/>
    </xf>
    <xf numFmtId="15" fontId="49" fillId="0" borderId="0" xfId="0" applyNumberFormat="1" applyFont="1" applyAlignment="1">
      <alignment vertical="top"/>
    </xf>
    <xf numFmtId="15" fontId="48" fillId="0" borderId="3" xfId="0" applyNumberFormat="1" applyFont="1" applyBorder="1" applyAlignment="1">
      <alignment vertical="top"/>
    </xf>
    <xf numFmtId="0" fontId="49" fillId="0" borderId="0" xfId="22" applyFont="1" applyBorder="1" applyAlignment="1">
      <alignment vertical="top"/>
    </xf>
    <xf numFmtId="0" fontId="49" fillId="18" borderId="12" xfId="37" applyFont="1" applyFill="1" applyBorder="1" applyAlignment="1">
      <alignment vertical="top"/>
    </xf>
    <xf numFmtId="1" fontId="70" fillId="13" borderId="12" xfId="28" applyNumberFormat="1" applyFont="1" applyFill="1" applyBorder="1" applyAlignment="1">
      <alignment horizontal="left" vertical="top"/>
    </xf>
    <xf numFmtId="14" fontId="49" fillId="13" borderId="12" xfId="37" applyNumberFormat="1" applyFont="1" applyFill="1" applyBorder="1" applyAlignment="1">
      <alignment vertical="top"/>
    </xf>
    <xf numFmtId="0" fontId="49" fillId="13" borderId="12" xfId="37" applyFont="1" applyFill="1" applyBorder="1" applyAlignment="1">
      <alignment horizontal="left" vertical="top"/>
    </xf>
    <xf numFmtId="0" fontId="49" fillId="13" borderId="14" xfId="37" applyFont="1" applyFill="1" applyBorder="1" applyAlignment="1">
      <alignment vertical="top"/>
    </xf>
    <xf numFmtId="0" fontId="49" fillId="13" borderId="12" xfId="37" applyFont="1" applyFill="1" applyBorder="1" applyAlignment="1">
      <alignment vertical="top"/>
    </xf>
    <xf numFmtId="0" fontId="71" fillId="13" borderId="14" xfId="37" applyFont="1" applyFill="1" applyBorder="1" applyAlignment="1">
      <alignment vertical="top"/>
    </xf>
    <xf numFmtId="0" fontId="49" fillId="0" borderId="0" xfId="37" applyFont="1" applyAlignment="1">
      <alignment vertical="top"/>
    </xf>
    <xf numFmtId="43" fontId="49" fillId="0" borderId="12" xfId="19" applyFont="1" applyBorder="1" applyAlignment="1">
      <alignment horizontal="left" vertical="top"/>
    </xf>
    <xf numFmtId="43" fontId="49" fillId="0" borderId="12" xfId="19" applyFont="1" applyFill="1" applyBorder="1" applyAlignment="1">
      <alignment horizontal="left" vertical="top"/>
    </xf>
    <xf numFmtId="43" fontId="128" fillId="0" borderId="12" xfId="19" applyFont="1" applyFill="1" applyBorder="1" applyAlignment="1">
      <alignment horizontal="left" vertical="top" wrapText="1"/>
    </xf>
    <xf numFmtId="43" fontId="128" fillId="0" borderId="12" xfId="19" applyFont="1" applyFill="1" applyBorder="1" applyAlignment="1">
      <alignment horizontal="left" vertical="top"/>
    </xf>
    <xf numFmtId="43" fontId="49" fillId="13" borderId="12" xfId="19" applyFont="1" applyFill="1" applyBorder="1" applyAlignment="1">
      <alignment horizontal="left" vertical="top"/>
    </xf>
    <xf numFmtId="43" fontId="49" fillId="0" borderId="12" xfId="19" applyFont="1" applyFill="1" applyBorder="1" applyAlignment="1">
      <alignment horizontal="left" vertical="top" wrapText="1"/>
    </xf>
    <xf numFmtId="43" fontId="128" fillId="38" borderId="12" xfId="19" applyFont="1" applyFill="1" applyBorder="1" applyAlignment="1">
      <alignment horizontal="left" vertical="top"/>
    </xf>
    <xf numFmtId="43" fontId="49" fillId="0" borderId="14" xfId="19" applyFont="1" applyBorder="1" applyAlignment="1">
      <alignment horizontal="left" vertical="top"/>
    </xf>
    <xf numFmtId="43" fontId="49" fillId="13" borderId="12" xfId="19" applyFont="1" applyFill="1" applyBorder="1" applyAlignment="1">
      <alignment horizontal="left" vertical="top" wrapText="1"/>
    </xf>
    <xf numFmtId="43" fontId="49" fillId="13" borderId="14" xfId="19" applyFont="1" applyFill="1" applyBorder="1" applyAlignment="1">
      <alignment horizontal="left" vertical="top"/>
    </xf>
    <xf numFmtId="43" fontId="49" fillId="0" borderId="15" xfId="19" applyFont="1" applyBorder="1" applyAlignment="1">
      <alignment horizontal="left" vertical="top"/>
    </xf>
    <xf numFmtId="43" fontId="128" fillId="0" borderId="14" xfId="19" applyFont="1" applyFill="1" applyBorder="1" applyAlignment="1">
      <alignment horizontal="left" vertical="top" wrapText="1"/>
    </xf>
    <xf numFmtId="43" fontId="49" fillId="0" borderId="0" xfId="19" applyFont="1" applyBorder="1" applyAlignment="1">
      <alignment horizontal="left" vertical="top"/>
    </xf>
    <xf numFmtId="0" fontId="49" fillId="23" borderId="12" xfId="22" applyFont="1" applyFill="1" applyBorder="1" applyAlignment="1">
      <alignment vertical="top"/>
    </xf>
    <xf numFmtId="14" fontId="49" fillId="23" borderId="12" xfId="22" applyNumberFormat="1" applyFont="1" applyFill="1" applyBorder="1" applyAlignment="1">
      <alignment vertical="top"/>
    </xf>
    <xf numFmtId="0" fontId="49" fillId="23" borderId="12" xfId="22" applyFont="1" applyFill="1" applyBorder="1" applyAlignment="1">
      <alignment horizontal="left" vertical="top"/>
    </xf>
    <xf numFmtId="43" fontId="49" fillId="23" borderId="12" xfId="19" applyFont="1" applyFill="1" applyBorder="1" applyAlignment="1">
      <alignment vertical="top"/>
    </xf>
    <xf numFmtId="0" fontId="49" fillId="23" borderId="12" xfId="0" applyFont="1" applyFill="1" applyBorder="1" applyAlignment="1">
      <alignment vertical="top"/>
    </xf>
    <xf numFmtId="0" fontId="49" fillId="23" borderId="0" xfId="0" applyFont="1" applyFill="1" applyAlignment="1">
      <alignment vertical="top"/>
    </xf>
    <xf numFmtId="14" fontId="4" fillId="23" borderId="12" xfId="0" applyNumberFormat="1" applyFont="1" applyFill="1" applyBorder="1" applyAlignment="1">
      <alignment horizontal="left" vertical="top"/>
    </xf>
    <xf numFmtId="0" fontId="4" fillId="23" borderId="12" xfId="0" applyFont="1" applyFill="1" applyBorder="1" applyAlignment="1">
      <alignment horizontal="left" vertical="top"/>
    </xf>
    <xf numFmtId="43" fontId="49" fillId="23" borderId="12" xfId="19" applyFont="1" applyFill="1" applyBorder="1" applyAlignment="1">
      <alignment horizontal="left" vertical="top"/>
    </xf>
    <xf numFmtId="0" fontId="52" fillId="0" borderId="12" xfId="6" applyFont="1" applyBorder="1" applyAlignment="1" applyProtection="1">
      <alignment horizontal="left" vertical="top" wrapText="1"/>
      <protection locked="0"/>
    </xf>
    <xf numFmtId="15" fontId="24" fillId="0" borderId="12" xfId="13" applyNumberFormat="1" applyFont="1" applyBorder="1" applyAlignment="1" applyProtection="1">
      <alignment horizontal="left" vertical="top" wrapText="1"/>
      <protection locked="0"/>
    </xf>
    <xf numFmtId="0" fontId="48" fillId="0" borderId="14" xfId="0" applyFont="1" applyBorder="1" applyAlignment="1" applyProtection="1">
      <alignment horizontal="left" vertical="top" wrapText="1"/>
      <protection locked="0"/>
    </xf>
    <xf numFmtId="14" fontId="48" fillId="0" borderId="0" xfId="0" applyNumberFormat="1" applyFont="1" applyAlignment="1">
      <alignment vertical="top" wrapText="1"/>
    </xf>
    <xf numFmtId="0" fontId="49" fillId="0" borderId="0" xfId="0" applyFont="1" applyAlignment="1">
      <alignment horizontal="center" vertical="center"/>
    </xf>
    <xf numFmtId="0" fontId="48" fillId="0" borderId="0" xfId="0" applyFont="1" applyAlignment="1">
      <alignment horizontal="center" vertical="center"/>
    </xf>
    <xf numFmtId="0" fontId="88" fillId="0" borderId="0" xfId="0" applyFont="1" applyAlignment="1" applyProtection="1">
      <alignment horizontal="left" vertical="top" wrapText="1"/>
      <protection locked="0"/>
    </xf>
    <xf numFmtId="0" fontId="48" fillId="0" borderId="0" xfId="0" applyFont="1" applyAlignment="1">
      <alignment horizontal="center"/>
    </xf>
    <xf numFmtId="0" fontId="51" fillId="10" borderId="0" xfId="0" applyFont="1" applyFill="1" applyAlignment="1">
      <alignment wrapText="1"/>
    </xf>
    <xf numFmtId="0" fontId="48" fillId="10" borderId="0" xfId="0" applyFont="1" applyFill="1" applyAlignment="1">
      <alignment wrapText="1"/>
    </xf>
    <xf numFmtId="0" fontId="51" fillId="10" borderId="0" xfId="0" applyFont="1" applyFill="1" applyAlignment="1">
      <alignment vertical="top"/>
    </xf>
    <xf numFmtId="0" fontId="48" fillId="10" borderId="0" xfId="0" applyFont="1" applyFill="1" applyAlignment="1">
      <alignment vertical="top"/>
    </xf>
    <xf numFmtId="0" fontId="51" fillId="0" borderId="0" xfId="0" applyFont="1" applyAlignment="1">
      <alignment vertical="top"/>
    </xf>
    <xf numFmtId="0" fontId="48" fillId="0" borderId="0" xfId="0" applyFont="1" applyAlignment="1">
      <alignment vertical="top"/>
    </xf>
    <xf numFmtId="0" fontId="81" fillId="10" borderId="0" xfId="0" applyFont="1" applyFill="1" applyAlignment="1" applyProtection="1">
      <alignment vertical="top" wrapText="1"/>
      <protection locked="0"/>
    </xf>
    <xf numFmtId="0" fontId="82" fillId="10" borderId="0" xfId="0" applyFont="1" applyFill="1" applyAlignment="1" applyProtection="1">
      <alignment vertical="top" wrapText="1"/>
      <protection locked="0"/>
    </xf>
    <xf numFmtId="0" fontId="48" fillId="0" borderId="0" xfId="0" applyFont="1" applyAlignment="1">
      <alignment horizontal="center" vertical="top"/>
    </xf>
    <xf numFmtId="0" fontId="48" fillId="0" borderId="0" xfId="0" applyFont="1"/>
    <xf numFmtId="0" fontId="58" fillId="0" borderId="0" xfId="0" applyFont="1" applyAlignment="1">
      <alignment horizontal="center" vertical="top"/>
    </xf>
    <xf numFmtId="0" fontId="49" fillId="0" borderId="0" xfId="0" applyFont="1" applyAlignment="1">
      <alignment horizontal="center" vertical="top"/>
    </xf>
    <xf numFmtId="0" fontId="48" fillId="0" borderId="40" xfId="0" applyFont="1" applyBorder="1" applyAlignment="1" applyProtection="1">
      <alignment horizontal="left" vertical="top"/>
      <protection locked="0"/>
    </xf>
    <xf numFmtId="0" fontId="48" fillId="0" borderId="41" xfId="0" applyFont="1" applyBorder="1" applyAlignment="1" applyProtection="1">
      <alignment horizontal="left" vertical="top"/>
      <protection locked="0"/>
    </xf>
    <xf numFmtId="0" fontId="48" fillId="0" borderId="42" xfId="0" applyFont="1" applyBorder="1" applyAlignment="1" applyProtection="1">
      <alignment horizontal="left" vertical="top"/>
      <protection locked="0"/>
    </xf>
    <xf numFmtId="0" fontId="48" fillId="0" borderId="40" xfId="0" applyFont="1" applyBorder="1" applyAlignment="1" applyProtection="1">
      <alignment horizontal="left" vertical="top" wrapText="1"/>
      <protection locked="0"/>
    </xf>
    <xf numFmtId="0" fontId="48" fillId="0" borderId="42" xfId="0" applyFont="1" applyBorder="1" applyAlignment="1" applyProtection="1">
      <alignment horizontal="left" vertical="top" wrapText="1"/>
      <protection locked="0"/>
    </xf>
    <xf numFmtId="0" fontId="52"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8" fillId="13" borderId="0" xfId="0" applyFont="1" applyFill="1" applyAlignment="1">
      <alignment horizontal="left" vertical="top" wrapText="1"/>
    </xf>
    <xf numFmtId="0" fontId="61" fillId="14" borderId="12" xfId="0" applyFont="1" applyFill="1" applyBorder="1" applyAlignment="1">
      <alignment horizontal="left" vertical="center" wrapText="1"/>
    </xf>
    <xf numFmtId="0" fontId="52" fillId="14" borderId="12" xfId="0" applyFont="1" applyFill="1" applyBorder="1" applyAlignment="1">
      <alignment vertical="top" wrapText="1"/>
    </xf>
    <xf numFmtId="0" fontId="0" fillId="14" borderId="12" xfId="0" applyFill="1" applyBorder="1" applyAlignment="1">
      <alignment vertical="top" wrapText="1"/>
    </xf>
    <xf numFmtId="0" fontId="83" fillId="0" borderId="24" xfId="0" applyFont="1" applyBorder="1" applyAlignment="1">
      <alignment horizontal="center" vertical="top" wrapText="1"/>
    </xf>
    <xf numFmtId="0" fontId="0" fillId="0" borderId="24" xfId="0" applyBorder="1" applyAlignment="1">
      <alignment horizontal="center" vertical="top" wrapText="1"/>
    </xf>
    <xf numFmtId="0" fontId="98" fillId="0" borderId="0" xfId="0" applyFont="1" applyAlignment="1">
      <alignment horizontal="center" vertical="center" wrapText="1"/>
    </xf>
    <xf numFmtId="0" fontId="48" fillId="0" borderId="0" xfId="0" applyFont="1" applyAlignment="1">
      <alignment horizontal="center" wrapText="1"/>
    </xf>
    <xf numFmtId="0" fontId="52" fillId="15" borderId="16" xfId="15" applyFont="1" applyFill="1" applyBorder="1" applyAlignment="1">
      <alignment horizontal="left" vertical="top"/>
    </xf>
    <xf numFmtId="0" fontId="52" fillId="15" borderId="18" xfId="15" applyFont="1" applyFill="1" applyBorder="1" applyAlignment="1">
      <alignment horizontal="left" vertical="top"/>
    </xf>
    <xf numFmtId="0" fontId="52" fillId="15" borderId="19" xfId="15" applyFont="1" applyFill="1" applyBorder="1" applyAlignment="1">
      <alignment horizontal="left" vertical="top"/>
    </xf>
    <xf numFmtId="0" fontId="84" fillId="15" borderId="21" xfId="0" applyFont="1" applyFill="1" applyBorder="1" applyAlignment="1">
      <alignment horizontal="center" vertical="top" wrapText="1"/>
    </xf>
    <xf numFmtId="0" fontId="84" fillId="32" borderId="21" xfId="0" applyFont="1" applyFill="1" applyBorder="1" applyAlignment="1">
      <alignment horizontal="center" vertical="top" wrapText="1"/>
    </xf>
    <xf numFmtId="0" fontId="0" fillId="32" borderId="21" xfId="0" applyFill="1" applyBorder="1" applyAlignment="1">
      <alignment horizontal="center" vertical="top" wrapText="1"/>
    </xf>
    <xf numFmtId="0" fontId="121" fillId="13" borderId="0" xfId="9" applyFont="1" applyFill="1" applyAlignment="1">
      <alignment horizontal="center" vertical="center" wrapText="1"/>
    </xf>
    <xf numFmtId="0" fontId="0" fillId="15" borderId="21" xfId="0" applyFill="1" applyBorder="1" applyAlignment="1">
      <alignment horizontal="center" vertical="top" wrapText="1"/>
    </xf>
    <xf numFmtId="0" fontId="52" fillId="32" borderId="0" xfId="9" applyFont="1" applyFill="1" applyAlignment="1">
      <alignment horizontal="right" vertical="top" wrapText="1"/>
    </xf>
    <xf numFmtId="0" fontId="56" fillId="20" borderId="25" xfId="0" applyFont="1" applyFill="1" applyBorder="1" applyAlignment="1">
      <alignment horizontal="left" vertical="top"/>
    </xf>
    <xf numFmtId="0" fontId="56" fillId="20" borderId="32" xfId="0" applyFont="1" applyFill="1" applyBorder="1" applyAlignment="1">
      <alignment horizontal="left" vertical="top"/>
    </xf>
    <xf numFmtId="0" fontId="56" fillId="20" borderId="28" xfId="0" applyFont="1" applyFill="1" applyBorder="1" applyAlignment="1">
      <alignment horizontal="left" vertical="top"/>
    </xf>
    <xf numFmtId="0" fontId="56" fillId="39" borderId="0" xfId="0" applyFont="1" applyFill="1" applyAlignment="1">
      <alignment vertical="top"/>
    </xf>
    <xf numFmtId="0" fontId="7" fillId="39" borderId="0" xfId="0" applyFont="1" applyFill="1" applyAlignment="1">
      <alignment vertical="top"/>
    </xf>
    <xf numFmtId="0" fontId="12" fillId="25" borderId="23" xfId="1" applyFont="1" applyFill="1" applyBorder="1"/>
    <xf numFmtId="0" fontId="8" fillId="25" borderId="13" xfId="1" applyFill="1" applyBorder="1"/>
    <xf numFmtId="0" fontId="109" fillId="0" borderId="18" xfId="1" applyFont="1" applyBorder="1" applyAlignment="1">
      <alignment horizontal="center" vertical="top" wrapText="1"/>
    </xf>
    <xf numFmtId="0" fontId="109" fillId="0" borderId="0" xfId="1" applyFont="1" applyAlignment="1">
      <alignment horizontal="center" vertical="top" wrapText="1"/>
    </xf>
    <xf numFmtId="0" fontId="47" fillId="0" borderId="24" xfId="8" applyFont="1" applyBorder="1" applyAlignment="1" applyProtection="1">
      <alignment horizontal="center" vertical="center" wrapText="1"/>
      <protection locked="0"/>
    </xf>
    <xf numFmtId="0" fontId="49" fillId="0" borderId="0" xfId="7" applyFont="1" applyAlignment="1">
      <alignment horizontal="left" vertical="top" wrapText="1"/>
    </xf>
    <xf numFmtId="0" fontId="52" fillId="0" borderId="0" xfId="8" applyFont="1" applyAlignment="1">
      <alignment horizontal="left" vertical="top"/>
    </xf>
    <xf numFmtId="0" fontId="58" fillId="0" borderId="0" xfId="8" applyFont="1" applyAlignment="1">
      <alignment horizontal="center" vertical="top"/>
    </xf>
    <xf numFmtId="0" fontId="48" fillId="0" borderId="0" xfId="8" applyFont="1" applyAlignment="1">
      <alignment horizontal="left" vertical="top"/>
    </xf>
    <xf numFmtId="0" fontId="48" fillId="0" borderId="18" xfId="8" applyFont="1" applyBorder="1" applyAlignment="1">
      <alignment horizontal="left" vertical="top"/>
    </xf>
    <xf numFmtId="0" fontId="48" fillId="0" borderId="0" xfId="8" applyFont="1" applyAlignment="1">
      <alignment horizontal="left" vertical="top" wrapText="1"/>
    </xf>
    <xf numFmtId="0" fontId="48" fillId="0" borderId="3" xfId="8" applyFont="1" applyBorder="1" applyAlignment="1">
      <alignment horizontal="left" vertical="top" wrapText="1"/>
    </xf>
    <xf numFmtId="0" fontId="56" fillId="0" borderId="0" xfId="8" applyFont="1" applyAlignment="1">
      <alignment horizontal="center" vertical="top"/>
    </xf>
    <xf numFmtId="0" fontId="56" fillId="0" borderId="3" xfId="8" applyFont="1" applyBorder="1" applyAlignment="1">
      <alignment horizontal="center" vertical="top"/>
    </xf>
    <xf numFmtId="0" fontId="48" fillId="0" borderId="19" xfId="8" applyFont="1" applyBorder="1" applyAlignment="1">
      <alignment horizontal="left" vertical="top"/>
    </xf>
    <xf numFmtId="0" fontId="48" fillId="0" borderId="21" xfId="8" applyFont="1" applyBorder="1" applyAlignment="1">
      <alignment horizontal="left" vertical="top"/>
    </xf>
    <xf numFmtId="0" fontId="58" fillId="0" borderId="0" xfId="8" applyFont="1" applyAlignment="1">
      <alignment horizontal="center" vertical="top" wrapText="1"/>
    </xf>
    <xf numFmtId="0" fontId="48" fillId="0" borderId="18" xfId="0" applyFont="1" applyBorder="1" applyAlignment="1">
      <alignment vertical="top" wrapText="1"/>
    </xf>
    <xf numFmtId="0" fontId="48" fillId="0" borderId="18" xfId="0" applyFont="1" applyBorder="1" applyAlignment="1">
      <alignment vertical="top"/>
    </xf>
    <xf numFmtId="0" fontId="58" fillId="0" borderId="0" xfId="0" applyFont="1" applyAlignment="1">
      <alignment horizontal="center" vertical="top" wrapText="1"/>
    </xf>
    <xf numFmtId="0" fontId="23" fillId="4" borderId="33" xfId="0" applyFont="1" applyFill="1" applyBorder="1" applyAlignment="1">
      <alignment vertical="top" wrapText="1"/>
    </xf>
    <xf numFmtId="0" fontId="23" fillId="4" borderId="5" xfId="0" applyFont="1" applyFill="1" applyBorder="1" applyAlignment="1">
      <alignment vertical="top" wrapText="1"/>
    </xf>
    <xf numFmtId="49" fontId="17" fillId="3" borderId="34" xfId="0" applyNumberFormat="1" applyFont="1" applyFill="1" applyBorder="1" applyAlignment="1">
      <alignment wrapText="1"/>
    </xf>
    <xf numFmtId="49" fontId="17" fillId="3" borderId="2" xfId="0" applyNumberFormat="1" applyFont="1" applyFill="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33" xfId="0" applyFont="1" applyFill="1" applyBorder="1" applyAlignment="1">
      <alignment vertical="top" wrapText="1"/>
    </xf>
    <xf numFmtId="0" fontId="20" fillId="4" borderId="35" xfId="0" applyFont="1" applyFill="1" applyBorder="1" applyAlignment="1">
      <alignment vertical="top" wrapText="1"/>
    </xf>
    <xf numFmtId="0" fontId="20" fillId="4" borderId="36" xfId="0" applyFont="1" applyFill="1" applyBorder="1" applyAlignment="1">
      <alignment vertical="top" wrapText="1"/>
    </xf>
    <xf numFmtId="0" fontId="22" fillId="0" borderId="25" xfId="0" applyFont="1" applyBorder="1" applyAlignment="1">
      <alignment horizontal="center" vertical="top" wrapText="1"/>
    </xf>
    <xf numFmtId="0" fontId="22" fillId="0" borderId="32" xfId="0" applyFont="1" applyBorder="1" applyAlignment="1">
      <alignment horizontal="center" vertical="top" wrapText="1"/>
    </xf>
    <xf numFmtId="0" fontId="22" fillId="0" borderId="28" xfId="0" applyFont="1" applyBorder="1" applyAlignment="1">
      <alignment horizontal="center" vertical="top" wrapText="1"/>
    </xf>
    <xf numFmtId="0" fontId="22" fillId="0" borderId="37" xfId="0" applyFont="1" applyBorder="1" applyAlignment="1">
      <alignment horizontal="center" vertical="top" wrapText="1"/>
    </xf>
    <xf numFmtId="0" fontId="22" fillId="0" borderId="0" xfId="0" applyFont="1" applyAlignment="1">
      <alignment horizontal="center" vertical="top" wrapText="1"/>
    </xf>
    <xf numFmtId="0" fontId="21" fillId="0" borderId="25" xfId="0" applyFont="1" applyBorder="1" applyAlignment="1">
      <alignment horizontal="left" vertical="top" wrapText="1"/>
    </xf>
    <xf numFmtId="0" fontId="21" fillId="0" borderId="32" xfId="0" applyFont="1" applyBorder="1" applyAlignment="1">
      <alignment horizontal="left" vertical="top" wrapText="1"/>
    </xf>
    <xf numFmtId="0" fontId="21" fillId="0" borderId="28" xfId="0" applyFont="1" applyBorder="1" applyAlignment="1">
      <alignment horizontal="left" vertical="top" wrapText="1"/>
    </xf>
  </cellXfs>
  <cellStyles count="38">
    <cellStyle name="Comma" xfId="19" builtinId="3"/>
    <cellStyle name="Comma 2" xfId="12" xr:uid="{00000000-0005-0000-0000-000001000000}"/>
    <cellStyle name="Comma 2 2" xfId="25" xr:uid="{00000000-0005-0000-0000-000002000000}"/>
    <cellStyle name="Comma 3" xfId="30" xr:uid="{00000000-0005-0000-0000-000003000000}"/>
    <cellStyle name="Comma 5" xfId="29" xr:uid="{00000000-0005-0000-0000-000004000000}"/>
    <cellStyle name="Hyperlink" xfId="20" builtinId="8"/>
    <cellStyle name="Hyperlink 2" xfId="18" xr:uid="{00000000-0005-0000-0000-000006000000}"/>
    <cellStyle name="Normal" xfId="0" builtinId="0"/>
    <cellStyle name="Normal 2" xfId="1" xr:uid="{00000000-0005-0000-0000-000008000000}"/>
    <cellStyle name="Normal 2 2" xfId="2" xr:uid="{00000000-0005-0000-0000-000009000000}"/>
    <cellStyle name="Normal 2 2 2" xfId="11" xr:uid="{00000000-0005-0000-0000-00000A000000}"/>
    <cellStyle name="Normal 2 2 2 2" xfId="23" xr:uid="{00000000-0005-0000-0000-00000B000000}"/>
    <cellStyle name="Normal 2 2 3" xfId="24" xr:uid="{00000000-0005-0000-0000-00000C000000}"/>
    <cellStyle name="Normal 2 2 4" xfId="28" xr:uid="{00000000-0005-0000-0000-00000D000000}"/>
    <cellStyle name="Normal 2 2 5" xfId="32" xr:uid="{00000000-0005-0000-0000-00000E000000}"/>
    <cellStyle name="Normal 2 3" xfId="27" xr:uid="{00000000-0005-0000-0000-00000F000000}"/>
    <cellStyle name="Normal 2 4" xfId="10" xr:uid="{00000000-0005-0000-0000-000010000000}"/>
    <cellStyle name="Normal 2 4 2" xfId="22" xr:uid="{00000000-0005-0000-0000-000011000000}"/>
    <cellStyle name="Normal 2 4 2 2" xfId="26" xr:uid="{00000000-0005-0000-0000-000012000000}"/>
    <cellStyle name="Normal 2 4 2 3" xfId="36" xr:uid="{00000000-0005-0000-0000-000013000000}"/>
    <cellStyle name="Normal 2 4 3" xfId="37" xr:uid="{2F671FCF-88E0-4B31-8BA3-09321BA1B108}"/>
    <cellStyle name="Normal 2 4 5" xfId="34" xr:uid="{00000000-0005-0000-0000-000014000000}"/>
    <cellStyle name="Normal 3 2" xfId="14" xr:uid="{00000000-0005-0000-0000-000015000000}"/>
    <cellStyle name="Normal 3 2 2" xfId="35" xr:uid="{00000000-0005-0000-0000-000016000000}"/>
    <cellStyle name="Normal 4" xfId="16" xr:uid="{00000000-0005-0000-0000-000017000000}"/>
    <cellStyle name="Normal 5" xfId="3" xr:uid="{00000000-0005-0000-0000-000018000000}"/>
    <cellStyle name="Normal 5 2" xfId="4" xr:uid="{00000000-0005-0000-0000-000019000000}"/>
    <cellStyle name="Normal 7" xfId="33" xr:uid="{00000000-0005-0000-0000-00001A000000}"/>
    <cellStyle name="Normal_2011 RA Coilte SHC Summary v10 - no names" xfId="5" xr:uid="{00000000-0005-0000-0000-00001B000000}"/>
    <cellStyle name="Normal_RT-COC-001-13 Report spreadsheet" xfId="6" xr:uid="{00000000-0005-0000-0000-00001C000000}"/>
    <cellStyle name="Normal_RT-COC-001-13 Report spreadsheet 2" xfId="13" xr:uid="{00000000-0005-0000-0000-00001D000000}"/>
    <cellStyle name="Normal_RT-COC-001-18 Report spreadsheet" xfId="7" xr:uid="{00000000-0005-0000-0000-00001E000000}"/>
    <cellStyle name="Normal_RT-FM-001-03 Forest cert report template" xfId="8" xr:uid="{00000000-0005-0000-0000-00001F000000}"/>
    <cellStyle name="Normal_T&amp;M RA report 2005 draft 2" xfId="9" xr:uid="{00000000-0005-0000-0000-000020000000}"/>
    <cellStyle name="Normal_T&amp;M RA report 2005 draft 2 2" xfId="15" xr:uid="{00000000-0005-0000-0000-000021000000}"/>
    <cellStyle name="Normal_T&amp;M RA report 2005 draft 2 2 2" xfId="17" xr:uid="{00000000-0005-0000-0000-000022000000}"/>
    <cellStyle name="Normal_T&amp;M RA report 2005 draft 2 2 3" xfId="31" xr:uid="{00000000-0005-0000-0000-000023000000}"/>
    <cellStyle name="Normal_T&amp;M RA report 2005 draft 2 3" xfId="21" xr:uid="{00000000-0005-0000-0000-000024000000}"/>
  </cellStyles>
  <dxfs count="346">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ont>
        <b val="0"/>
        <i val="0"/>
        <strike val="0"/>
        <condense val="0"/>
        <extend val="0"/>
        <outline val="0"/>
        <shadow val="0"/>
        <u val="none"/>
        <vertAlign val="baseline"/>
        <sz val="11"/>
        <color auto="1"/>
        <name val="Cambria"/>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9" tint="0.599993896298104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99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43" name="Picture 1">
          <a:extLst>
            <a:ext uri="{FF2B5EF4-FFF2-40B4-BE49-F238E27FC236}">
              <a16:creationId xmlns:a16="http://schemas.microsoft.com/office/drawing/2014/main" id="{0AA5381E-65F6-492A-A81A-C1A70EB0E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292100</xdr:colOff>
      <xdr:row>0</xdr:row>
      <xdr:rowOff>285750</xdr:rowOff>
    </xdr:from>
    <xdr:to>
      <xdr:col>5</xdr:col>
      <xdr:colOff>428625</xdr:colOff>
      <xdr:row>0</xdr:row>
      <xdr:rowOff>1304925</xdr:rowOff>
    </xdr:to>
    <xdr:pic>
      <xdr:nvPicPr>
        <xdr:cNvPr id="8744" name="Picture 3">
          <a:extLst>
            <a:ext uri="{FF2B5EF4-FFF2-40B4-BE49-F238E27FC236}">
              <a16:creationId xmlns:a16="http://schemas.microsoft.com/office/drawing/2014/main" id="{B2FA4487-82F0-4371-97ED-AD764AE4A8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0" y="285750"/>
          <a:ext cx="11684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355600</xdr:rowOff>
    </xdr:from>
    <xdr:to>
      <xdr:col>2</xdr:col>
      <xdr:colOff>323850</xdr:colOff>
      <xdr:row>0</xdr:row>
      <xdr:rowOff>1133475</xdr:rowOff>
    </xdr:to>
    <xdr:pic>
      <xdr:nvPicPr>
        <xdr:cNvPr id="8745" name="Picture 2">
          <a:extLst>
            <a:ext uri="{FF2B5EF4-FFF2-40B4-BE49-F238E27FC236}">
              <a16:creationId xmlns:a16="http://schemas.microsoft.com/office/drawing/2014/main" id="{0E01D7CD-E9A3-4609-894E-DCBB4C4ACB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355600"/>
          <a:ext cx="16891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346074</xdr:colOff>
      <xdr:row>0</xdr:row>
      <xdr:rowOff>215900</xdr:rowOff>
    </xdr:from>
    <xdr:to>
      <xdr:col>3</xdr:col>
      <xdr:colOff>1326323</xdr:colOff>
      <xdr:row>0</xdr:row>
      <xdr:rowOff>1428750</xdr:rowOff>
    </xdr:to>
    <xdr:pic>
      <xdr:nvPicPr>
        <xdr:cNvPr id="31084" name="Picture 3">
          <a:extLst>
            <a:ext uri="{FF2B5EF4-FFF2-40B4-BE49-F238E27FC236}">
              <a16:creationId xmlns:a16="http://schemas.microsoft.com/office/drawing/2014/main" id="{CBFBE965-78B3-42FC-9573-619119205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2899" y="215900"/>
          <a:ext cx="980249" cy="12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431800</xdr:rowOff>
    </xdr:from>
    <xdr:to>
      <xdr:col>0</xdr:col>
      <xdr:colOff>1609725</xdr:colOff>
      <xdr:row>0</xdr:row>
      <xdr:rowOff>1352550</xdr:rowOff>
    </xdr:to>
    <xdr:pic>
      <xdr:nvPicPr>
        <xdr:cNvPr id="31085" name="Picture 4">
          <a:extLst>
            <a:ext uri="{FF2B5EF4-FFF2-40B4-BE49-F238E27FC236}">
              <a16:creationId xmlns:a16="http://schemas.microsoft.com/office/drawing/2014/main" id="{E3A47910-8A26-4CB8-B091-91F6C2F7AC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31800"/>
          <a:ext cx="15621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0</xdr:row>
      <xdr:rowOff>349250</xdr:rowOff>
    </xdr:from>
    <xdr:to>
      <xdr:col>0</xdr:col>
      <xdr:colOff>1495425</xdr:colOff>
      <xdr:row>0</xdr:row>
      <xdr:rowOff>1019175</xdr:rowOff>
    </xdr:to>
    <xdr:pic>
      <xdr:nvPicPr>
        <xdr:cNvPr id="21759" name="Picture 4">
          <a:extLst>
            <a:ext uri="{FF2B5EF4-FFF2-40B4-BE49-F238E27FC236}">
              <a16:creationId xmlns:a16="http://schemas.microsoft.com/office/drawing/2014/main" id="{F4DF2B05-F4E0-4A6D-848F-8180D6796C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49250"/>
          <a:ext cx="1092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irsty Laing" id="{0BC8E0FE-99D4-4730-92B0-79CCAC0BF4D4}" userId="S::KLaing@soilassociation.org::76ef0524-a465-43a6-999a-79f57280207c" providerId="AD"/>
  <person displayName="Nicola Brennan" id="{43B20F35-16ED-4096-AA88-E4D8838A0C68}" userId="S::NBrennan@soilassociation.org::b46b8faa-9148-486a-b2bc-7448cf62f15d" providerId="AD"/>
  <person displayName="Rebecca Fairman" id="{E847A07D-840E-4462-A229-1C5642062F40}" userId="S::RFairman@soilassociation.org::de2382ad-cff1-47b6-adf7-6f594f708afb" providerId="AD"/>
  <person displayName="Valentins Kuksinovs" id="{235E5E28-3B14-4E05-A60A-8059E2F359E3}" userId="S::VKuksinovs@soilassociation.org::4d89b3b6-ba8f-44d4-bee6-5b3ad708439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532" displayName="Table2532" ref="B236:D241" totalsRowShown="0" headerRowDxfId="90" headerRowBorderDxfId="89" headerRowCellStyle="Normal_T&amp;M RA report 2005 draft 2">
  <tableColumns count="3">
    <tableColumn id="1" xr3:uid="{00000000-0010-0000-0000-000001000000}" name="Column A"/>
    <tableColumn id="2" xr3:uid="{00000000-0010-0000-0000-000002000000}" name="Column B" dataDxfId="88"/>
    <tableColumn id="3" xr3:uid="{00000000-0010-0000-0000-000003000000}" name="Column C" dataDxfId="8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2-24T12:38:05.49" personId="{E847A07D-840E-4462-A229-1C5642062F40}" id="{13CE831D-15FE-4548-91BC-833B0C53F994}">
    <text>Site list updated and implemented 24/02/2022</text>
  </threadedComment>
  <threadedComment ref="C18" dT="2022-06-15T09:39:24.05" personId="{0BC8E0FE-99D4-4730-92B0-79CCAC0BF4D4}" id="{82EADC30-B707-4C4B-9D82-811FAED546D3}" parentId="{13CE831D-15FE-4548-91BC-833B0C53F994}">
    <text>amendment to PEFC cert code</text>
  </threadedComment>
  <threadedComment ref="F19" dT="2023-01-10T12:16:26.60" personId="{235E5E28-3B14-4E05-A60A-8059E2F359E3}" id="{9167AC8D-C487-4297-89CC-BA5DF60964DB}">
    <text>Valentins Kuksinovs:
minor 2022.18 and 2022.19 added at the report. 4 majors closed. VK 02/03/2023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C44" dT="2022-06-22T10:56:30.40" personId="{43B20F35-16ED-4096-AA88-E4D8838A0C68}" id="{5F032C9B-3F60-4D81-A46F-1C0711447C2E}">
    <text>Names updated from Billholm Greenchip</text>
  </threadedComment>
  <threadedComment ref="L44" dT="2022-06-22T10:56:30.40" personId="{43B20F35-16ED-4096-AA88-E4D8838A0C68}" id="{EB044B00-85F3-4628-BF21-2DB9C13F9551}">
    <text>Names updated from Billholm Greenchip</text>
  </threadedComment>
  <threadedComment ref="O59" dT="2022-01-04T21:30:29.01" personId="{43B20F35-16ED-4096-AA88-E4D8838A0C68}" id="{6614F1F7-FF2A-4792-9331-E8B3E9EB0750}">
    <text>Increase from 1576.64</text>
  </threadedComment>
  <threadedComment ref="O64" dT="2022-01-05T14:34:41.12" personId="{43B20F35-16ED-4096-AA88-E4D8838A0C68}" id="{BE661BDD-0A71-4BAC-8B3D-11220CC0A23F}">
    <text>increase from 1961.6</text>
  </threadedComment>
  <threadedComment ref="Q84" dT="2022-06-22T11:00:03.50" personId="{43B20F35-16ED-4096-AA88-E4D8838A0C68}" id="{0C668565-4AFA-41A8-9919-0DEE1FC4B2D2}">
    <text>Manager updated along with change of ownership</text>
  </threadedComment>
  <threadedComment ref="C90" dT="2022-01-05T14:36:49.93" personId="{43B20F35-16ED-4096-AA88-E4D8838A0C68}" id="{C0DFCD5E-E012-4767-AC1B-3F2FF536C2D0}">
    <text>Change of ownership, address removed</text>
  </threadedComment>
  <threadedComment ref="H112" dT="2022-01-04T21:17:42.97" personId="{43B20F35-16ED-4096-AA88-E4D8838A0C68}" id="{C09451C4-D165-423A-8BD1-F27B241068A2}">
    <text>Updated</text>
  </threadedComment>
  <threadedComment ref="O112" dT="2022-06-22T11:03:30.79" personId="{43B20F35-16ED-4096-AA88-E4D8838A0C68}" id="{85A6CAA3-1B8C-4B1A-B8A4-C7A3054592B3}">
    <text>Reduced from 205.7</text>
  </threadedComment>
  <threadedComment ref="O113" dT="2022-01-04T21:28:18.43" personId="{43B20F35-16ED-4096-AA88-E4D8838A0C68}" id="{D63DBB9B-F725-40F5-95DD-F1FD8F344CE7}">
    <text>increase from 3487.3</text>
  </threadedComment>
  <threadedComment ref="O127" dT="2022-06-22T11:07:25.25" personId="{43B20F35-16ED-4096-AA88-E4D8838A0C68}" id="{2CF7265E-DBC8-41F8-BA70-44413972A997}">
    <text>Reduction from 149.90</text>
  </threadedComment>
  <threadedComment ref="H139" dT="2022-01-04T21:27:38.81" personId="{43B20F35-16ED-4096-AA88-E4D8838A0C68}" id="{EC226240-3450-479F-A021-F025FDEE305E}">
    <text>Updated address line for owner</text>
  </threadedComment>
  <threadedComment ref="O139" dT="2022-01-04T21:25:09.95" personId="{43B20F35-16ED-4096-AA88-E4D8838A0C68}" id="{30648098-9B79-4778-8F44-B55B2FE2FC0D}">
    <text>Increase from 118, then June 2022 increase from 119.35</text>
  </threadedComment>
  <threadedComment ref="O140" dT="2022-06-22T10:55:13.51" personId="{43B20F35-16ED-4096-AA88-E4D8838A0C68}" id="{0129D8FC-FF7A-4D52-B313-47A28D2680EA}">
    <text>increased from 8359.30</text>
  </threadedComment>
  <threadedComment ref="O160" dT="2022-01-04T21:24:41.09" personId="{43B20F35-16ED-4096-AA88-E4D8838A0C68}" id="{0E315CC1-7DEA-419B-A632-B1BF23363DAB}">
    <text>Increased size</text>
  </threadedComment>
  <threadedComment ref="O165" dT="2022-01-04T20:58:59.94" personId="{43B20F35-16ED-4096-AA88-E4D8838A0C68}" id="{914A151B-A53E-444A-ABDF-AEC255C71E7C}">
    <text>Reduced from 1665.9</text>
  </threadedComment>
  <threadedComment ref="O165" dT="2022-06-22T11:39:40.30" personId="{43B20F35-16ED-4096-AA88-E4D8838A0C68}" id="{54AF7649-2F5F-4BD9-9FF2-D15117B7A8B9}" parentId="{914A151B-A53E-444A-ABDF-AEC255C71E7C}">
    <text>Reduced from1544 in June2022</text>
  </threadedComment>
  <threadedComment ref="H174" dT="2022-01-04T21:15:57.95" personId="{43B20F35-16ED-4096-AA88-E4D8838A0C68}" id="{1019C676-6E1B-4801-86B4-FEDBC9ADE36E}">
    <text>Updated</text>
  </threadedComment>
  <threadedComment ref="J174" dT="2022-01-05T14:40:46.81" personId="{43B20F35-16ED-4096-AA88-E4D8838A0C68}" id="{56010369-C1AE-4D46-9C48-10A7DA72FAED}">
    <text>Updated</text>
  </threadedComment>
  <threadedComment ref="C180" dT="2022-01-04T20:56:34.94" personId="{43B20F35-16ED-4096-AA88-E4D8838A0C68}" id="{5A1F5FB2-0020-4B1E-BBA3-D81E82241600}">
    <text>Name corrected</text>
  </threadedComment>
  <threadedComment ref="O194" dT="2022-01-04T21:23:13.92" personId="{43B20F35-16ED-4096-AA88-E4D8838A0C68}" id="{13A2B473-D615-46B2-BFBF-5D4F2701C6AE}">
    <text>increase from 353.78</text>
  </threadedComment>
  <threadedComment ref="C225" dT="2022-06-22T11:05:32.13" personId="{43B20F35-16ED-4096-AA88-E4D8838A0C68}" id="{69DFAB66-78C1-440D-AB03-A317D417CDD1}">
    <text>changed of name from Llyn Brenig Estate</text>
  </threadedComment>
  <threadedComment ref="L225" dT="2022-06-22T11:05:32.13" personId="{43B20F35-16ED-4096-AA88-E4D8838A0C68}" id="{29EAE104-C08D-4C67-9BED-9E84C38A11EB}">
    <text>changed of name from Llyn Brenig Estate</text>
  </threadedComment>
  <threadedComment ref="H266" dT="2022-01-04T21:20:07.83" personId="{43B20F35-16ED-4096-AA88-E4D8838A0C68}" id="{A6F2C1A8-3C61-4ED2-A03E-D75C18C37CD2}">
    <text>Updated</text>
  </threadedComment>
  <threadedComment ref="J266" dT="2022-01-05T14:42:13.44" personId="{43B20F35-16ED-4096-AA88-E4D8838A0C68}" id="{A84589E0-9BCF-4BFB-9056-CC05C1376CCA}">
    <text>Updated</text>
  </threadedComment>
  <threadedComment ref="O270" dT="2022-06-22T11:44:48.64" personId="{43B20F35-16ED-4096-AA88-E4D8838A0C68}" id="{DD58A0FF-3D54-4C0A-A5F6-ED318E62D376}">
    <text>increased from 886.90</text>
  </threadedComment>
  <threadedComment ref="H288" dT="2022-01-04T21:20:01.99" personId="{43B20F35-16ED-4096-AA88-E4D8838A0C68}" id="{6D7E17D5-3266-4704-B174-344AE11A74D2}">
    <text>Updated</text>
  </threadedComment>
  <threadedComment ref="O313" dT="2022-06-22T11:45:51.35" personId="{43B20F35-16ED-4096-AA88-E4D8838A0C68}" id="{40C42099-0AF1-4367-B2EC-98B29F1A9F0F}">
    <text>reductions from 877.80</text>
  </threadedComment>
  <threadedComment ref="O323" dT="2022-01-04T21:21:30.11" personId="{43B20F35-16ED-4096-AA88-E4D8838A0C68}" id="{F56A986A-DEA6-41C9-A448-841F4AB2AFBC}">
    <text>increase from 900.77</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AppData/AppData/Local/nbrennan/AppData/Local/Microsoft/Windows/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microsoft.com/office/2017/10/relationships/threadedComment" Target="../threadedComments/threadedComment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lian.hollingdale@tilhill.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3" sqref="D3"/>
    </sheetView>
  </sheetViews>
  <sheetFormatPr defaultColWidth="9" defaultRowHeight="12.75"/>
  <cols>
    <col min="1" max="1" width="6" style="33" customWidth="1"/>
    <col min="2" max="2" width="15.28515625" style="33" customWidth="1"/>
    <col min="3" max="3" width="19.28515625" style="33" customWidth="1"/>
    <col min="4" max="4" width="29" style="33" customWidth="1"/>
    <col min="5" max="5" width="14.7109375" style="33" customWidth="1"/>
    <col min="6" max="6" width="16.28515625" style="33" customWidth="1"/>
    <col min="7" max="7" width="15.42578125" style="33" customWidth="1"/>
    <col min="8" max="16384" width="9" style="33"/>
  </cols>
  <sheetData>
    <row r="1" spans="1:8" ht="163.5" customHeight="1">
      <c r="A1" s="1027"/>
      <c r="B1" s="1028"/>
      <c r="C1" s="1028"/>
      <c r="D1" s="31" t="s">
        <v>563</v>
      </c>
      <c r="E1" s="1030"/>
      <c r="F1" s="1030"/>
      <c r="G1" s="32"/>
    </row>
    <row r="2" spans="1:8">
      <c r="H2" s="34"/>
    </row>
    <row r="3" spans="1:8" ht="39.75" customHeight="1">
      <c r="A3" s="1031" t="s">
        <v>516</v>
      </c>
      <c r="B3" s="1032"/>
      <c r="C3" s="1032"/>
      <c r="D3" s="314" t="s">
        <v>2644</v>
      </c>
      <c r="E3" s="310"/>
      <c r="F3" s="310"/>
      <c r="H3" s="36"/>
    </row>
    <row r="4" spans="1:8" ht="18">
      <c r="A4" s="37"/>
      <c r="B4" s="38"/>
      <c r="D4" s="35"/>
      <c r="H4" s="36"/>
    </row>
    <row r="5" spans="1:8" s="39" customFormat="1" ht="18">
      <c r="A5" s="1033" t="s">
        <v>517</v>
      </c>
      <c r="B5" s="1034"/>
      <c r="C5" s="1034"/>
      <c r="D5" s="315" t="s">
        <v>2645</v>
      </c>
      <c r="E5" s="308"/>
      <c r="F5" s="308"/>
      <c r="H5" s="40"/>
    </row>
    <row r="6" spans="1:8" s="39" customFormat="1" ht="18">
      <c r="A6" s="41" t="s">
        <v>246</v>
      </c>
      <c r="B6" s="42"/>
      <c r="D6" s="315" t="s">
        <v>2646</v>
      </c>
      <c r="E6" s="308"/>
      <c r="F6" s="308"/>
      <c r="H6" s="40"/>
    </row>
    <row r="7" spans="1:8" s="39" customFormat="1" ht="39.75" customHeight="1">
      <c r="A7" s="1035" t="s">
        <v>200</v>
      </c>
      <c r="B7" s="1036"/>
      <c r="C7" s="1036"/>
      <c r="D7" s="1037" t="s">
        <v>2647</v>
      </c>
      <c r="E7" s="1038"/>
      <c r="F7" s="1038"/>
      <c r="H7" s="40"/>
    </row>
    <row r="8" spans="1:8" s="39" customFormat="1" ht="37.5" customHeight="1">
      <c r="A8" s="41" t="s">
        <v>62</v>
      </c>
      <c r="D8" s="1029" t="s">
        <v>4270</v>
      </c>
      <c r="E8" s="1029"/>
      <c r="F8" s="308"/>
      <c r="H8" s="40"/>
    </row>
    <row r="9" spans="1:8" s="39" customFormat="1" ht="37.5" customHeight="1">
      <c r="A9" s="201" t="s">
        <v>518</v>
      </c>
      <c r="B9" s="181"/>
      <c r="C9" s="181"/>
      <c r="D9" s="316" t="s">
        <v>2649</v>
      </c>
      <c r="E9" s="309"/>
      <c r="F9" s="308"/>
      <c r="H9" s="40"/>
    </row>
    <row r="10" spans="1:8" s="39" customFormat="1" ht="18">
      <c r="A10" s="41" t="s">
        <v>54</v>
      </c>
      <c r="B10" s="42"/>
      <c r="D10" s="317">
        <v>43831</v>
      </c>
      <c r="E10" s="308"/>
      <c r="F10" s="308"/>
      <c r="H10" s="40"/>
    </row>
    <row r="11" spans="1:8" s="39" customFormat="1" ht="18">
      <c r="A11" s="1035" t="s">
        <v>55</v>
      </c>
      <c r="B11" s="1036"/>
      <c r="C11" s="1036"/>
      <c r="D11" s="317">
        <v>45657</v>
      </c>
      <c r="E11" s="308"/>
      <c r="F11" s="308"/>
      <c r="H11" s="40"/>
    </row>
    <row r="12" spans="1:8" s="39" customFormat="1" ht="18">
      <c r="A12" s="41"/>
      <c r="B12" s="42"/>
    </row>
    <row r="13" spans="1:8" s="39" customFormat="1" ht="18">
      <c r="B13" s="42"/>
    </row>
    <row r="14" spans="1:8" s="39" customFormat="1" ht="42.75">
      <c r="A14" s="43"/>
      <c r="B14" s="44" t="s">
        <v>245</v>
      </c>
      <c r="C14" s="44" t="s">
        <v>21</v>
      </c>
      <c r="D14" s="44" t="s">
        <v>574</v>
      </c>
      <c r="E14" s="44" t="s">
        <v>243</v>
      </c>
      <c r="F14" s="45" t="s">
        <v>244</v>
      </c>
      <c r="G14" s="46"/>
    </row>
    <row r="15" spans="1:8" s="39" customFormat="1" ht="14.25">
      <c r="A15" s="311" t="s">
        <v>519</v>
      </c>
      <c r="B15" s="305"/>
      <c r="C15" s="305"/>
      <c r="D15" s="305"/>
      <c r="E15" s="305"/>
      <c r="F15" s="306"/>
      <c r="G15" s="46"/>
    </row>
    <row r="16" spans="1:8" s="39" customFormat="1" ht="57">
      <c r="A16" s="1023" t="s">
        <v>130</v>
      </c>
      <c r="B16" s="1024" t="s">
        <v>2650</v>
      </c>
      <c r="C16" s="1024" t="s">
        <v>2651</v>
      </c>
      <c r="D16" s="1024" t="s">
        <v>2652</v>
      </c>
      <c r="E16" s="1024" t="s">
        <v>2653</v>
      </c>
      <c r="F16" s="1024" t="s">
        <v>2653</v>
      </c>
      <c r="G16" s="47"/>
    </row>
    <row r="17" spans="1:7" s="39" customFormat="1" ht="28.5">
      <c r="A17" s="1023" t="s">
        <v>202</v>
      </c>
      <c r="B17" s="318" t="s">
        <v>2654</v>
      </c>
      <c r="C17" s="318" t="s">
        <v>2655</v>
      </c>
      <c r="D17" s="318" t="s">
        <v>2656</v>
      </c>
      <c r="E17" s="318" t="s">
        <v>2657</v>
      </c>
      <c r="F17" s="318" t="s">
        <v>2657</v>
      </c>
      <c r="G17" s="47"/>
    </row>
    <row r="18" spans="1:7" s="39" customFormat="1" ht="42.75">
      <c r="A18" s="1023" t="s">
        <v>10</v>
      </c>
      <c r="B18" s="318" t="s">
        <v>3792</v>
      </c>
      <c r="C18" s="318" t="s">
        <v>4272</v>
      </c>
      <c r="D18" s="318" t="s">
        <v>3798</v>
      </c>
      <c r="E18" s="318" t="s">
        <v>2653</v>
      </c>
      <c r="F18" s="318" t="s">
        <v>2653</v>
      </c>
      <c r="G18" s="47"/>
    </row>
    <row r="19" spans="1:7" s="39" customFormat="1" ht="61.5" customHeight="1">
      <c r="A19" s="1023" t="s">
        <v>11</v>
      </c>
      <c r="B19" s="1025" t="s">
        <v>4408</v>
      </c>
      <c r="C19" s="318" t="s">
        <v>5814</v>
      </c>
      <c r="D19" s="318" t="s">
        <v>4409</v>
      </c>
      <c r="E19" s="318" t="s">
        <v>5795</v>
      </c>
      <c r="F19" s="318" t="s">
        <v>5797</v>
      </c>
      <c r="G19" s="47"/>
    </row>
    <row r="20" spans="1:7" s="39" customFormat="1" ht="14.25">
      <c r="A20" s="312" t="s">
        <v>12</v>
      </c>
      <c r="B20" s="307"/>
      <c r="C20" s="307"/>
      <c r="D20" s="307"/>
      <c r="E20" s="307"/>
      <c r="F20" s="307"/>
      <c r="G20" s="47"/>
    </row>
    <row r="21" spans="1:7" s="39" customFormat="1" ht="18">
      <c r="B21" s="42"/>
    </row>
    <row r="22" spans="1:7" s="39" customFormat="1" ht="18" customHeight="1">
      <c r="A22" s="1042" t="s">
        <v>651</v>
      </c>
      <c r="B22" s="1042"/>
      <c r="C22" s="1042"/>
      <c r="D22" s="1042"/>
      <c r="E22" s="1042"/>
      <c r="F22" s="1042"/>
    </row>
    <row r="23" spans="1:7" ht="14.25">
      <c r="A23" s="1039" t="s">
        <v>57</v>
      </c>
      <c r="B23" s="1040"/>
      <c r="C23" s="1040"/>
      <c r="D23" s="1040"/>
      <c r="E23" s="1040"/>
      <c r="F23" s="1040"/>
      <c r="G23" s="32"/>
    </row>
    <row r="24" spans="1:7" ht="14.25">
      <c r="A24" s="48"/>
      <c r="B24" s="48"/>
    </row>
    <row r="25" spans="1:7" ht="14.25">
      <c r="A25" s="1039" t="s">
        <v>611</v>
      </c>
      <c r="B25" s="1040"/>
      <c r="C25" s="1040"/>
      <c r="D25" s="1040"/>
      <c r="E25" s="1040"/>
      <c r="F25" s="1040"/>
      <c r="G25" s="32"/>
    </row>
    <row r="26" spans="1:7" ht="14.25">
      <c r="A26" s="1039" t="s">
        <v>613</v>
      </c>
      <c r="B26" s="1040"/>
      <c r="C26" s="1040"/>
      <c r="D26" s="1040"/>
      <c r="E26" s="1040"/>
      <c r="F26" s="1040"/>
      <c r="G26" s="32"/>
    </row>
    <row r="27" spans="1:7" ht="14.25">
      <c r="A27" s="1039" t="s">
        <v>590</v>
      </c>
      <c r="B27" s="1040"/>
      <c r="C27" s="1040"/>
      <c r="D27" s="1040"/>
      <c r="E27" s="1040"/>
      <c r="F27" s="1040"/>
      <c r="G27" s="32"/>
    </row>
    <row r="28" spans="1:7" ht="14.25">
      <c r="A28" s="49"/>
      <c r="B28" s="49"/>
    </row>
    <row r="29" spans="1:7" ht="14.25">
      <c r="A29" s="1041" t="s">
        <v>58</v>
      </c>
      <c r="B29" s="1040"/>
      <c r="C29" s="1040"/>
      <c r="D29" s="1040"/>
      <c r="E29" s="1040"/>
      <c r="F29" s="1040"/>
      <c r="G29" s="32"/>
    </row>
    <row r="30" spans="1:7" ht="14.25">
      <c r="A30" s="1041" t="s">
        <v>59</v>
      </c>
      <c r="B30" s="1040"/>
      <c r="C30" s="1040"/>
      <c r="D30" s="1040"/>
      <c r="E30" s="1040"/>
      <c r="F30" s="1040"/>
      <c r="G30" s="32"/>
    </row>
    <row r="32" spans="1:7">
      <c r="A32" s="33" t="s">
        <v>677</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10" type="noConversion"/>
  <pageMargins left="0.75" right="0.75" top="1" bottom="1" header="0.5" footer="0.5"/>
  <pageSetup paperSize="9" scale="75"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E1403"/>
  <sheetViews>
    <sheetView zoomScaleNormal="100" zoomScaleSheetLayoutView="100" workbookViewId="0"/>
  </sheetViews>
  <sheetFormatPr defaultColWidth="9" defaultRowHeight="15.75"/>
  <cols>
    <col min="1" max="1" width="13.140625" style="898" customWidth="1"/>
    <col min="2" max="2" width="16.140625" style="899" customWidth="1"/>
    <col min="3" max="3" width="5.85546875" style="898" customWidth="1"/>
    <col min="4" max="4" width="79.140625" style="900" customWidth="1"/>
    <col min="5" max="5" width="9.42578125" style="901" bestFit="1" customWidth="1"/>
    <col min="6" max="6" width="9.140625" style="902" customWidth="1"/>
    <col min="7" max="7" width="5.140625" style="923" customWidth="1"/>
    <col min="8" max="8" width="9" style="923"/>
    <col min="9" max="31" width="9" style="950"/>
    <col min="32" max="248" width="9" style="923"/>
    <col min="249" max="249" width="6.85546875" style="923" customWidth="1"/>
    <col min="250" max="250" width="5.85546875" style="923" customWidth="1"/>
    <col min="251" max="251" width="79.140625" style="923" customWidth="1"/>
    <col min="252" max="252" width="30.5703125" style="923" customWidth="1"/>
    <col min="253" max="253" width="35.140625" style="923" customWidth="1"/>
    <col min="254" max="254" width="9.42578125" style="923" bestFit="1" customWidth="1"/>
    <col min="255" max="255" width="9.140625" style="923" customWidth="1"/>
    <col min="256" max="257" width="5.140625" style="923" customWidth="1"/>
    <col min="258" max="258" width="79" style="923" customWidth="1"/>
    <col min="259" max="259" width="30.140625" style="923" customWidth="1"/>
    <col min="260" max="260" width="40.140625" style="923" customWidth="1"/>
    <col min="261" max="504" width="9" style="923"/>
    <col min="505" max="505" width="6.85546875" style="923" customWidth="1"/>
    <col min="506" max="506" width="5.85546875" style="923" customWidth="1"/>
    <col min="507" max="507" width="79.140625" style="923" customWidth="1"/>
    <col min="508" max="508" width="30.5703125" style="923" customWidth="1"/>
    <col min="509" max="509" width="35.140625" style="923" customWidth="1"/>
    <col min="510" max="510" width="9.42578125" style="923" bestFit="1" customWidth="1"/>
    <col min="511" max="511" width="9.140625" style="923" customWidth="1"/>
    <col min="512" max="513" width="5.140625" style="923" customWidth="1"/>
    <col min="514" max="514" width="79" style="923" customWidth="1"/>
    <col min="515" max="515" width="30.140625" style="923" customWidth="1"/>
    <col min="516" max="516" width="40.140625" style="923" customWidth="1"/>
    <col min="517" max="760" width="9" style="923"/>
    <col min="761" max="761" width="6.85546875" style="923" customWidth="1"/>
    <col min="762" max="762" width="5.85546875" style="923" customWidth="1"/>
    <col min="763" max="763" width="79.140625" style="923" customWidth="1"/>
    <col min="764" max="764" width="30.5703125" style="923" customWidth="1"/>
    <col min="765" max="765" width="35.140625" style="923" customWidth="1"/>
    <col min="766" max="766" width="9.42578125" style="923" bestFit="1" customWidth="1"/>
    <col min="767" max="767" width="9.140625" style="923" customWidth="1"/>
    <col min="768" max="769" width="5.140625" style="923" customWidth="1"/>
    <col min="770" max="770" width="79" style="923" customWidth="1"/>
    <col min="771" max="771" width="30.140625" style="923" customWidth="1"/>
    <col min="772" max="772" width="40.140625" style="923" customWidth="1"/>
    <col min="773" max="1016" width="9" style="923"/>
    <col min="1017" max="1017" width="6.85546875" style="923" customWidth="1"/>
    <col min="1018" max="1018" width="5.85546875" style="923" customWidth="1"/>
    <col min="1019" max="1019" width="79.140625" style="923" customWidth="1"/>
    <col min="1020" max="1020" width="30.5703125" style="923" customWidth="1"/>
    <col min="1021" max="1021" width="35.140625" style="923" customWidth="1"/>
    <col min="1022" max="1022" width="9.42578125" style="923" bestFit="1" customWidth="1"/>
    <col min="1023" max="1023" width="9.140625" style="923" customWidth="1"/>
    <col min="1024" max="1025" width="5.140625" style="923" customWidth="1"/>
    <col min="1026" max="1026" width="79" style="923" customWidth="1"/>
    <col min="1027" max="1027" width="30.140625" style="923" customWidth="1"/>
    <col min="1028" max="1028" width="40.140625" style="923" customWidth="1"/>
    <col min="1029" max="1272" width="9" style="923"/>
    <col min="1273" max="1273" width="6.85546875" style="923" customWidth="1"/>
    <col min="1274" max="1274" width="5.85546875" style="923" customWidth="1"/>
    <col min="1275" max="1275" width="79.140625" style="923" customWidth="1"/>
    <col min="1276" max="1276" width="30.5703125" style="923" customWidth="1"/>
    <col min="1277" max="1277" width="35.140625" style="923" customWidth="1"/>
    <col min="1278" max="1278" width="9.42578125" style="923" bestFit="1" customWidth="1"/>
    <col min="1279" max="1279" width="9.140625" style="923" customWidth="1"/>
    <col min="1280" max="1281" width="5.140625" style="923" customWidth="1"/>
    <col min="1282" max="1282" width="79" style="923" customWidth="1"/>
    <col min="1283" max="1283" width="30.140625" style="923" customWidth="1"/>
    <col min="1284" max="1284" width="40.140625" style="923" customWidth="1"/>
    <col min="1285" max="1528" width="9" style="923"/>
    <col min="1529" max="1529" width="6.85546875" style="923" customWidth="1"/>
    <col min="1530" max="1530" width="5.85546875" style="923" customWidth="1"/>
    <col min="1531" max="1531" width="79.140625" style="923" customWidth="1"/>
    <col min="1532" max="1532" width="30.5703125" style="923" customWidth="1"/>
    <col min="1533" max="1533" width="35.140625" style="923" customWidth="1"/>
    <col min="1534" max="1534" width="9.42578125" style="923" bestFit="1" customWidth="1"/>
    <col min="1535" max="1535" width="9.140625" style="923" customWidth="1"/>
    <col min="1536" max="1537" width="5.140625" style="923" customWidth="1"/>
    <col min="1538" max="1538" width="79" style="923" customWidth="1"/>
    <col min="1539" max="1539" width="30.140625" style="923" customWidth="1"/>
    <col min="1540" max="1540" width="40.140625" style="923" customWidth="1"/>
    <col min="1541" max="1784" width="9" style="923"/>
    <col min="1785" max="1785" width="6.85546875" style="923" customWidth="1"/>
    <col min="1786" max="1786" width="5.85546875" style="923" customWidth="1"/>
    <col min="1787" max="1787" width="79.140625" style="923" customWidth="1"/>
    <col min="1788" max="1788" width="30.5703125" style="923" customWidth="1"/>
    <col min="1789" max="1789" width="35.140625" style="923" customWidth="1"/>
    <col min="1790" max="1790" width="9.42578125" style="923" bestFit="1" customWidth="1"/>
    <col min="1791" max="1791" width="9.140625" style="923" customWidth="1"/>
    <col min="1792" max="1793" width="5.140625" style="923" customWidth="1"/>
    <col min="1794" max="1794" width="79" style="923" customWidth="1"/>
    <col min="1795" max="1795" width="30.140625" style="923" customWidth="1"/>
    <col min="1796" max="1796" width="40.140625" style="923" customWidth="1"/>
    <col min="1797" max="2040" width="9" style="923"/>
    <col min="2041" max="2041" width="6.85546875" style="923" customWidth="1"/>
    <col min="2042" max="2042" width="5.85546875" style="923" customWidth="1"/>
    <col min="2043" max="2043" width="79.140625" style="923" customWidth="1"/>
    <col min="2044" max="2044" width="30.5703125" style="923" customWidth="1"/>
    <col min="2045" max="2045" width="35.140625" style="923" customWidth="1"/>
    <col min="2046" max="2046" width="9.42578125" style="923" bestFit="1" customWidth="1"/>
    <col min="2047" max="2047" width="9.140625" style="923" customWidth="1"/>
    <col min="2048" max="2049" width="5.140625" style="923" customWidth="1"/>
    <col min="2050" max="2050" width="79" style="923" customWidth="1"/>
    <col min="2051" max="2051" width="30.140625" style="923" customWidth="1"/>
    <col min="2052" max="2052" width="40.140625" style="923" customWidth="1"/>
    <col min="2053" max="2296" width="9" style="923"/>
    <col min="2297" max="2297" width="6.85546875" style="923" customWidth="1"/>
    <col min="2298" max="2298" width="5.85546875" style="923" customWidth="1"/>
    <col min="2299" max="2299" width="79.140625" style="923" customWidth="1"/>
    <col min="2300" max="2300" width="30.5703125" style="923" customWidth="1"/>
    <col min="2301" max="2301" width="35.140625" style="923" customWidth="1"/>
    <col min="2302" max="2302" width="9.42578125" style="923" bestFit="1" customWidth="1"/>
    <col min="2303" max="2303" width="9.140625" style="923" customWidth="1"/>
    <col min="2304" max="2305" width="5.140625" style="923" customWidth="1"/>
    <col min="2306" max="2306" width="79" style="923" customWidth="1"/>
    <col min="2307" max="2307" width="30.140625" style="923" customWidth="1"/>
    <col min="2308" max="2308" width="40.140625" style="923" customWidth="1"/>
    <col min="2309" max="2552" width="9" style="923"/>
    <col min="2553" max="2553" width="6.85546875" style="923" customWidth="1"/>
    <col min="2554" max="2554" width="5.85546875" style="923" customWidth="1"/>
    <col min="2555" max="2555" width="79.140625" style="923" customWidth="1"/>
    <col min="2556" max="2556" width="30.5703125" style="923" customWidth="1"/>
    <col min="2557" max="2557" width="35.140625" style="923" customWidth="1"/>
    <col min="2558" max="2558" width="9.42578125" style="923" bestFit="1" customWidth="1"/>
    <col min="2559" max="2559" width="9.140625" style="923" customWidth="1"/>
    <col min="2560" max="2561" width="5.140625" style="923" customWidth="1"/>
    <col min="2562" max="2562" width="79" style="923" customWidth="1"/>
    <col min="2563" max="2563" width="30.140625" style="923" customWidth="1"/>
    <col min="2564" max="2564" width="40.140625" style="923" customWidth="1"/>
    <col min="2565" max="2808" width="9" style="923"/>
    <col min="2809" max="2809" width="6.85546875" style="923" customWidth="1"/>
    <col min="2810" max="2810" width="5.85546875" style="923" customWidth="1"/>
    <col min="2811" max="2811" width="79.140625" style="923" customWidth="1"/>
    <col min="2812" max="2812" width="30.5703125" style="923" customWidth="1"/>
    <col min="2813" max="2813" width="35.140625" style="923" customWidth="1"/>
    <col min="2814" max="2814" width="9.42578125" style="923" bestFit="1" customWidth="1"/>
    <col min="2815" max="2815" width="9.140625" style="923" customWidth="1"/>
    <col min="2816" max="2817" width="5.140625" style="923" customWidth="1"/>
    <col min="2818" max="2818" width="79" style="923" customWidth="1"/>
    <col min="2819" max="2819" width="30.140625" style="923" customWidth="1"/>
    <col min="2820" max="2820" width="40.140625" style="923" customWidth="1"/>
    <col min="2821" max="3064" width="9" style="923"/>
    <col min="3065" max="3065" width="6.85546875" style="923" customWidth="1"/>
    <col min="3066" max="3066" width="5.85546875" style="923" customWidth="1"/>
    <col min="3067" max="3067" width="79.140625" style="923" customWidth="1"/>
    <col min="3068" max="3068" width="30.5703125" style="923" customWidth="1"/>
    <col min="3069" max="3069" width="35.140625" style="923" customWidth="1"/>
    <col min="3070" max="3070" width="9.42578125" style="923" bestFit="1" customWidth="1"/>
    <col min="3071" max="3071" width="9.140625" style="923" customWidth="1"/>
    <col min="3072" max="3073" width="5.140625" style="923" customWidth="1"/>
    <col min="3074" max="3074" width="79" style="923" customWidth="1"/>
    <col min="3075" max="3075" width="30.140625" style="923" customWidth="1"/>
    <col min="3076" max="3076" width="40.140625" style="923" customWidth="1"/>
    <col min="3077" max="3320" width="9" style="923"/>
    <col min="3321" max="3321" width="6.85546875" style="923" customWidth="1"/>
    <col min="3322" max="3322" width="5.85546875" style="923" customWidth="1"/>
    <col min="3323" max="3323" width="79.140625" style="923" customWidth="1"/>
    <col min="3324" max="3324" width="30.5703125" style="923" customWidth="1"/>
    <col min="3325" max="3325" width="35.140625" style="923" customWidth="1"/>
    <col min="3326" max="3326" width="9.42578125" style="923" bestFit="1" customWidth="1"/>
    <col min="3327" max="3327" width="9.140625" style="923" customWidth="1"/>
    <col min="3328" max="3329" width="5.140625" style="923" customWidth="1"/>
    <col min="3330" max="3330" width="79" style="923" customWidth="1"/>
    <col min="3331" max="3331" width="30.140625" style="923" customWidth="1"/>
    <col min="3332" max="3332" width="40.140625" style="923" customWidth="1"/>
    <col min="3333" max="3576" width="9" style="923"/>
    <col min="3577" max="3577" width="6.85546875" style="923" customWidth="1"/>
    <col min="3578" max="3578" width="5.85546875" style="923" customWidth="1"/>
    <col min="3579" max="3579" width="79.140625" style="923" customWidth="1"/>
    <col min="3580" max="3580" width="30.5703125" style="923" customWidth="1"/>
    <col min="3581" max="3581" width="35.140625" style="923" customWidth="1"/>
    <col min="3582" max="3582" width="9.42578125" style="923" bestFit="1" customWidth="1"/>
    <col min="3583" max="3583" width="9.140625" style="923" customWidth="1"/>
    <col min="3584" max="3585" width="5.140625" style="923" customWidth="1"/>
    <col min="3586" max="3586" width="79" style="923" customWidth="1"/>
    <col min="3587" max="3587" width="30.140625" style="923" customWidth="1"/>
    <col min="3588" max="3588" width="40.140625" style="923" customWidth="1"/>
    <col min="3589" max="3832" width="9" style="923"/>
    <col min="3833" max="3833" width="6.85546875" style="923" customWidth="1"/>
    <col min="3834" max="3834" width="5.85546875" style="923" customWidth="1"/>
    <col min="3835" max="3835" width="79.140625" style="923" customWidth="1"/>
    <col min="3836" max="3836" width="30.5703125" style="923" customWidth="1"/>
    <col min="3837" max="3837" width="35.140625" style="923" customWidth="1"/>
    <col min="3838" max="3838" width="9.42578125" style="923" bestFit="1" customWidth="1"/>
    <col min="3839" max="3839" width="9.140625" style="923" customWidth="1"/>
    <col min="3840" max="3841" width="5.140625" style="923" customWidth="1"/>
    <col min="3842" max="3842" width="79" style="923" customWidth="1"/>
    <col min="3843" max="3843" width="30.140625" style="923" customWidth="1"/>
    <col min="3844" max="3844" width="40.140625" style="923" customWidth="1"/>
    <col min="3845" max="4088" width="9" style="923"/>
    <col min="4089" max="4089" width="6.85546875" style="923" customWidth="1"/>
    <col min="4090" max="4090" width="5.85546875" style="923" customWidth="1"/>
    <col min="4091" max="4091" width="79.140625" style="923" customWidth="1"/>
    <col min="4092" max="4092" width="30.5703125" style="923" customWidth="1"/>
    <col min="4093" max="4093" width="35.140625" style="923" customWidth="1"/>
    <col min="4094" max="4094" width="9.42578125" style="923" bestFit="1" customWidth="1"/>
    <col min="4095" max="4095" width="9.140625" style="923" customWidth="1"/>
    <col min="4096" max="4097" width="5.140625" style="923" customWidth="1"/>
    <col min="4098" max="4098" width="79" style="923" customWidth="1"/>
    <col min="4099" max="4099" width="30.140625" style="923" customWidth="1"/>
    <col min="4100" max="4100" width="40.140625" style="923" customWidth="1"/>
    <col min="4101" max="4344" width="9" style="923"/>
    <col min="4345" max="4345" width="6.85546875" style="923" customWidth="1"/>
    <col min="4346" max="4346" width="5.85546875" style="923" customWidth="1"/>
    <col min="4347" max="4347" width="79.140625" style="923" customWidth="1"/>
    <col min="4348" max="4348" width="30.5703125" style="923" customWidth="1"/>
    <col min="4349" max="4349" width="35.140625" style="923" customWidth="1"/>
    <col min="4350" max="4350" width="9.42578125" style="923" bestFit="1" customWidth="1"/>
    <col min="4351" max="4351" width="9.140625" style="923" customWidth="1"/>
    <col min="4352" max="4353" width="5.140625" style="923" customWidth="1"/>
    <col min="4354" max="4354" width="79" style="923" customWidth="1"/>
    <col min="4355" max="4355" width="30.140625" style="923" customWidth="1"/>
    <col min="4356" max="4356" width="40.140625" style="923" customWidth="1"/>
    <col min="4357" max="4600" width="9" style="923"/>
    <col min="4601" max="4601" width="6.85546875" style="923" customWidth="1"/>
    <col min="4602" max="4602" width="5.85546875" style="923" customWidth="1"/>
    <col min="4603" max="4603" width="79.140625" style="923" customWidth="1"/>
    <col min="4604" max="4604" width="30.5703125" style="923" customWidth="1"/>
    <col min="4605" max="4605" width="35.140625" style="923" customWidth="1"/>
    <col min="4606" max="4606" width="9.42578125" style="923" bestFit="1" customWidth="1"/>
    <col min="4607" max="4607" width="9.140625" style="923" customWidth="1"/>
    <col min="4608" max="4609" width="5.140625" style="923" customWidth="1"/>
    <col min="4610" max="4610" width="79" style="923" customWidth="1"/>
    <col min="4611" max="4611" width="30.140625" style="923" customWidth="1"/>
    <col min="4612" max="4612" width="40.140625" style="923" customWidth="1"/>
    <col min="4613" max="4856" width="9" style="923"/>
    <col min="4857" max="4857" width="6.85546875" style="923" customWidth="1"/>
    <col min="4858" max="4858" width="5.85546875" style="923" customWidth="1"/>
    <col min="4859" max="4859" width="79.140625" style="923" customWidth="1"/>
    <col min="4860" max="4860" width="30.5703125" style="923" customWidth="1"/>
    <col min="4861" max="4861" width="35.140625" style="923" customWidth="1"/>
    <col min="4862" max="4862" width="9.42578125" style="923" bestFit="1" customWidth="1"/>
    <col min="4863" max="4863" width="9.140625" style="923" customWidth="1"/>
    <col min="4864" max="4865" width="5.140625" style="923" customWidth="1"/>
    <col min="4866" max="4866" width="79" style="923" customWidth="1"/>
    <col min="4867" max="4867" width="30.140625" style="923" customWidth="1"/>
    <col min="4868" max="4868" width="40.140625" style="923" customWidth="1"/>
    <col min="4869" max="5112" width="9" style="923"/>
    <col min="5113" max="5113" width="6.85546875" style="923" customWidth="1"/>
    <col min="5114" max="5114" width="5.85546875" style="923" customWidth="1"/>
    <col min="5115" max="5115" width="79.140625" style="923" customWidth="1"/>
    <col min="5116" max="5116" width="30.5703125" style="923" customWidth="1"/>
    <col min="5117" max="5117" width="35.140625" style="923" customWidth="1"/>
    <col min="5118" max="5118" width="9.42578125" style="923" bestFit="1" customWidth="1"/>
    <col min="5119" max="5119" width="9.140625" style="923" customWidth="1"/>
    <col min="5120" max="5121" width="5.140625" style="923" customWidth="1"/>
    <col min="5122" max="5122" width="79" style="923" customWidth="1"/>
    <col min="5123" max="5123" width="30.140625" style="923" customWidth="1"/>
    <col min="5124" max="5124" width="40.140625" style="923" customWidth="1"/>
    <col min="5125" max="5368" width="9" style="923"/>
    <col min="5369" max="5369" width="6.85546875" style="923" customWidth="1"/>
    <col min="5370" max="5370" width="5.85546875" style="923" customWidth="1"/>
    <col min="5371" max="5371" width="79.140625" style="923" customWidth="1"/>
    <col min="5372" max="5372" width="30.5703125" style="923" customWidth="1"/>
    <col min="5373" max="5373" width="35.140625" style="923" customWidth="1"/>
    <col min="5374" max="5374" width="9.42578125" style="923" bestFit="1" customWidth="1"/>
    <col min="5375" max="5375" width="9.140625" style="923" customWidth="1"/>
    <col min="5376" max="5377" width="5.140625" style="923" customWidth="1"/>
    <col min="5378" max="5378" width="79" style="923" customWidth="1"/>
    <col min="5379" max="5379" width="30.140625" style="923" customWidth="1"/>
    <col min="5380" max="5380" width="40.140625" style="923" customWidth="1"/>
    <col min="5381" max="5624" width="9" style="923"/>
    <col min="5625" max="5625" width="6.85546875" style="923" customWidth="1"/>
    <col min="5626" max="5626" width="5.85546875" style="923" customWidth="1"/>
    <col min="5627" max="5627" width="79.140625" style="923" customWidth="1"/>
    <col min="5628" max="5628" width="30.5703125" style="923" customWidth="1"/>
    <col min="5629" max="5629" width="35.140625" style="923" customWidth="1"/>
    <col min="5630" max="5630" width="9.42578125" style="923" bestFit="1" customWidth="1"/>
    <col min="5631" max="5631" width="9.140625" style="923" customWidth="1"/>
    <col min="5632" max="5633" width="5.140625" style="923" customWidth="1"/>
    <col min="5634" max="5634" width="79" style="923" customWidth="1"/>
    <col min="5635" max="5635" width="30.140625" style="923" customWidth="1"/>
    <col min="5636" max="5636" width="40.140625" style="923" customWidth="1"/>
    <col min="5637" max="5880" width="9" style="923"/>
    <col min="5881" max="5881" width="6.85546875" style="923" customWidth="1"/>
    <col min="5882" max="5882" width="5.85546875" style="923" customWidth="1"/>
    <col min="5883" max="5883" width="79.140625" style="923" customWidth="1"/>
    <col min="5884" max="5884" width="30.5703125" style="923" customWidth="1"/>
    <col min="5885" max="5885" width="35.140625" style="923" customWidth="1"/>
    <col min="5886" max="5886" width="9.42578125" style="923" bestFit="1" customWidth="1"/>
    <col min="5887" max="5887" width="9.140625" style="923" customWidth="1"/>
    <col min="5888" max="5889" width="5.140625" style="923" customWidth="1"/>
    <col min="5890" max="5890" width="79" style="923" customWidth="1"/>
    <col min="5891" max="5891" width="30.140625" style="923" customWidth="1"/>
    <col min="5892" max="5892" width="40.140625" style="923" customWidth="1"/>
    <col min="5893" max="6136" width="9" style="923"/>
    <col min="6137" max="6137" width="6.85546875" style="923" customWidth="1"/>
    <col min="6138" max="6138" width="5.85546875" style="923" customWidth="1"/>
    <col min="6139" max="6139" width="79.140625" style="923" customWidth="1"/>
    <col min="6140" max="6140" width="30.5703125" style="923" customWidth="1"/>
    <col min="6141" max="6141" width="35.140625" style="923" customWidth="1"/>
    <col min="6142" max="6142" width="9.42578125" style="923" bestFit="1" customWidth="1"/>
    <col min="6143" max="6143" width="9.140625" style="923" customWidth="1"/>
    <col min="6144" max="6145" width="5.140625" style="923" customWidth="1"/>
    <col min="6146" max="6146" width="79" style="923" customWidth="1"/>
    <col min="6147" max="6147" width="30.140625" style="923" customWidth="1"/>
    <col min="6148" max="6148" width="40.140625" style="923" customWidth="1"/>
    <col min="6149" max="6392" width="9" style="923"/>
    <col min="6393" max="6393" width="6.85546875" style="923" customWidth="1"/>
    <col min="6394" max="6394" width="5.85546875" style="923" customWidth="1"/>
    <col min="6395" max="6395" width="79.140625" style="923" customWidth="1"/>
    <col min="6396" max="6396" width="30.5703125" style="923" customWidth="1"/>
    <col min="6397" max="6397" width="35.140625" style="923" customWidth="1"/>
    <col min="6398" max="6398" width="9.42578125" style="923" bestFit="1" customWidth="1"/>
    <col min="6399" max="6399" width="9.140625" style="923" customWidth="1"/>
    <col min="6400" max="6401" width="5.140625" style="923" customWidth="1"/>
    <col min="6402" max="6402" width="79" style="923" customWidth="1"/>
    <col min="6403" max="6403" width="30.140625" style="923" customWidth="1"/>
    <col min="6404" max="6404" width="40.140625" style="923" customWidth="1"/>
    <col min="6405" max="6648" width="9" style="923"/>
    <col min="6649" max="6649" width="6.85546875" style="923" customWidth="1"/>
    <col min="6650" max="6650" width="5.85546875" style="923" customWidth="1"/>
    <col min="6651" max="6651" width="79.140625" style="923" customWidth="1"/>
    <col min="6652" max="6652" width="30.5703125" style="923" customWidth="1"/>
    <col min="6653" max="6653" width="35.140625" style="923" customWidth="1"/>
    <col min="6654" max="6654" width="9.42578125" style="923" bestFit="1" customWidth="1"/>
    <col min="6655" max="6655" width="9.140625" style="923" customWidth="1"/>
    <col min="6656" max="6657" width="5.140625" style="923" customWidth="1"/>
    <col min="6658" max="6658" width="79" style="923" customWidth="1"/>
    <col min="6659" max="6659" width="30.140625" style="923" customWidth="1"/>
    <col min="6660" max="6660" width="40.140625" style="923" customWidth="1"/>
    <col min="6661" max="6904" width="9" style="923"/>
    <col min="6905" max="6905" width="6.85546875" style="923" customWidth="1"/>
    <col min="6906" max="6906" width="5.85546875" style="923" customWidth="1"/>
    <col min="6907" max="6907" width="79.140625" style="923" customWidth="1"/>
    <col min="6908" max="6908" width="30.5703125" style="923" customWidth="1"/>
    <col min="6909" max="6909" width="35.140625" style="923" customWidth="1"/>
    <col min="6910" max="6910" width="9.42578125" style="923" bestFit="1" customWidth="1"/>
    <col min="6911" max="6911" width="9.140625" style="923" customWidth="1"/>
    <col min="6912" max="6913" width="5.140625" style="923" customWidth="1"/>
    <col min="6914" max="6914" width="79" style="923" customWidth="1"/>
    <col min="6915" max="6915" width="30.140625" style="923" customWidth="1"/>
    <col min="6916" max="6916" width="40.140625" style="923" customWidth="1"/>
    <col min="6917" max="7160" width="9" style="923"/>
    <col min="7161" max="7161" width="6.85546875" style="923" customWidth="1"/>
    <col min="7162" max="7162" width="5.85546875" style="923" customWidth="1"/>
    <col min="7163" max="7163" width="79.140625" style="923" customWidth="1"/>
    <col min="7164" max="7164" width="30.5703125" style="923" customWidth="1"/>
    <col min="7165" max="7165" width="35.140625" style="923" customWidth="1"/>
    <col min="7166" max="7166" width="9.42578125" style="923" bestFit="1" customWidth="1"/>
    <col min="7167" max="7167" width="9.140625" style="923" customWidth="1"/>
    <col min="7168" max="7169" width="5.140625" style="923" customWidth="1"/>
    <col min="7170" max="7170" width="79" style="923" customWidth="1"/>
    <col min="7171" max="7171" width="30.140625" style="923" customWidth="1"/>
    <col min="7172" max="7172" width="40.140625" style="923" customWidth="1"/>
    <col min="7173" max="7416" width="9" style="923"/>
    <col min="7417" max="7417" width="6.85546875" style="923" customWidth="1"/>
    <col min="7418" max="7418" width="5.85546875" style="923" customWidth="1"/>
    <col min="7419" max="7419" width="79.140625" style="923" customWidth="1"/>
    <col min="7420" max="7420" width="30.5703125" style="923" customWidth="1"/>
    <col min="7421" max="7421" width="35.140625" style="923" customWidth="1"/>
    <col min="7422" max="7422" width="9.42578125" style="923" bestFit="1" customWidth="1"/>
    <col min="7423" max="7423" width="9.140625" style="923" customWidth="1"/>
    <col min="7424" max="7425" width="5.140625" style="923" customWidth="1"/>
    <col min="7426" max="7426" width="79" style="923" customWidth="1"/>
    <col min="7427" max="7427" width="30.140625" style="923" customWidth="1"/>
    <col min="7428" max="7428" width="40.140625" style="923" customWidth="1"/>
    <col min="7429" max="7672" width="9" style="923"/>
    <col min="7673" max="7673" width="6.85546875" style="923" customWidth="1"/>
    <col min="7674" max="7674" width="5.85546875" style="923" customWidth="1"/>
    <col min="7675" max="7675" width="79.140625" style="923" customWidth="1"/>
    <col min="7676" max="7676" width="30.5703125" style="923" customWidth="1"/>
    <col min="7677" max="7677" width="35.140625" style="923" customWidth="1"/>
    <col min="7678" max="7678" width="9.42578125" style="923" bestFit="1" customWidth="1"/>
    <col min="7679" max="7679" width="9.140625" style="923" customWidth="1"/>
    <col min="7680" max="7681" width="5.140625" style="923" customWidth="1"/>
    <col min="7682" max="7682" width="79" style="923" customWidth="1"/>
    <col min="7683" max="7683" width="30.140625" style="923" customWidth="1"/>
    <col min="7684" max="7684" width="40.140625" style="923" customWidth="1"/>
    <col min="7685" max="7928" width="9" style="923"/>
    <col min="7929" max="7929" width="6.85546875" style="923" customWidth="1"/>
    <col min="7930" max="7930" width="5.85546875" style="923" customWidth="1"/>
    <col min="7931" max="7931" width="79.140625" style="923" customWidth="1"/>
    <col min="7932" max="7932" width="30.5703125" style="923" customWidth="1"/>
    <col min="7933" max="7933" width="35.140625" style="923" customWidth="1"/>
    <col min="7934" max="7934" width="9.42578125" style="923" bestFit="1" customWidth="1"/>
    <col min="7935" max="7935" width="9.140625" style="923" customWidth="1"/>
    <col min="7936" max="7937" width="5.140625" style="923" customWidth="1"/>
    <col min="7938" max="7938" width="79" style="923" customWidth="1"/>
    <col min="7939" max="7939" width="30.140625" style="923" customWidth="1"/>
    <col min="7940" max="7940" width="40.140625" style="923" customWidth="1"/>
    <col min="7941" max="8184" width="9" style="923"/>
    <col min="8185" max="8185" width="6.85546875" style="923" customWidth="1"/>
    <col min="8186" max="8186" width="5.85546875" style="923" customWidth="1"/>
    <col min="8187" max="8187" width="79.140625" style="923" customWidth="1"/>
    <col min="8188" max="8188" width="30.5703125" style="923" customWidth="1"/>
    <col min="8189" max="8189" width="35.140625" style="923" customWidth="1"/>
    <col min="8190" max="8190" width="9.42578125" style="923" bestFit="1" customWidth="1"/>
    <col min="8191" max="8191" width="9.140625" style="923" customWidth="1"/>
    <col min="8192" max="8193" width="5.140625" style="923" customWidth="1"/>
    <col min="8194" max="8194" width="79" style="923" customWidth="1"/>
    <col min="8195" max="8195" width="30.140625" style="923" customWidth="1"/>
    <col min="8196" max="8196" width="40.140625" style="923" customWidth="1"/>
    <col min="8197" max="8440" width="9" style="923"/>
    <col min="8441" max="8441" width="6.85546875" style="923" customWidth="1"/>
    <col min="8442" max="8442" width="5.85546875" style="923" customWidth="1"/>
    <col min="8443" max="8443" width="79.140625" style="923" customWidth="1"/>
    <col min="8444" max="8444" width="30.5703125" style="923" customWidth="1"/>
    <col min="8445" max="8445" width="35.140625" style="923" customWidth="1"/>
    <col min="8446" max="8446" width="9.42578125" style="923" bestFit="1" customWidth="1"/>
    <col min="8447" max="8447" width="9.140625" style="923" customWidth="1"/>
    <col min="8448" max="8449" width="5.140625" style="923" customWidth="1"/>
    <col min="8450" max="8450" width="79" style="923" customWidth="1"/>
    <col min="8451" max="8451" width="30.140625" style="923" customWidth="1"/>
    <col min="8452" max="8452" width="40.140625" style="923" customWidth="1"/>
    <col min="8453" max="8696" width="9" style="923"/>
    <col min="8697" max="8697" width="6.85546875" style="923" customWidth="1"/>
    <col min="8698" max="8698" width="5.85546875" style="923" customWidth="1"/>
    <col min="8699" max="8699" width="79.140625" style="923" customWidth="1"/>
    <col min="8700" max="8700" width="30.5703125" style="923" customWidth="1"/>
    <col min="8701" max="8701" width="35.140625" style="923" customWidth="1"/>
    <col min="8702" max="8702" width="9.42578125" style="923" bestFit="1" customWidth="1"/>
    <col min="8703" max="8703" width="9.140625" style="923" customWidth="1"/>
    <col min="8704" max="8705" width="5.140625" style="923" customWidth="1"/>
    <col min="8706" max="8706" width="79" style="923" customWidth="1"/>
    <col min="8707" max="8707" width="30.140625" style="923" customWidth="1"/>
    <col min="8708" max="8708" width="40.140625" style="923" customWidth="1"/>
    <col min="8709" max="8952" width="9" style="923"/>
    <col min="8953" max="8953" width="6.85546875" style="923" customWidth="1"/>
    <col min="8954" max="8954" width="5.85546875" style="923" customWidth="1"/>
    <col min="8955" max="8955" width="79.140625" style="923" customWidth="1"/>
    <col min="8956" max="8956" width="30.5703125" style="923" customWidth="1"/>
    <col min="8957" max="8957" width="35.140625" style="923" customWidth="1"/>
    <col min="8958" max="8958" width="9.42578125" style="923" bestFit="1" customWidth="1"/>
    <col min="8959" max="8959" width="9.140625" style="923" customWidth="1"/>
    <col min="8960" max="8961" width="5.140625" style="923" customWidth="1"/>
    <col min="8962" max="8962" width="79" style="923" customWidth="1"/>
    <col min="8963" max="8963" width="30.140625" style="923" customWidth="1"/>
    <col min="8964" max="8964" width="40.140625" style="923" customWidth="1"/>
    <col min="8965" max="9208" width="9" style="923"/>
    <col min="9209" max="9209" width="6.85546875" style="923" customWidth="1"/>
    <col min="9210" max="9210" width="5.85546875" style="923" customWidth="1"/>
    <col min="9211" max="9211" width="79.140625" style="923" customWidth="1"/>
    <col min="9212" max="9212" width="30.5703125" style="923" customWidth="1"/>
    <col min="9213" max="9213" width="35.140625" style="923" customWidth="1"/>
    <col min="9214" max="9214" width="9.42578125" style="923" bestFit="1" customWidth="1"/>
    <col min="9215" max="9215" width="9.140625" style="923" customWidth="1"/>
    <col min="9216" max="9217" width="5.140625" style="923" customWidth="1"/>
    <col min="9218" max="9218" width="79" style="923" customWidth="1"/>
    <col min="9219" max="9219" width="30.140625" style="923" customWidth="1"/>
    <col min="9220" max="9220" width="40.140625" style="923" customWidth="1"/>
    <col min="9221" max="9464" width="9" style="923"/>
    <col min="9465" max="9465" width="6.85546875" style="923" customWidth="1"/>
    <col min="9466" max="9466" width="5.85546875" style="923" customWidth="1"/>
    <col min="9467" max="9467" width="79.140625" style="923" customWidth="1"/>
    <col min="9468" max="9468" width="30.5703125" style="923" customWidth="1"/>
    <col min="9469" max="9469" width="35.140625" style="923" customWidth="1"/>
    <col min="9470" max="9470" width="9.42578125" style="923" bestFit="1" customWidth="1"/>
    <col min="9471" max="9471" width="9.140625" style="923" customWidth="1"/>
    <col min="9472" max="9473" width="5.140625" style="923" customWidth="1"/>
    <col min="9474" max="9474" width="79" style="923" customWidth="1"/>
    <col min="9475" max="9475" width="30.140625" style="923" customWidth="1"/>
    <col min="9476" max="9476" width="40.140625" style="923" customWidth="1"/>
    <col min="9477" max="9720" width="9" style="923"/>
    <col min="9721" max="9721" width="6.85546875" style="923" customWidth="1"/>
    <col min="9722" max="9722" width="5.85546875" style="923" customWidth="1"/>
    <col min="9723" max="9723" width="79.140625" style="923" customWidth="1"/>
    <col min="9724" max="9724" width="30.5703125" style="923" customWidth="1"/>
    <col min="9725" max="9725" width="35.140625" style="923" customWidth="1"/>
    <col min="9726" max="9726" width="9.42578125" style="923" bestFit="1" customWidth="1"/>
    <col min="9727" max="9727" width="9.140625" style="923" customWidth="1"/>
    <col min="9728" max="9729" width="5.140625" style="923" customWidth="1"/>
    <col min="9730" max="9730" width="79" style="923" customWidth="1"/>
    <col min="9731" max="9731" width="30.140625" style="923" customWidth="1"/>
    <col min="9732" max="9732" width="40.140625" style="923" customWidth="1"/>
    <col min="9733" max="9976" width="9" style="923"/>
    <col min="9977" max="9977" width="6.85546875" style="923" customWidth="1"/>
    <col min="9978" max="9978" width="5.85546875" style="923" customWidth="1"/>
    <col min="9979" max="9979" width="79.140625" style="923" customWidth="1"/>
    <col min="9980" max="9980" width="30.5703125" style="923" customWidth="1"/>
    <col min="9981" max="9981" width="35.140625" style="923" customWidth="1"/>
    <col min="9982" max="9982" width="9.42578125" style="923" bestFit="1" customWidth="1"/>
    <col min="9983" max="9983" width="9.140625" style="923" customWidth="1"/>
    <col min="9984" max="9985" width="5.140625" style="923" customWidth="1"/>
    <col min="9986" max="9986" width="79" style="923" customWidth="1"/>
    <col min="9987" max="9987" width="30.140625" style="923" customWidth="1"/>
    <col min="9988" max="9988" width="40.140625" style="923" customWidth="1"/>
    <col min="9989" max="10232" width="9" style="923"/>
    <col min="10233" max="10233" width="6.85546875" style="923" customWidth="1"/>
    <col min="10234" max="10234" width="5.85546875" style="923" customWidth="1"/>
    <col min="10235" max="10235" width="79.140625" style="923" customWidth="1"/>
    <col min="10236" max="10236" width="30.5703125" style="923" customWidth="1"/>
    <col min="10237" max="10237" width="35.140625" style="923" customWidth="1"/>
    <col min="10238" max="10238" width="9.42578125" style="923" bestFit="1" customWidth="1"/>
    <col min="10239" max="10239" width="9.140625" style="923" customWidth="1"/>
    <col min="10240" max="10241" width="5.140625" style="923" customWidth="1"/>
    <col min="10242" max="10242" width="79" style="923" customWidth="1"/>
    <col min="10243" max="10243" width="30.140625" style="923" customWidth="1"/>
    <col min="10244" max="10244" width="40.140625" style="923" customWidth="1"/>
    <col min="10245" max="10488" width="9" style="923"/>
    <col min="10489" max="10489" width="6.85546875" style="923" customWidth="1"/>
    <col min="10490" max="10490" width="5.85546875" style="923" customWidth="1"/>
    <col min="10491" max="10491" width="79.140625" style="923" customWidth="1"/>
    <col min="10492" max="10492" width="30.5703125" style="923" customWidth="1"/>
    <col min="10493" max="10493" width="35.140625" style="923" customWidth="1"/>
    <col min="10494" max="10494" width="9.42578125" style="923" bestFit="1" customWidth="1"/>
    <col min="10495" max="10495" width="9.140625" style="923" customWidth="1"/>
    <col min="10496" max="10497" width="5.140625" style="923" customWidth="1"/>
    <col min="10498" max="10498" width="79" style="923" customWidth="1"/>
    <col min="10499" max="10499" width="30.140625" style="923" customWidth="1"/>
    <col min="10500" max="10500" width="40.140625" style="923" customWidth="1"/>
    <col min="10501" max="10744" width="9" style="923"/>
    <col min="10745" max="10745" width="6.85546875" style="923" customWidth="1"/>
    <col min="10746" max="10746" width="5.85546875" style="923" customWidth="1"/>
    <col min="10747" max="10747" width="79.140625" style="923" customWidth="1"/>
    <col min="10748" max="10748" width="30.5703125" style="923" customWidth="1"/>
    <col min="10749" max="10749" width="35.140625" style="923" customWidth="1"/>
    <col min="10750" max="10750" width="9.42578125" style="923" bestFit="1" customWidth="1"/>
    <col min="10751" max="10751" width="9.140625" style="923" customWidth="1"/>
    <col min="10752" max="10753" width="5.140625" style="923" customWidth="1"/>
    <col min="10754" max="10754" width="79" style="923" customWidth="1"/>
    <col min="10755" max="10755" width="30.140625" style="923" customWidth="1"/>
    <col min="10756" max="10756" width="40.140625" style="923" customWidth="1"/>
    <col min="10757" max="11000" width="9" style="923"/>
    <col min="11001" max="11001" width="6.85546875" style="923" customWidth="1"/>
    <col min="11002" max="11002" width="5.85546875" style="923" customWidth="1"/>
    <col min="11003" max="11003" width="79.140625" style="923" customWidth="1"/>
    <col min="11004" max="11004" width="30.5703125" style="923" customWidth="1"/>
    <col min="11005" max="11005" width="35.140625" style="923" customWidth="1"/>
    <col min="11006" max="11006" width="9.42578125" style="923" bestFit="1" customWidth="1"/>
    <col min="11007" max="11007" width="9.140625" style="923" customWidth="1"/>
    <col min="11008" max="11009" width="5.140625" style="923" customWidth="1"/>
    <col min="11010" max="11010" width="79" style="923" customWidth="1"/>
    <col min="11011" max="11011" width="30.140625" style="923" customWidth="1"/>
    <col min="11012" max="11012" width="40.140625" style="923" customWidth="1"/>
    <col min="11013" max="11256" width="9" style="923"/>
    <col min="11257" max="11257" width="6.85546875" style="923" customWidth="1"/>
    <col min="11258" max="11258" width="5.85546875" style="923" customWidth="1"/>
    <col min="11259" max="11259" width="79.140625" style="923" customWidth="1"/>
    <col min="11260" max="11260" width="30.5703125" style="923" customWidth="1"/>
    <col min="11261" max="11261" width="35.140625" style="923" customWidth="1"/>
    <col min="11262" max="11262" width="9.42578125" style="923" bestFit="1" customWidth="1"/>
    <col min="11263" max="11263" width="9.140625" style="923" customWidth="1"/>
    <col min="11264" max="11265" width="5.140625" style="923" customWidth="1"/>
    <col min="11266" max="11266" width="79" style="923" customWidth="1"/>
    <col min="11267" max="11267" width="30.140625" style="923" customWidth="1"/>
    <col min="11268" max="11268" width="40.140625" style="923" customWidth="1"/>
    <col min="11269" max="11512" width="9" style="923"/>
    <col min="11513" max="11513" width="6.85546875" style="923" customWidth="1"/>
    <col min="11514" max="11514" width="5.85546875" style="923" customWidth="1"/>
    <col min="11515" max="11515" width="79.140625" style="923" customWidth="1"/>
    <col min="11516" max="11516" width="30.5703125" style="923" customWidth="1"/>
    <col min="11517" max="11517" width="35.140625" style="923" customWidth="1"/>
    <col min="11518" max="11518" width="9.42578125" style="923" bestFit="1" customWidth="1"/>
    <col min="11519" max="11519" width="9.140625" style="923" customWidth="1"/>
    <col min="11520" max="11521" width="5.140625" style="923" customWidth="1"/>
    <col min="11522" max="11522" width="79" style="923" customWidth="1"/>
    <col min="11523" max="11523" width="30.140625" style="923" customWidth="1"/>
    <col min="11524" max="11524" width="40.140625" style="923" customWidth="1"/>
    <col min="11525" max="11768" width="9" style="923"/>
    <col min="11769" max="11769" width="6.85546875" style="923" customWidth="1"/>
    <col min="11770" max="11770" width="5.85546875" style="923" customWidth="1"/>
    <col min="11771" max="11771" width="79.140625" style="923" customWidth="1"/>
    <col min="11772" max="11772" width="30.5703125" style="923" customWidth="1"/>
    <col min="11773" max="11773" width="35.140625" style="923" customWidth="1"/>
    <col min="11774" max="11774" width="9.42578125" style="923" bestFit="1" customWidth="1"/>
    <col min="11775" max="11775" width="9.140625" style="923" customWidth="1"/>
    <col min="11776" max="11777" width="5.140625" style="923" customWidth="1"/>
    <col min="11778" max="11778" width="79" style="923" customWidth="1"/>
    <col min="11779" max="11779" width="30.140625" style="923" customWidth="1"/>
    <col min="11780" max="11780" width="40.140625" style="923" customWidth="1"/>
    <col min="11781" max="12024" width="9" style="923"/>
    <col min="12025" max="12025" width="6.85546875" style="923" customWidth="1"/>
    <col min="12026" max="12026" width="5.85546875" style="923" customWidth="1"/>
    <col min="12027" max="12027" width="79.140625" style="923" customWidth="1"/>
    <col min="12028" max="12028" width="30.5703125" style="923" customWidth="1"/>
    <col min="12029" max="12029" width="35.140625" style="923" customWidth="1"/>
    <col min="12030" max="12030" width="9.42578125" style="923" bestFit="1" customWidth="1"/>
    <col min="12031" max="12031" width="9.140625" style="923" customWidth="1"/>
    <col min="12032" max="12033" width="5.140625" style="923" customWidth="1"/>
    <col min="12034" max="12034" width="79" style="923" customWidth="1"/>
    <col min="12035" max="12035" width="30.140625" style="923" customWidth="1"/>
    <col min="12036" max="12036" width="40.140625" style="923" customWidth="1"/>
    <col min="12037" max="12280" width="9" style="923"/>
    <col min="12281" max="12281" width="6.85546875" style="923" customWidth="1"/>
    <col min="12282" max="12282" width="5.85546875" style="923" customWidth="1"/>
    <col min="12283" max="12283" width="79.140625" style="923" customWidth="1"/>
    <col min="12284" max="12284" width="30.5703125" style="923" customWidth="1"/>
    <col min="12285" max="12285" width="35.140625" style="923" customWidth="1"/>
    <col min="12286" max="12286" width="9.42578125" style="923" bestFit="1" customWidth="1"/>
    <col min="12287" max="12287" width="9.140625" style="923" customWidth="1"/>
    <col min="12288" max="12289" width="5.140625" style="923" customWidth="1"/>
    <col min="12290" max="12290" width="79" style="923" customWidth="1"/>
    <col min="12291" max="12291" width="30.140625" style="923" customWidth="1"/>
    <col min="12292" max="12292" width="40.140625" style="923" customWidth="1"/>
    <col min="12293" max="12536" width="9" style="923"/>
    <col min="12537" max="12537" width="6.85546875" style="923" customWidth="1"/>
    <col min="12538" max="12538" width="5.85546875" style="923" customWidth="1"/>
    <col min="12539" max="12539" width="79.140625" style="923" customWidth="1"/>
    <col min="12540" max="12540" width="30.5703125" style="923" customWidth="1"/>
    <col min="12541" max="12541" width="35.140625" style="923" customWidth="1"/>
    <col min="12542" max="12542" width="9.42578125" style="923" bestFit="1" customWidth="1"/>
    <col min="12543" max="12543" width="9.140625" style="923" customWidth="1"/>
    <col min="12544" max="12545" width="5.140625" style="923" customWidth="1"/>
    <col min="12546" max="12546" width="79" style="923" customWidth="1"/>
    <col min="12547" max="12547" width="30.140625" style="923" customWidth="1"/>
    <col min="12548" max="12548" width="40.140625" style="923" customWidth="1"/>
    <col min="12549" max="12792" width="9" style="923"/>
    <col min="12793" max="12793" width="6.85546875" style="923" customWidth="1"/>
    <col min="12794" max="12794" width="5.85546875" style="923" customWidth="1"/>
    <col min="12795" max="12795" width="79.140625" style="923" customWidth="1"/>
    <col min="12796" max="12796" width="30.5703125" style="923" customWidth="1"/>
    <col min="12797" max="12797" width="35.140625" style="923" customWidth="1"/>
    <col min="12798" max="12798" width="9.42578125" style="923" bestFit="1" customWidth="1"/>
    <col min="12799" max="12799" width="9.140625" style="923" customWidth="1"/>
    <col min="12800" max="12801" width="5.140625" style="923" customWidth="1"/>
    <col min="12802" max="12802" width="79" style="923" customWidth="1"/>
    <col min="12803" max="12803" width="30.140625" style="923" customWidth="1"/>
    <col min="12804" max="12804" width="40.140625" style="923" customWidth="1"/>
    <col min="12805" max="13048" width="9" style="923"/>
    <col min="13049" max="13049" width="6.85546875" style="923" customWidth="1"/>
    <col min="13050" max="13050" width="5.85546875" style="923" customWidth="1"/>
    <col min="13051" max="13051" width="79.140625" style="923" customWidth="1"/>
    <col min="13052" max="13052" width="30.5703125" style="923" customWidth="1"/>
    <col min="13053" max="13053" width="35.140625" style="923" customWidth="1"/>
    <col min="13054" max="13054" width="9.42578125" style="923" bestFit="1" customWidth="1"/>
    <col min="13055" max="13055" width="9.140625" style="923" customWidth="1"/>
    <col min="13056" max="13057" width="5.140625" style="923" customWidth="1"/>
    <col min="13058" max="13058" width="79" style="923" customWidth="1"/>
    <col min="13059" max="13059" width="30.140625" style="923" customWidth="1"/>
    <col min="13060" max="13060" width="40.140625" style="923" customWidth="1"/>
    <col min="13061" max="13304" width="9" style="923"/>
    <col min="13305" max="13305" width="6.85546875" style="923" customWidth="1"/>
    <col min="13306" max="13306" width="5.85546875" style="923" customWidth="1"/>
    <col min="13307" max="13307" width="79.140625" style="923" customWidth="1"/>
    <col min="13308" max="13308" width="30.5703125" style="923" customWidth="1"/>
    <col min="13309" max="13309" width="35.140625" style="923" customWidth="1"/>
    <col min="13310" max="13310" width="9.42578125" style="923" bestFit="1" customWidth="1"/>
    <col min="13311" max="13311" width="9.140625" style="923" customWidth="1"/>
    <col min="13312" max="13313" width="5.140625" style="923" customWidth="1"/>
    <col min="13314" max="13314" width="79" style="923" customWidth="1"/>
    <col min="13315" max="13315" width="30.140625" style="923" customWidth="1"/>
    <col min="13316" max="13316" width="40.140625" style="923" customWidth="1"/>
    <col min="13317" max="13560" width="9" style="923"/>
    <col min="13561" max="13561" width="6.85546875" style="923" customWidth="1"/>
    <col min="13562" max="13562" width="5.85546875" style="923" customWidth="1"/>
    <col min="13563" max="13563" width="79.140625" style="923" customWidth="1"/>
    <col min="13564" max="13564" width="30.5703125" style="923" customWidth="1"/>
    <col min="13565" max="13565" width="35.140625" style="923" customWidth="1"/>
    <col min="13566" max="13566" width="9.42578125" style="923" bestFit="1" customWidth="1"/>
    <col min="13567" max="13567" width="9.140625" style="923" customWidth="1"/>
    <col min="13568" max="13569" width="5.140625" style="923" customWidth="1"/>
    <col min="13570" max="13570" width="79" style="923" customWidth="1"/>
    <col min="13571" max="13571" width="30.140625" style="923" customWidth="1"/>
    <col min="13572" max="13572" width="40.140625" style="923" customWidth="1"/>
    <col min="13573" max="13816" width="9" style="923"/>
    <col min="13817" max="13817" width="6.85546875" style="923" customWidth="1"/>
    <col min="13818" max="13818" width="5.85546875" style="923" customWidth="1"/>
    <col min="13819" max="13819" width="79.140625" style="923" customWidth="1"/>
    <col min="13820" max="13820" width="30.5703125" style="923" customWidth="1"/>
    <col min="13821" max="13821" width="35.140625" style="923" customWidth="1"/>
    <col min="13822" max="13822" width="9.42578125" style="923" bestFit="1" customWidth="1"/>
    <col min="13823" max="13823" width="9.140625" style="923" customWidth="1"/>
    <col min="13824" max="13825" width="5.140625" style="923" customWidth="1"/>
    <col min="13826" max="13826" width="79" style="923" customWidth="1"/>
    <col min="13827" max="13827" width="30.140625" style="923" customWidth="1"/>
    <col min="13828" max="13828" width="40.140625" style="923" customWidth="1"/>
    <col min="13829" max="14072" width="9" style="923"/>
    <col min="14073" max="14073" width="6.85546875" style="923" customWidth="1"/>
    <col min="14074" max="14074" width="5.85546875" style="923" customWidth="1"/>
    <col min="14075" max="14075" width="79.140625" style="923" customWidth="1"/>
    <col min="14076" max="14076" width="30.5703125" style="923" customWidth="1"/>
    <col min="14077" max="14077" width="35.140625" style="923" customWidth="1"/>
    <col min="14078" max="14078" width="9.42578125" style="923" bestFit="1" customWidth="1"/>
    <col min="14079" max="14079" width="9.140625" style="923" customWidth="1"/>
    <col min="14080" max="14081" width="5.140625" style="923" customWidth="1"/>
    <col min="14082" max="14082" width="79" style="923" customWidth="1"/>
    <col min="14083" max="14083" width="30.140625" style="923" customWidth="1"/>
    <col min="14084" max="14084" width="40.140625" style="923" customWidth="1"/>
    <col min="14085" max="14328" width="9" style="923"/>
    <col min="14329" max="14329" width="6.85546875" style="923" customWidth="1"/>
    <col min="14330" max="14330" width="5.85546875" style="923" customWidth="1"/>
    <col min="14331" max="14331" width="79.140625" style="923" customWidth="1"/>
    <col min="14332" max="14332" width="30.5703125" style="923" customWidth="1"/>
    <col min="14333" max="14333" width="35.140625" style="923" customWidth="1"/>
    <col min="14334" max="14334" width="9.42578125" style="923" bestFit="1" customWidth="1"/>
    <col min="14335" max="14335" width="9.140625" style="923" customWidth="1"/>
    <col min="14336" max="14337" width="5.140625" style="923" customWidth="1"/>
    <col min="14338" max="14338" width="79" style="923" customWidth="1"/>
    <col min="14339" max="14339" width="30.140625" style="923" customWidth="1"/>
    <col min="14340" max="14340" width="40.140625" style="923" customWidth="1"/>
    <col min="14341" max="14584" width="9" style="923"/>
    <col min="14585" max="14585" width="6.85546875" style="923" customWidth="1"/>
    <col min="14586" max="14586" width="5.85546875" style="923" customWidth="1"/>
    <col min="14587" max="14587" width="79.140625" style="923" customWidth="1"/>
    <col min="14588" max="14588" width="30.5703125" style="923" customWidth="1"/>
    <col min="14589" max="14589" width="35.140625" style="923" customWidth="1"/>
    <col min="14590" max="14590" width="9.42578125" style="923" bestFit="1" customWidth="1"/>
    <col min="14591" max="14591" width="9.140625" style="923" customWidth="1"/>
    <col min="14592" max="14593" width="5.140625" style="923" customWidth="1"/>
    <col min="14594" max="14594" width="79" style="923" customWidth="1"/>
    <col min="14595" max="14595" width="30.140625" style="923" customWidth="1"/>
    <col min="14596" max="14596" width="40.140625" style="923" customWidth="1"/>
    <col min="14597" max="14840" width="9" style="923"/>
    <col min="14841" max="14841" width="6.85546875" style="923" customWidth="1"/>
    <col min="14842" max="14842" width="5.85546875" style="923" customWidth="1"/>
    <col min="14843" max="14843" width="79.140625" style="923" customWidth="1"/>
    <col min="14844" max="14844" width="30.5703125" style="923" customWidth="1"/>
    <col min="14845" max="14845" width="35.140625" style="923" customWidth="1"/>
    <col min="14846" max="14846" width="9.42578125" style="923" bestFit="1" customWidth="1"/>
    <col min="14847" max="14847" width="9.140625" style="923" customWidth="1"/>
    <col min="14848" max="14849" width="5.140625" style="923" customWidth="1"/>
    <col min="14850" max="14850" width="79" style="923" customWidth="1"/>
    <col min="14851" max="14851" width="30.140625" style="923" customWidth="1"/>
    <col min="14852" max="14852" width="40.140625" style="923" customWidth="1"/>
    <col min="14853" max="15096" width="9" style="923"/>
    <col min="15097" max="15097" width="6.85546875" style="923" customWidth="1"/>
    <col min="15098" max="15098" width="5.85546875" style="923" customWidth="1"/>
    <col min="15099" max="15099" width="79.140625" style="923" customWidth="1"/>
    <col min="15100" max="15100" width="30.5703125" style="923" customWidth="1"/>
    <col min="15101" max="15101" width="35.140625" style="923" customWidth="1"/>
    <col min="15102" max="15102" width="9.42578125" style="923" bestFit="1" customWidth="1"/>
    <col min="15103" max="15103" width="9.140625" style="923" customWidth="1"/>
    <col min="15104" max="15105" width="5.140625" style="923" customWidth="1"/>
    <col min="15106" max="15106" width="79" style="923" customWidth="1"/>
    <col min="15107" max="15107" width="30.140625" style="923" customWidth="1"/>
    <col min="15108" max="15108" width="40.140625" style="923" customWidth="1"/>
    <col min="15109" max="15352" width="9" style="923"/>
    <col min="15353" max="15353" width="6.85546875" style="923" customWidth="1"/>
    <col min="15354" max="15354" width="5.85546875" style="923" customWidth="1"/>
    <col min="15355" max="15355" width="79.140625" style="923" customWidth="1"/>
    <col min="15356" max="15356" width="30.5703125" style="923" customWidth="1"/>
    <col min="15357" max="15357" width="35.140625" style="923" customWidth="1"/>
    <col min="15358" max="15358" width="9.42578125" style="923" bestFit="1" customWidth="1"/>
    <col min="15359" max="15359" width="9.140625" style="923" customWidth="1"/>
    <col min="15360" max="15361" width="5.140625" style="923" customWidth="1"/>
    <col min="15362" max="15362" width="79" style="923" customWidth="1"/>
    <col min="15363" max="15363" width="30.140625" style="923" customWidth="1"/>
    <col min="15364" max="15364" width="40.140625" style="923" customWidth="1"/>
    <col min="15365" max="15608" width="9" style="923"/>
    <col min="15609" max="15609" width="6.85546875" style="923" customWidth="1"/>
    <col min="15610" max="15610" width="5.85546875" style="923" customWidth="1"/>
    <col min="15611" max="15611" width="79.140625" style="923" customWidth="1"/>
    <col min="15612" max="15612" width="30.5703125" style="923" customWidth="1"/>
    <col min="15613" max="15613" width="35.140625" style="923" customWidth="1"/>
    <col min="15614" max="15614" width="9.42578125" style="923" bestFit="1" customWidth="1"/>
    <col min="15615" max="15615" width="9.140625" style="923" customWidth="1"/>
    <col min="15616" max="15617" width="5.140625" style="923" customWidth="1"/>
    <col min="15618" max="15618" width="79" style="923" customWidth="1"/>
    <col min="15619" max="15619" width="30.140625" style="923" customWidth="1"/>
    <col min="15620" max="15620" width="40.140625" style="923" customWidth="1"/>
    <col min="15621" max="15864" width="9" style="923"/>
    <col min="15865" max="15865" width="6.85546875" style="923" customWidth="1"/>
    <col min="15866" max="15866" width="5.85546875" style="923" customWidth="1"/>
    <col min="15867" max="15867" width="79.140625" style="923" customWidth="1"/>
    <col min="15868" max="15868" width="30.5703125" style="923" customWidth="1"/>
    <col min="15869" max="15869" width="35.140625" style="923" customWidth="1"/>
    <col min="15870" max="15870" width="9.42578125" style="923" bestFit="1" customWidth="1"/>
    <col min="15871" max="15871" width="9.140625" style="923" customWidth="1"/>
    <col min="15872" max="15873" width="5.140625" style="923" customWidth="1"/>
    <col min="15874" max="15874" width="79" style="923" customWidth="1"/>
    <col min="15875" max="15875" width="30.140625" style="923" customWidth="1"/>
    <col min="15876" max="15876" width="40.140625" style="923" customWidth="1"/>
    <col min="15877" max="16120" width="9" style="923"/>
    <col min="16121" max="16121" width="6.85546875" style="923" customWidth="1"/>
    <col min="16122" max="16122" width="5.85546875" style="923" customWidth="1"/>
    <col min="16123" max="16123" width="79.140625" style="923" customWidth="1"/>
    <col min="16124" max="16124" width="30.5703125" style="923" customWidth="1"/>
    <col min="16125" max="16125" width="35.140625" style="923" customWidth="1"/>
    <col min="16126" max="16126" width="9.42578125" style="923" bestFit="1" customWidth="1"/>
    <col min="16127" max="16127" width="9.140625" style="923" customWidth="1"/>
    <col min="16128" max="16129" width="5.140625" style="923" customWidth="1"/>
    <col min="16130" max="16130" width="79" style="923" customWidth="1"/>
    <col min="16131" max="16131" width="30.140625" style="923" customWidth="1"/>
    <col min="16132" max="16132" width="40.140625" style="923" customWidth="1"/>
    <col min="16133" max="16384" width="9" style="923"/>
  </cols>
  <sheetData>
    <row r="1" spans="1:31" s="965" customFormat="1" ht="76.5" customHeight="1">
      <c r="A1" s="964"/>
      <c r="B1" s="62" t="s">
        <v>2823</v>
      </c>
      <c r="C1" s="63"/>
      <c r="D1" s="55"/>
      <c r="E1" s="55"/>
      <c r="G1" s="966"/>
      <c r="H1" s="967"/>
      <c r="I1" s="967"/>
      <c r="J1" s="967"/>
      <c r="K1" s="967"/>
      <c r="L1" s="967"/>
      <c r="M1" s="967"/>
      <c r="N1" s="967"/>
      <c r="O1" s="967"/>
      <c r="P1" s="967"/>
      <c r="Q1" s="967"/>
      <c r="R1" s="967"/>
      <c r="S1" s="967"/>
      <c r="T1" s="967"/>
      <c r="U1" s="967"/>
      <c r="V1" s="967"/>
      <c r="W1" s="967"/>
      <c r="X1" s="967"/>
      <c r="Y1" s="967"/>
      <c r="Z1" s="967"/>
      <c r="AA1" s="967"/>
      <c r="AB1" s="967"/>
      <c r="AC1" s="967"/>
      <c r="AD1" s="967"/>
      <c r="AE1" s="967"/>
    </row>
    <row r="2" spans="1:31" ht="9.75" customHeight="1">
      <c r="B2" s="64"/>
      <c r="C2" s="65"/>
      <c r="D2" s="50"/>
      <c r="E2" s="50"/>
    </row>
    <row r="3" spans="1:31" ht="14.25">
      <c r="B3" s="64"/>
      <c r="C3" s="65"/>
      <c r="D3" s="66" t="s">
        <v>382</v>
      </c>
      <c r="E3" s="66"/>
      <c r="G3" s="968"/>
    </row>
    <row r="4" spans="1:31" ht="14.25">
      <c r="B4" s="64"/>
      <c r="C4" s="65"/>
      <c r="D4" s="67" t="s">
        <v>2824</v>
      </c>
      <c r="E4" s="67"/>
      <c r="G4" s="968"/>
    </row>
    <row r="5" spans="1:31" ht="14.25">
      <c r="B5" s="64"/>
      <c r="C5" s="65"/>
      <c r="D5" s="66" t="s">
        <v>375</v>
      </c>
      <c r="E5" s="66"/>
      <c r="G5" s="968"/>
    </row>
    <row r="6" spans="1:31" ht="14.25">
      <c r="B6" s="64"/>
      <c r="C6" s="65"/>
      <c r="D6" s="67" t="s">
        <v>2646</v>
      </c>
      <c r="E6" s="67"/>
      <c r="G6" s="971"/>
    </row>
    <row r="7" spans="1:31" ht="14.25">
      <c r="B7" s="64"/>
      <c r="C7" s="65"/>
      <c r="D7" s="66" t="s">
        <v>417</v>
      </c>
      <c r="E7" s="66"/>
      <c r="G7" s="968"/>
    </row>
    <row r="8" spans="1:31" ht="14.25">
      <c r="B8" s="64"/>
      <c r="C8" s="65"/>
      <c r="D8" s="68"/>
      <c r="E8" s="68"/>
      <c r="G8" s="971"/>
    </row>
    <row r="9" spans="1:31" ht="14.25">
      <c r="B9" s="64"/>
      <c r="C9" s="65"/>
      <c r="D9" s="192" t="s">
        <v>2825</v>
      </c>
      <c r="E9" s="192"/>
      <c r="G9" s="968"/>
    </row>
    <row r="10" spans="1:31" ht="14.25">
      <c r="B10" s="64"/>
      <c r="C10" s="65"/>
      <c r="D10" s="55"/>
      <c r="E10" s="55"/>
      <c r="G10" s="971"/>
    </row>
    <row r="11" spans="1:31">
      <c r="D11" s="969" t="s">
        <v>5754</v>
      </c>
      <c r="G11" s="968"/>
    </row>
    <row r="12" spans="1:31">
      <c r="D12" s="970">
        <v>43191</v>
      </c>
      <c r="G12" s="971"/>
    </row>
    <row r="13" spans="1:31">
      <c r="D13" s="969" t="s">
        <v>5755</v>
      </c>
      <c r="G13" s="968"/>
    </row>
    <row r="14" spans="1:31" ht="30" customHeight="1" thickBot="1">
      <c r="D14" s="972"/>
      <c r="G14" s="968"/>
    </row>
    <row r="15" spans="1:31" ht="30" customHeight="1">
      <c r="D15" s="978"/>
      <c r="G15" s="968"/>
    </row>
    <row r="16" spans="1:31" ht="90" customHeight="1">
      <c r="D16" s="1057" t="s">
        <v>2826</v>
      </c>
      <c r="E16" s="1057"/>
      <c r="F16" s="1057"/>
      <c r="G16" s="1057"/>
      <c r="H16" s="1057"/>
    </row>
    <row r="17" spans="2:7" ht="30" customHeight="1">
      <c r="D17" s="978"/>
      <c r="G17" s="968"/>
    </row>
    <row r="18" spans="2:7" s="32" customFormat="1" ht="51" customHeight="1">
      <c r="B18" s="69" t="s">
        <v>376</v>
      </c>
      <c r="C18" s="70"/>
      <c r="D18" s="71" t="s">
        <v>383</v>
      </c>
      <c r="E18" s="71" t="s">
        <v>377</v>
      </c>
      <c r="F18" s="72"/>
    </row>
    <row r="19" spans="2:7" s="32" customFormat="1" ht="43.5" thickBot="1">
      <c r="B19" s="62" t="s">
        <v>378</v>
      </c>
      <c r="C19" s="63"/>
      <c r="D19" s="209" t="s">
        <v>384</v>
      </c>
      <c r="E19" s="55"/>
      <c r="F19" s="50"/>
    </row>
    <row r="20" spans="2:7" s="32" customFormat="1" ht="14.25">
      <c r="B20" s="62"/>
      <c r="C20" s="63" t="s">
        <v>130</v>
      </c>
      <c r="D20" s="55" t="s">
        <v>379</v>
      </c>
      <c r="E20" s="55" t="s">
        <v>380</v>
      </c>
      <c r="F20" s="50"/>
    </row>
    <row r="21" spans="2:7" s="32" customFormat="1" ht="14.25">
      <c r="B21" s="62"/>
      <c r="C21" s="63" t="s">
        <v>202</v>
      </c>
      <c r="D21" s="55" t="s">
        <v>379</v>
      </c>
      <c r="E21" s="55" t="s">
        <v>380</v>
      </c>
      <c r="F21" s="50"/>
    </row>
    <row r="22" spans="2:7" s="32" customFormat="1" ht="14.25">
      <c r="B22" s="62"/>
      <c r="C22" s="63" t="s">
        <v>10</v>
      </c>
      <c r="D22" s="55"/>
      <c r="E22" s="55"/>
      <c r="F22" s="50"/>
    </row>
    <row r="23" spans="2:7" s="32" customFormat="1" ht="14.25">
      <c r="B23" s="62"/>
      <c r="C23" s="63" t="s">
        <v>11</v>
      </c>
      <c r="D23" s="55" t="s">
        <v>379</v>
      </c>
      <c r="E23" s="55" t="s">
        <v>380</v>
      </c>
      <c r="F23" s="50"/>
    </row>
    <row r="24" spans="2:7" s="32" customFormat="1" ht="14.25">
      <c r="B24" s="62"/>
      <c r="C24" s="63" t="s">
        <v>12</v>
      </c>
      <c r="D24" s="55"/>
      <c r="E24" s="55"/>
      <c r="F24" s="50"/>
    </row>
    <row r="25" spans="2:7" s="32" customFormat="1" ht="14.25">
      <c r="B25" s="64"/>
      <c r="C25" s="65"/>
      <c r="D25" s="50"/>
      <c r="E25" s="50"/>
      <c r="F25" s="50"/>
    </row>
    <row r="26" spans="2:7" s="32" customFormat="1" ht="30" customHeight="1">
      <c r="B26" s="62" t="s">
        <v>381</v>
      </c>
      <c r="C26" s="63"/>
      <c r="D26" s="211" t="s">
        <v>385</v>
      </c>
      <c r="E26" s="210"/>
      <c r="F26" s="50"/>
    </row>
    <row r="27" spans="2:7" s="32" customFormat="1" ht="14.25">
      <c r="B27" s="62"/>
      <c r="C27" s="63" t="s">
        <v>130</v>
      </c>
      <c r="D27" s="142" t="s">
        <v>379</v>
      </c>
      <c r="E27" s="55" t="s">
        <v>380</v>
      </c>
      <c r="F27" s="50"/>
    </row>
    <row r="28" spans="2:7" s="32" customFormat="1" ht="14.25">
      <c r="B28" s="62"/>
      <c r="C28" s="63" t="s">
        <v>202</v>
      </c>
      <c r="D28" s="55" t="s">
        <v>379</v>
      </c>
      <c r="E28" s="55" t="s">
        <v>380</v>
      </c>
      <c r="F28" s="50"/>
    </row>
    <row r="29" spans="2:7" s="32" customFormat="1" ht="14.25">
      <c r="B29" s="62"/>
      <c r="C29" s="63" t="s">
        <v>10</v>
      </c>
      <c r="D29" s="55" t="s">
        <v>379</v>
      </c>
      <c r="E29" s="55" t="s">
        <v>380</v>
      </c>
      <c r="F29" s="50"/>
    </row>
    <row r="30" spans="2:7" s="32" customFormat="1" ht="14.25">
      <c r="B30" s="62"/>
      <c r="C30" s="63" t="s">
        <v>11</v>
      </c>
      <c r="D30" s="55" t="s">
        <v>379</v>
      </c>
      <c r="E30" s="55" t="s">
        <v>380</v>
      </c>
      <c r="F30" s="50"/>
    </row>
    <row r="31" spans="2:7" s="32" customFormat="1" ht="14.25">
      <c r="B31" s="62"/>
      <c r="C31" s="63" t="s">
        <v>12</v>
      </c>
      <c r="D31" s="55"/>
      <c r="E31" s="55"/>
      <c r="F31" s="50"/>
    </row>
    <row r="32" spans="2:7" s="32" customFormat="1" ht="14.25">
      <c r="B32" s="64"/>
      <c r="C32" s="65"/>
      <c r="D32" s="51"/>
      <c r="E32" s="50"/>
      <c r="F32" s="50"/>
    </row>
    <row r="33" spans="1:31" s="32" customFormat="1" ht="42.75">
      <c r="B33" s="380" t="s">
        <v>572</v>
      </c>
      <c r="C33" s="63"/>
      <c r="D33" s="211" t="s">
        <v>573</v>
      </c>
      <c r="E33" s="212"/>
      <c r="F33" s="50"/>
    </row>
    <row r="34" spans="1:31" s="32" customFormat="1" ht="14.25">
      <c r="B34" s="62"/>
      <c r="C34" s="63" t="s">
        <v>130</v>
      </c>
      <c r="D34" s="213"/>
      <c r="E34" s="213"/>
      <c r="F34" s="50"/>
    </row>
    <row r="35" spans="1:31" s="32" customFormat="1" ht="14.25">
      <c r="B35" s="62"/>
      <c r="C35" s="63" t="s">
        <v>202</v>
      </c>
      <c r="D35" s="55" t="s">
        <v>379</v>
      </c>
      <c r="E35" s="55" t="s">
        <v>380</v>
      </c>
      <c r="F35" s="50"/>
    </row>
    <row r="36" spans="1:31" s="32" customFormat="1" ht="14.25">
      <c r="B36" s="62"/>
      <c r="C36" s="63" t="s">
        <v>10</v>
      </c>
      <c r="D36" s="55" t="s">
        <v>379</v>
      </c>
      <c r="E36" s="55" t="s">
        <v>380</v>
      </c>
      <c r="F36" s="50"/>
    </row>
    <row r="37" spans="1:31" s="32" customFormat="1" ht="14.25">
      <c r="B37" s="62"/>
      <c r="C37" s="63" t="s">
        <v>11</v>
      </c>
      <c r="D37" s="55" t="s">
        <v>379</v>
      </c>
      <c r="E37" s="55" t="s">
        <v>380</v>
      </c>
      <c r="F37" s="50"/>
    </row>
    <row r="38" spans="1:31" s="32" customFormat="1" ht="14.25">
      <c r="B38" s="62"/>
      <c r="C38" s="63" t="s">
        <v>12</v>
      </c>
      <c r="D38" s="213"/>
      <c r="E38" s="213"/>
      <c r="F38" s="50"/>
    </row>
    <row r="39" spans="1:31" ht="12.75">
      <c r="C39" s="887" t="str">
        <f>C$51</f>
        <v>S2</v>
      </c>
      <c r="D39" s="891" t="s">
        <v>379</v>
      </c>
      <c r="E39" s="888"/>
      <c r="F39" s="890"/>
    </row>
    <row r="40" spans="1:31" ht="12.75">
      <c r="C40" s="887" t="str">
        <f>C$52</f>
        <v>S3</v>
      </c>
      <c r="D40" s="891" t="s">
        <v>379</v>
      </c>
      <c r="E40" s="888"/>
      <c r="F40" s="890"/>
    </row>
    <row r="41" spans="1:31" ht="12.75">
      <c r="C41" s="887" t="str">
        <f>C$53</f>
        <v>S4</v>
      </c>
      <c r="D41" s="891"/>
      <c r="E41" s="888"/>
      <c r="F41" s="890"/>
    </row>
    <row r="42" spans="1:31" ht="12.75">
      <c r="E42" s="899"/>
    </row>
    <row r="44" spans="1:31" ht="25.5">
      <c r="A44" s="883" t="s">
        <v>2828</v>
      </c>
      <c r="B44" s="883" t="s">
        <v>5753</v>
      </c>
      <c r="D44" s="899"/>
    </row>
    <row r="45" spans="1:31" s="973" customFormat="1">
      <c r="A45" s="882">
        <v>1</v>
      </c>
      <c r="B45" s="883"/>
      <c r="C45" s="882"/>
      <c r="D45" s="883" t="s">
        <v>2829</v>
      </c>
      <c r="E45" s="884"/>
      <c r="F45" s="885"/>
      <c r="G45" s="923"/>
      <c r="H45" s="923"/>
      <c r="I45" s="950"/>
      <c r="J45" s="950"/>
      <c r="K45" s="950"/>
      <c r="L45" s="950"/>
      <c r="M45" s="950"/>
      <c r="N45" s="950"/>
      <c r="O45" s="950"/>
      <c r="P45" s="950"/>
      <c r="Q45" s="950"/>
      <c r="R45" s="950"/>
      <c r="S45" s="950"/>
      <c r="T45" s="950"/>
      <c r="U45" s="950"/>
      <c r="V45" s="950"/>
      <c r="W45" s="950"/>
      <c r="X45" s="950"/>
      <c r="Y45" s="950"/>
      <c r="Z45" s="950"/>
      <c r="AA45" s="950"/>
      <c r="AB45" s="950"/>
      <c r="AC45" s="950"/>
      <c r="AD45" s="950"/>
      <c r="AE45" s="950"/>
    </row>
    <row r="46" spans="1:31" s="973" customFormat="1" ht="25.5">
      <c r="A46" s="882">
        <v>1.1000000000000001</v>
      </c>
      <c r="B46" s="883"/>
      <c r="C46" s="882"/>
      <c r="D46" s="883" t="s">
        <v>2834</v>
      </c>
      <c r="E46" s="884"/>
      <c r="F46" s="886"/>
      <c r="G46" s="923"/>
      <c r="H46" s="923"/>
      <c r="I46" s="950"/>
      <c r="J46" s="950"/>
      <c r="K46" s="950"/>
      <c r="L46" s="950"/>
      <c r="M46" s="950"/>
      <c r="N46" s="950"/>
      <c r="O46" s="950"/>
      <c r="P46" s="950"/>
      <c r="Q46" s="950"/>
      <c r="R46" s="950"/>
      <c r="S46" s="950"/>
      <c r="T46" s="950"/>
      <c r="U46" s="950"/>
      <c r="V46" s="950"/>
      <c r="W46" s="950"/>
      <c r="X46" s="950"/>
      <c r="Y46" s="950"/>
      <c r="Z46" s="950"/>
      <c r="AA46" s="950"/>
      <c r="AB46" s="950"/>
      <c r="AC46" s="950"/>
      <c r="AD46" s="950"/>
      <c r="AE46" s="950"/>
    </row>
    <row r="47" spans="1:31" ht="114.75">
      <c r="A47" s="887" t="s">
        <v>64</v>
      </c>
      <c r="B47" s="888" t="s">
        <v>79</v>
      </c>
      <c r="C47" s="887"/>
      <c r="D47" s="888" t="s">
        <v>2835</v>
      </c>
      <c r="E47" s="889"/>
      <c r="F47" s="890"/>
    </row>
    <row r="48" spans="1:31">
      <c r="A48" s="887"/>
      <c r="B48" s="888"/>
      <c r="C48" s="887" t="s">
        <v>519</v>
      </c>
      <c r="D48" s="891"/>
      <c r="E48" s="889"/>
      <c r="F48" s="890"/>
    </row>
    <row r="49" spans="1:6" ht="76.5">
      <c r="A49" s="887"/>
      <c r="B49" s="888"/>
      <c r="C49" s="888" t="s">
        <v>130</v>
      </c>
      <c r="D49" s="892" t="s">
        <v>2836</v>
      </c>
      <c r="E49" s="889"/>
      <c r="F49" s="890"/>
    </row>
    <row r="50" spans="1:6" ht="76.5">
      <c r="A50" s="887"/>
      <c r="B50" s="888"/>
      <c r="C50" s="888" t="s">
        <v>202</v>
      </c>
      <c r="D50" s="892" t="s">
        <v>2836</v>
      </c>
      <c r="E50" s="889"/>
      <c r="F50" s="890"/>
    </row>
    <row r="51" spans="1:6" ht="76.5">
      <c r="A51" s="893"/>
      <c r="B51" s="894"/>
      <c r="C51" s="894" t="s">
        <v>10</v>
      </c>
      <c r="D51" s="895" t="s">
        <v>5359</v>
      </c>
      <c r="E51" s="896"/>
      <c r="F51" s="897" t="s">
        <v>5360</v>
      </c>
    </row>
    <row r="52" spans="1:6" ht="25.5">
      <c r="A52" s="887"/>
      <c r="B52" s="888"/>
      <c r="C52" s="888" t="s">
        <v>11</v>
      </c>
      <c r="D52" s="891" t="s">
        <v>5361</v>
      </c>
      <c r="E52" s="889"/>
      <c r="F52" s="890"/>
    </row>
    <row r="53" spans="1:6">
      <c r="A53" s="887"/>
      <c r="B53" s="888"/>
      <c r="C53" s="888" t="s">
        <v>12</v>
      </c>
      <c r="D53" s="891"/>
      <c r="E53" s="889"/>
      <c r="F53" s="890"/>
    </row>
    <row r="55" spans="1:6" ht="114.75">
      <c r="A55" s="887" t="s">
        <v>523</v>
      </c>
      <c r="B55" s="888" t="s">
        <v>80</v>
      </c>
      <c r="C55" s="887"/>
      <c r="D55" s="888" t="s">
        <v>2838</v>
      </c>
      <c r="E55" s="889"/>
      <c r="F55" s="890"/>
    </row>
    <row r="56" spans="1:6">
      <c r="A56" s="887"/>
      <c r="B56" s="888"/>
      <c r="C56" s="887" t="s">
        <v>519</v>
      </c>
      <c r="D56" s="891"/>
      <c r="E56" s="889"/>
      <c r="F56" s="890"/>
    </row>
    <row r="57" spans="1:6" ht="85.5">
      <c r="A57" s="887"/>
      <c r="B57" s="888"/>
      <c r="C57" s="887" t="str">
        <f>C$49</f>
        <v>MA</v>
      </c>
      <c r="D57" s="974" t="s">
        <v>2839</v>
      </c>
      <c r="E57" s="889"/>
      <c r="F57" s="890"/>
    </row>
    <row r="58" spans="1:6" ht="256.5">
      <c r="A58" s="887"/>
      <c r="B58" s="888"/>
      <c r="C58" s="887" t="str">
        <f>C$50</f>
        <v>S1</v>
      </c>
      <c r="D58" s="974" t="s">
        <v>2840</v>
      </c>
      <c r="E58" s="889"/>
      <c r="F58" s="890"/>
    </row>
    <row r="59" spans="1:6">
      <c r="A59" s="903"/>
      <c r="B59" s="904"/>
      <c r="C59" s="903" t="str">
        <f>C$51</f>
        <v>S2</v>
      </c>
      <c r="D59" s="905"/>
      <c r="E59" s="906"/>
      <c r="F59" s="907"/>
    </row>
    <row r="60" spans="1:6" ht="382.5">
      <c r="A60" s="887"/>
      <c r="B60" s="888"/>
      <c r="C60" s="887" t="str">
        <f>C$52</f>
        <v>S3</v>
      </c>
      <c r="D60" s="891" t="s">
        <v>5362</v>
      </c>
      <c r="E60" s="889"/>
      <c r="F60" s="890"/>
    </row>
    <row r="61" spans="1:6">
      <c r="A61" s="887"/>
      <c r="B61" s="888"/>
      <c r="C61" s="887" t="str">
        <f>C$53</f>
        <v>S4</v>
      </c>
      <c r="D61" s="891"/>
      <c r="E61" s="889"/>
      <c r="F61" s="890"/>
    </row>
    <row r="63" spans="1:6" ht="111.75" customHeight="1">
      <c r="A63" s="887" t="s">
        <v>5363</v>
      </c>
      <c r="B63" s="888" t="s">
        <v>64</v>
      </c>
      <c r="C63" s="887"/>
      <c r="D63" s="888" t="s">
        <v>2841</v>
      </c>
      <c r="E63" s="889"/>
      <c r="F63" s="890"/>
    </row>
    <row r="64" spans="1:6">
      <c r="A64" s="887"/>
      <c r="B64" s="888"/>
      <c r="C64" s="887" t="s">
        <v>519</v>
      </c>
      <c r="D64" s="891"/>
      <c r="E64" s="889"/>
      <c r="F64" s="890"/>
    </row>
    <row r="65" spans="1:6" ht="38.25">
      <c r="A65" s="887"/>
      <c r="B65" s="888"/>
      <c r="C65" s="887" t="str">
        <f>C$49</f>
        <v>MA</v>
      </c>
      <c r="D65" s="891" t="s">
        <v>2842</v>
      </c>
      <c r="E65" s="889"/>
      <c r="F65" s="890"/>
    </row>
    <row r="66" spans="1:6" ht="38.25">
      <c r="A66" s="887"/>
      <c r="B66" s="888"/>
      <c r="C66" s="887" t="str">
        <f>C$50</f>
        <v>S1</v>
      </c>
      <c r="D66" s="891" t="s">
        <v>2842</v>
      </c>
      <c r="E66" s="889"/>
      <c r="F66" s="890"/>
    </row>
    <row r="67" spans="1:6">
      <c r="A67" s="887"/>
      <c r="B67" s="888"/>
      <c r="C67" s="887" t="str">
        <f>C$51</f>
        <v>S2</v>
      </c>
      <c r="D67" s="891"/>
      <c r="E67" s="889"/>
      <c r="F67" s="890"/>
    </row>
    <row r="68" spans="1:6" ht="127.5">
      <c r="A68" s="887"/>
      <c r="B68" s="888"/>
      <c r="C68" s="887" t="str">
        <f>C$52</f>
        <v>S3</v>
      </c>
      <c r="D68" s="891" t="s">
        <v>5364</v>
      </c>
      <c r="E68" s="889"/>
      <c r="F68" s="890"/>
    </row>
    <row r="69" spans="1:6">
      <c r="A69" s="887"/>
      <c r="B69" s="888"/>
      <c r="C69" s="887" t="str">
        <f>C$53</f>
        <v>S4</v>
      </c>
      <c r="D69" s="891"/>
      <c r="E69" s="889"/>
      <c r="F69" s="890"/>
    </row>
    <row r="71" spans="1:6" ht="89.25">
      <c r="A71" s="887" t="s">
        <v>5365</v>
      </c>
      <c r="B71" s="888" t="s">
        <v>66</v>
      </c>
      <c r="C71" s="887"/>
      <c r="D71" s="888" t="s">
        <v>2843</v>
      </c>
      <c r="E71" s="889"/>
      <c r="F71" s="890"/>
    </row>
    <row r="72" spans="1:6">
      <c r="A72" s="887"/>
      <c r="B72" s="888"/>
      <c r="C72" s="887" t="s">
        <v>519</v>
      </c>
      <c r="D72" s="891"/>
      <c r="E72" s="889"/>
      <c r="F72" s="890"/>
    </row>
    <row r="73" spans="1:6" ht="38.25">
      <c r="A73" s="887"/>
      <c r="B73" s="888"/>
      <c r="C73" s="887" t="str">
        <f>C$49</f>
        <v>MA</v>
      </c>
      <c r="D73" s="891" t="s">
        <v>2842</v>
      </c>
      <c r="E73" s="889"/>
      <c r="F73" s="890"/>
    </row>
    <row r="74" spans="1:6" ht="76.5">
      <c r="A74" s="887"/>
      <c r="B74" s="888"/>
      <c r="C74" s="887" t="str">
        <f>C$50</f>
        <v>S1</v>
      </c>
      <c r="D74" s="891" t="s">
        <v>2844</v>
      </c>
      <c r="E74" s="889"/>
      <c r="F74" s="890"/>
    </row>
    <row r="75" spans="1:6">
      <c r="A75" s="887"/>
      <c r="B75" s="888"/>
      <c r="C75" s="887" t="str">
        <f>C$51</f>
        <v>S2</v>
      </c>
      <c r="D75" s="891"/>
      <c r="E75" s="889"/>
      <c r="F75" s="890"/>
    </row>
    <row r="76" spans="1:6" ht="191.25">
      <c r="A76" s="887"/>
      <c r="B76" s="888"/>
      <c r="C76" s="887" t="str">
        <f>C$52</f>
        <v>S3</v>
      </c>
      <c r="D76" s="891" t="s">
        <v>5366</v>
      </c>
      <c r="E76" s="889"/>
      <c r="F76" s="890"/>
    </row>
    <row r="77" spans="1:6">
      <c r="A77" s="887"/>
      <c r="B77" s="888"/>
      <c r="C77" s="887" t="str">
        <f>C$53</f>
        <v>S4</v>
      </c>
      <c r="D77" s="891"/>
      <c r="E77" s="889"/>
      <c r="F77" s="890"/>
    </row>
    <row r="79" spans="1:6" ht="89.25">
      <c r="A79" s="887" t="s">
        <v>5367</v>
      </c>
      <c r="B79" s="888" t="s">
        <v>77</v>
      </c>
      <c r="C79" s="887"/>
      <c r="D79" s="888" t="s">
        <v>2845</v>
      </c>
      <c r="E79" s="889"/>
      <c r="F79" s="890"/>
    </row>
    <row r="80" spans="1:6">
      <c r="A80" s="887"/>
      <c r="B80" s="888"/>
      <c r="C80" s="887" t="s">
        <v>519</v>
      </c>
      <c r="D80" s="891"/>
      <c r="E80" s="889"/>
      <c r="F80" s="890"/>
    </row>
    <row r="81" spans="1:6" ht="38.25">
      <c r="A81" s="887"/>
      <c r="B81" s="888"/>
      <c r="C81" s="887" t="str">
        <f>C$49</f>
        <v>MA</v>
      </c>
      <c r="D81" s="891" t="s">
        <v>2846</v>
      </c>
      <c r="E81" s="889"/>
      <c r="F81" s="890"/>
    </row>
    <row r="82" spans="1:6" ht="76.5">
      <c r="A82" s="887"/>
      <c r="B82" s="888"/>
      <c r="C82" s="887" t="str">
        <f>C$50</f>
        <v>S1</v>
      </c>
      <c r="D82" s="891" t="s">
        <v>2844</v>
      </c>
      <c r="E82" s="889"/>
      <c r="F82" s="890"/>
    </row>
    <row r="83" spans="1:6">
      <c r="A83" s="887"/>
      <c r="B83" s="888"/>
      <c r="C83" s="887" t="str">
        <f>C$51</f>
        <v>S2</v>
      </c>
      <c r="D83" s="891"/>
      <c r="E83" s="889"/>
      <c r="F83" s="890"/>
    </row>
    <row r="84" spans="1:6" ht="38.25">
      <c r="A84" s="887"/>
      <c r="B84" s="888"/>
      <c r="C84" s="887" t="str">
        <f>C$52</f>
        <v>S3</v>
      </c>
      <c r="D84" s="891" t="s">
        <v>5368</v>
      </c>
      <c r="E84" s="889"/>
      <c r="F84" s="890"/>
    </row>
    <row r="85" spans="1:6">
      <c r="A85" s="887"/>
      <c r="B85" s="888"/>
      <c r="C85" s="887" t="str">
        <f>C$53</f>
        <v>S4</v>
      </c>
      <c r="D85" s="891"/>
      <c r="E85" s="889"/>
      <c r="F85" s="890"/>
    </row>
    <row r="87" spans="1:6" ht="89.25">
      <c r="A87" s="887" t="s">
        <v>5369</v>
      </c>
      <c r="B87" s="888" t="s">
        <v>523</v>
      </c>
      <c r="C87" s="887"/>
      <c r="D87" s="888" t="s">
        <v>2847</v>
      </c>
      <c r="E87" s="889"/>
      <c r="F87" s="890"/>
    </row>
    <row r="88" spans="1:6">
      <c r="A88" s="887"/>
      <c r="B88" s="888"/>
      <c r="C88" s="887" t="s">
        <v>519</v>
      </c>
      <c r="D88" s="891"/>
      <c r="E88" s="889"/>
      <c r="F88" s="890"/>
    </row>
    <row r="89" spans="1:6" ht="38.25">
      <c r="A89" s="887"/>
      <c r="B89" s="888"/>
      <c r="C89" s="887" t="str">
        <f>C$49</f>
        <v>MA</v>
      </c>
      <c r="D89" s="891" t="s">
        <v>2848</v>
      </c>
      <c r="E89" s="889"/>
      <c r="F89" s="890"/>
    </row>
    <row r="90" spans="1:6" ht="71.45" customHeight="1">
      <c r="A90" s="887"/>
      <c r="B90" s="888"/>
      <c r="C90" s="887" t="str">
        <f>C$50</f>
        <v>S1</v>
      </c>
      <c r="D90" s="891" t="s">
        <v>2844</v>
      </c>
      <c r="E90" s="889"/>
      <c r="F90" s="890"/>
    </row>
    <row r="91" spans="1:6">
      <c r="A91" s="887"/>
      <c r="B91" s="888"/>
      <c r="C91" s="887" t="str">
        <f>C$51</f>
        <v>S2</v>
      </c>
      <c r="D91" s="891"/>
      <c r="E91" s="889"/>
      <c r="F91" s="890"/>
    </row>
    <row r="92" spans="1:6" ht="38.25">
      <c r="A92" s="887"/>
      <c r="B92" s="888"/>
      <c r="C92" s="887" t="str">
        <f>C$52</f>
        <v>S3</v>
      </c>
      <c r="D92" s="891" t="s">
        <v>5368</v>
      </c>
      <c r="E92" s="889"/>
      <c r="F92" s="890"/>
    </row>
    <row r="93" spans="1:6">
      <c r="A93" s="887"/>
      <c r="B93" s="888"/>
      <c r="C93" s="887" t="str">
        <f>C$53</f>
        <v>S4</v>
      </c>
      <c r="D93" s="891"/>
      <c r="E93" s="889"/>
      <c r="F93" s="890"/>
    </row>
    <row r="95" spans="1:6" ht="89.25">
      <c r="A95" s="887" t="s">
        <v>5370</v>
      </c>
      <c r="B95" s="888" t="s">
        <v>5371</v>
      </c>
      <c r="C95" s="887"/>
      <c r="D95" s="888" t="s">
        <v>2849</v>
      </c>
      <c r="E95" s="889"/>
      <c r="F95" s="890"/>
    </row>
    <row r="96" spans="1:6">
      <c r="A96" s="887"/>
      <c r="B96" s="888"/>
      <c r="C96" s="887" t="s">
        <v>519</v>
      </c>
      <c r="D96" s="891"/>
      <c r="E96" s="889"/>
      <c r="F96" s="890"/>
    </row>
    <row r="97" spans="1:6" ht="38.25">
      <c r="A97" s="887"/>
      <c r="B97" s="888"/>
      <c r="C97" s="887" t="str">
        <f>C$49</f>
        <v>MA</v>
      </c>
      <c r="D97" s="891" t="s">
        <v>2846</v>
      </c>
      <c r="E97" s="889"/>
      <c r="F97" s="890"/>
    </row>
    <row r="98" spans="1:6" ht="63.75">
      <c r="A98" s="887"/>
      <c r="B98" s="888"/>
      <c r="C98" s="887" t="str">
        <f>C$50</f>
        <v>S1</v>
      </c>
      <c r="D98" s="891" t="s">
        <v>2850</v>
      </c>
      <c r="E98" s="889"/>
      <c r="F98" s="890"/>
    </row>
    <row r="99" spans="1:6">
      <c r="A99" s="887"/>
      <c r="B99" s="888"/>
      <c r="C99" s="887" t="str">
        <f>C$51</f>
        <v>S2</v>
      </c>
      <c r="D99" s="891"/>
      <c r="E99" s="889"/>
      <c r="F99" s="890"/>
    </row>
    <row r="100" spans="1:6">
      <c r="A100" s="887"/>
      <c r="B100" s="888"/>
      <c r="C100" s="887" t="str">
        <f>C$52</f>
        <v>S3</v>
      </c>
      <c r="D100" s="891" t="s">
        <v>5372</v>
      </c>
      <c r="E100" s="889"/>
      <c r="F100" s="890"/>
    </row>
    <row r="101" spans="1:6">
      <c r="A101" s="887"/>
      <c r="B101" s="888"/>
      <c r="C101" s="887" t="str">
        <f>C$53</f>
        <v>S4</v>
      </c>
      <c r="D101" s="891"/>
      <c r="E101" s="889"/>
      <c r="F101" s="890"/>
    </row>
    <row r="103" spans="1:6" ht="63.75">
      <c r="A103" s="887" t="s">
        <v>5373</v>
      </c>
      <c r="B103" s="888" t="s">
        <v>5374</v>
      </c>
      <c r="C103" s="887"/>
      <c r="D103" s="888" t="s">
        <v>2851</v>
      </c>
      <c r="E103" s="889"/>
      <c r="F103" s="890"/>
    </row>
    <row r="104" spans="1:6">
      <c r="A104" s="887"/>
      <c r="B104" s="888"/>
      <c r="C104" s="887" t="s">
        <v>519</v>
      </c>
      <c r="D104" s="891"/>
      <c r="E104" s="889"/>
      <c r="F104" s="890"/>
    </row>
    <row r="105" spans="1:6" ht="76.5">
      <c r="A105" s="887"/>
      <c r="B105" s="888"/>
      <c r="C105" s="887" t="str">
        <f>C$49</f>
        <v>MA</v>
      </c>
      <c r="D105" s="908" t="s">
        <v>5375</v>
      </c>
      <c r="E105" s="889"/>
      <c r="F105" s="890"/>
    </row>
    <row r="106" spans="1:6" ht="38.25">
      <c r="A106" s="887"/>
      <c r="B106" s="888"/>
      <c r="C106" s="887" t="str">
        <f>C$50</f>
        <v>S1</v>
      </c>
      <c r="D106" s="891" t="s">
        <v>2852</v>
      </c>
      <c r="E106" s="889"/>
      <c r="F106" s="890"/>
    </row>
    <row r="107" spans="1:6">
      <c r="A107" s="887"/>
      <c r="B107" s="888"/>
      <c r="C107" s="887" t="str">
        <f>C$51</f>
        <v>S2</v>
      </c>
      <c r="D107" s="891"/>
      <c r="E107" s="889"/>
      <c r="F107" s="890"/>
    </row>
    <row r="108" spans="1:6" ht="25.5">
      <c r="A108" s="887"/>
      <c r="B108" s="888"/>
      <c r="C108" s="887" t="str">
        <f>C$52</f>
        <v>S3</v>
      </c>
      <c r="D108" s="891" t="s">
        <v>5376</v>
      </c>
      <c r="E108" s="889"/>
      <c r="F108" s="890"/>
    </row>
    <row r="109" spans="1:6">
      <c r="A109" s="887"/>
      <c r="B109" s="888"/>
      <c r="C109" s="887" t="str">
        <f>C$53</f>
        <v>S4</v>
      </c>
      <c r="D109" s="891"/>
      <c r="E109" s="889"/>
      <c r="F109" s="890"/>
    </row>
    <row r="111" spans="1:6" ht="76.5">
      <c r="A111" s="887" t="s">
        <v>5377</v>
      </c>
      <c r="B111" s="888" t="s">
        <v>5378</v>
      </c>
      <c r="C111" s="887"/>
      <c r="D111" s="888" t="s">
        <v>2853</v>
      </c>
      <c r="E111" s="889"/>
      <c r="F111" s="890"/>
    </row>
    <row r="112" spans="1:6">
      <c r="A112" s="887"/>
      <c r="B112" s="888"/>
      <c r="C112" s="887" t="s">
        <v>519</v>
      </c>
      <c r="D112" s="891"/>
      <c r="E112" s="889"/>
      <c r="F112" s="890"/>
    </row>
    <row r="113" spans="1:6" ht="51">
      <c r="A113" s="887"/>
      <c r="B113" s="888"/>
      <c r="C113" s="887" t="str">
        <f>C$49</f>
        <v>MA</v>
      </c>
      <c r="D113" s="891" t="s">
        <v>2854</v>
      </c>
      <c r="E113" s="889"/>
      <c r="F113" s="890"/>
    </row>
    <row r="114" spans="1:6" ht="76.5">
      <c r="A114" s="887"/>
      <c r="B114" s="888"/>
      <c r="C114" s="887" t="str">
        <f>C$50</f>
        <v>S1</v>
      </c>
      <c r="D114" s="891" t="s">
        <v>2855</v>
      </c>
      <c r="E114" s="889"/>
      <c r="F114" s="890"/>
    </row>
    <row r="115" spans="1:6">
      <c r="A115" s="887"/>
      <c r="B115" s="888"/>
      <c r="C115" s="887" t="str">
        <f>C$51</f>
        <v>S2</v>
      </c>
      <c r="D115" s="891"/>
      <c r="E115" s="889"/>
      <c r="F115" s="890"/>
    </row>
    <row r="116" spans="1:6" ht="25.5">
      <c r="A116" s="887"/>
      <c r="B116" s="888"/>
      <c r="C116" s="887" t="str">
        <f>C$52</f>
        <v>S3</v>
      </c>
      <c r="D116" s="891" t="s">
        <v>5379</v>
      </c>
      <c r="E116" s="889"/>
      <c r="F116" s="890"/>
    </row>
    <row r="117" spans="1:6">
      <c r="A117" s="887"/>
      <c r="B117" s="888"/>
      <c r="C117" s="887" t="str">
        <f>C$53</f>
        <v>S4</v>
      </c>
      <c r="D117" s="891"/>
      <c r="E117" s="889"/>
      <c r="F117" s="890"/>
    </row>
    <row r="119" spans="1:6" ht="114.75">
      <c r="A119" s="887" t="s">
        <v>5380</v>
      </c>
      <c r="B119" s="888" t="s">
        <v>5381</v>
      </c>
      <c r="C119" s="887"/>
      <c r="D119" s="888" t="s">
        <v>2856</v>
      </c>
      <c r="E119" s="889"/>
      <c r="F119" s="890"/>
    </row>
    <row r="120" spans="1:6">
      <c r="A120" s="887"/>
      <c r="B120" s="888"/>
      <c r="C120" s="887" t="s">
        <v>519</v>
      </c>
      <c r="D120" s="891"/>
      <c r="E120" s="889"/>
      <c r="F120" s="890"/>
    </row>
    <row r="121" spans="1:6">
      <c r="A121" s="887"/>
      <c r="B121" s="888"/>
      <c r="C121" s="887" t="str">
        <f>C$49</f>
        <v>MA</v>
      </c>
      <c r="D121" s="891" t="s">
        <v>2857</v>
      </c>
      <c r="E121" s="889"/>
      <c r="F121" s="890"/>
    </row>
    <row r="122" spans="1:6" ht="152.44999999999999" customHeight="1">
      <c r="A122" s="887"/>
      <c r="B122" s="888"/>
      <c r="C122" s="887" t="str">
        <f>C$50</f>
        <v>S1</v>
      </c>
      <c r="D122" s="891" t="s">
        <v>2858</v>
      </c>
      <c r="E122" s="889"/>
      <c r="F122" s="907" t="s">
        <v>2859</v>
      </c>
    </row>
    <row r="123" spans="1:6">
      <c r="A123" s="887"/>
      <c r="B123" s="888"/>
      <c r="C123" s="887" t="str">
        <f>C$51</f>
        <v>S2</v>
      </c>
      <c r="D123" s="891"/>
      <c r="E123" s="889"/>
      <c r="F123" s="890"/>
    </row>
    <row r="124" spans="1:6" ht="38.25">
      <c r="A124" s="887"/>
      <c r="B124" s="888"/>
      <c r="C124" s="887" t="str">
        <f>C$52</f>
        <v>S3</v>
      </c>
      <c r="D124" s="891" t="s">
        <v>5382</v>
      </c>
      <c r="E124" s="889"/>
      <c r="F124" s="890"/>
    </row>
    <row r="125" spans="1:6">
      <c r="A125" s="887"/>
      <c r="B125" s="888"/>
      <c r="C125" s="887" t="str">
        <f>C$53</f>
        <v>S4</v>
      </c>
      <c r="D125" s="891"/>
      <c r="E125" s="889"/>
      <c r="F125" s="890"/>
    </row>
    <row r="127" spans="1:6" ht="89.25">
      <c r="A127" s="887" t="s">
        <v>5383</v>
      </c>
      <c r="B127" s="888" t="s">
        <v>5384</v>
      </c>
      <c r="C127" s="887"/>
      <c r="D127" s="888" t="s">
        <v>2860</v>
      </c>
      <c r="E127" s="889"/>
      <c r="F127" s="890"/>
    </row>
    <row r="128" spans="1:6">
      <c r="A128" s="887"/>
      <c r="B128" s="888"/>
      <c r="C128" s="887" t="s">
        <v>519</v>
      </c>
      <c r="D128" s="891"/>
      <c r="E128" s="889"/>
      <c r="F128" s="890"/>
    </row>
    <row r="129" spans="1:6" ht="51">
      <c r="A129" s="887"/>
      <c r="B129" s="888"/>
      <c r="C129" s="887" t="str">
        <f>C$49</f>
        <v>MA</v>
      </c>
      <c r="D129" s="891" t="s">
        <v>2861</v>
      </c>
      <c r="E129" s="889"/>
      <c r="F129" s="890"/>
    </row>
    <row r="130" spans="1:6" ht="63.75">
      <c r="A130" s="887"/>
      <c r="B130" s="888"/>
      <c r="C130" s="887" t="str">
        <f>C$50</f>
        <v>S1</v>
      </c>
      <c r="D130" s="891" t="s">
        <v>2862</v>
      </c>
      <c r="E130" s="889"/>
      <c r="F130" s="890"/>
    </row>
    <row r="131" spans="1:6">
      <c r="A131" s="887"/>
      <c r="B131" s="888"/>
      <c r="C131" s="887" t="str">
        <f>C$51</f>
        <v>S2</v>
      </c>
      <c r="D131" s="891"/>
      <c r="E131" s="889"/>
      <c r="F131" s="890"/>
    </row>
    <row r="132" spans="1:6" ht="38.25">
      <c r="A132" s="887"/>
      <c r="B132" s="888"/>
      <c r="C132" s="887" t="str">
        <f>C$52</f>
        <v>S3</v>
      </c>
      <c r="D132" s="891" t="s">
        <v>5382</v>
      </c>
      <c r="E132" s="889"/>
      <c r="F132" s="890"/>
    </row>
    <row r="133" spans="1:6">
      <c r="A133" s="887"/>
      <c r="B133" s="888"/>
      <c r="C133" s="887" t="str">
        <f>C$53</f>
        <v>S4</v>
      </c>
      <c r="D133" s="891"/>
      <c r="E133" s="889"/>
      <c r="F133" s="890"/>
    </row>
    <row r="135" spans="1:6" ht="76.5">
      <c r="A135" s="887" t="s">
        <v>5385</v>
      </c>
      <c r="B135" s="888" t="s">
        <v>5386</v>
      </c>
      <c r="C135" s="887"/>
      <c r="D135" s="888" t="s">
        <v>2863</v>
      </c>
      <c r="E135" s="889"/>
      <c r="F135" s="890"/>
    </row>
    <row r="136" spans="1:6">
      <c r="A136" s="887"/>
      <c r="B136" s="888"/>
      <c r="C136" s="887" t="s">
        <v>519</v>
      </c>
      <c r="D136" s="891"/>
      <c r="E136" s="889"/>
      <c r="F136" s="890"/>
    </row>
    <row r="137" spans="1:6" ht="76.5">
      <c r="A137" s="887"/>
      <c r="B137" s="888"/>
      <c r="C137" s="887" t="str">
        <f>C$49</f>
        <v>MA</v>
      </c>
      <c r="D137" s="891" t="s">
        <v>5387</v>
      </c>
      <c r="E137" s="889"/>
      <c r="F137" s="890"/>
    </row>
    <row r="138" spans="1:6" ht="127.5">
      <c r="A138" s="887"/>
      <c r="B138" s="888"/>
      <c r="C138" s="887" t="str">
        <f>C$50</f>
        <v>S1</v>
      </c>
      <c r="D138" s="891" t="s">
        <v>5388</v>
      </c>
      <c r="E138" s="889"/>
      <c r="F138" s="890"/>
    </row>
    <row r="139" spans="1:6">
      <c r="A139" s="887"/>
      <c r="B139" s="888"/>
      <c r="C139" s="887" t="str">
        <f>C$51</f>
        <v>S2</v>
      </c>
      <c r="D139" s="891"/>
      <c r="E139" s="889"/>
      <c r="F139" s="890"/>
    </row>
    <row r="140" spans="1:6" ht="51">
      <c r="A140" s="887"/>
      <c r="B140" s="888"/>
      <c r="C140" s="887" t="str">
        <f>C$52</f>
        <v>S3</v>
      </c>
      <c r="D140" s="891" t="s">
        <v>5389</v>
      </c>
      <c r="E140" s="889"/>
      <c r="F140" s="890"/>
    </row>
    <row r="141" spans="1:6">
      <c r="A141" s="887"/>
      <c r="B141" s="888"/>
      <c r="C141" s="887" t="str">
        <f>C$53</f>
        <v>S4</v>
      </c>
      <c r="D141" s="891"/>
      <c r="E141" s="889"/>
      <c r="F141" s="890"/>
    </row>
    <row r="143" spans="1:6" ht="102">
      <c r="A143" s="887" t="s">
        <v>5390</v>
      </c>
      <c r="B143" s="888" t="s">
        <v>5391</v>
      </c>
      <c r="C143" s="887"/>
      <c r="D143" s="888" t="s">
        <v>2864</v>
      </c>
      <c r="E143" s="889"/>
      <c r="F143" s="890"/>
    </row>
    <row r="144" spans="1:6">
      <c r="A144" s="887"/>
      <c r="B144" s="888"/>
      <c r="C144" s="887" t="s">
        <v>519</v>
      </c>
      <c r="D144" s="891"/>
      <c r="E144" s="889"/>
      <c r="F144" s="890"/>
    </row>
    <row r="145" spans="1:6" ht="35.25" customHeight="1">
      <c r="A145" s="887"/>
      <c r="B145" s="888"/>
      <c r="C145" s="887" t="str">
        <f>C$49</f>
        <v>MA</v>
      </c>
      <c r="D145" s="891" t="s">
        <v>2865</v>
      </c>
      <c r="E145" s="889"/>
      <c r="F145" s="890"/>
    </row>
    <row r="146" spans="1:6" ht="89.25">
      <c r="A146" s="887"/>
      <c r="B146" s="888"/>
      <c r="C146" s="887" t="str">
        <f>C$50</f>
        <v>S1</v>
      </c>
      <c r="D146" s="891" t="s">
        <v>2866</v>
      </c>
      <c r="E146" s="889"/>
      <c r="F146" s="890"/>
    </row>
    <row r="147" spans="1:6">
      <c r="A147" s="887"/>
      <c r="B147" s="888"/>
      <c r="C147" s="887" t="str">
        <f>C$51</f>
        <v>S2</v>
      </c>
      <c r="D147" s="891"/>
      <c r="E147" s="889"/>
      <c r="F147" s="890"/>
    </row>
    <row r="148" spans="1:6" ht="51">
      <c r="A148" s="887"/>
      <c r="B148" s="888"/>
      <c r="C148" s="887" t="str">
        <f>C$52</f>
        <v>S3</v>
      </c>
      <c r="D148" s="891" t="s">
        <v>5389</v>
      </c>
      <c r="E148" s="889"/>
      <c r="F148" s="890"/>
    </row>
    <row r="149" spans="1:6">
      <c r="A149" s="887"/>
      <c r="B149" s="888"/>
      <c r="C149" s="887" t="str">
        <f>C$53</f>
        <v>S4</v>
      </c>
      <c r="D149" s="891"/>
      <c r="E149" s="889"/>
      <c r="F149" s="890"/>
    </row>
    <row r="151" spans="1:6" ht="76.5">
      <c r="A151" s="887" t="s">
        <v>5392</v>
      </c>
      <c r="B151" s="888" t="s">
        <v>5393</v>
      </c>
      <c r="C151" s="887"/>
      <c r="D151" s="888" t="s">
        <v>2867</v>
      </c>
      <c r="E151" s="889"/>
      <c r="F151" s="890"/>
    </row>
    <row r="152" spans="1:6">
      <c r="A152" s="887"/>
      <c r="B152" s="888"/>
      <c r="C152" s="887" t="s">
        <v>519</v>
      </c>
      <c r="D152" s="891"/>
      <c r="E152" s="889"/>
      <c r="F152" s="890"/>
    </row>
    <row r="153" spans="1:6" ht="25.5">
      <c r="A153" s="887"/>
      <c r="B153" s="888"/>
      <c r="C153" s="887" t="str">
        <f>C$49</f>
        <v>MA</v>
      </c>
      <c r="D153" s="892" t="s">
        <v>2868</v>
      </c>
      <c r="E153" s="889"/>
      <c r="F153" s="890"/>
    </row>
    <row r="154" spans="1:6" ht="63.75">
      <c r="A154" s="887"/>
      <c r="B154" s="888"/>
      <c r="C154" s="887" t="str">
        <f>C$50</f>
        <v>S1</v>
      </c>
      <c r="D154" s="892" t="s">
        <v>2869</v>
      </c>
      <c r="E154" s="889"/>
      <c r="F154" s="890"/>
    </row>
    <row r="155" spans="1:6">
      <c r="A155" s="887"/>
      <c r="B155" s="888"/>
      <c r="C155" s="887" t="str">
        <f>C$51</f>
        <v>S2</v>
      </c>
      <c r="D155" s="891"/>
      <c r="E155" s="889"/>
      <c r="F155" s="890"/>
    </row>
    <row r="156" spans="1:6" ht="38.25">
      <c r="A156" s="887"/>
      <c r="B156" s="888"/>
      <c r="C156" s="887" t="str">
        <f>C$52</f>
        <v>S3</v>
      </c>
      <c r="D156" s="891" t="s">
        <v>5394</v>
      </c>
      <c r="E156" s="889"/>
      <c r="F156" s="890"/>
    </row>
    <row r="157" spans="1:6">
      <c r="A157" s="887"/>
      <c r="B157" s="888"/>
      <c r="C157" s="887" t="str">
        <f>C$53</f>
        <v>S4</v>
      </c>
      <c r="D157" s="891"/>
      <c r="E157" s="889"/>
      <c r="F157" s="890"/>
    </row>
    <row r="159" spans="1:6">
      <c r="A159" s="882">
        <v>1.2</v>
      </c>
      <c r="B159" s="883"/>
      <c r="C159" s="882"/>
      <c r="D159" s="883" t="s">
        <v>2870</v>
      </c>
      <c r="E159" s="884"/>
      <c r="F159" s="886"/>
    </row>
    <row r="160" spans="1:6" ht="140.25">
      <c r="A160" s="887" t="s">
        <v>66</v>
      </c>
      <c r="B160" s="888" t="s">
        <v>92</v>
      </c>
      <c r="C160" s="887"/>
      <c r="D160" s="888" t="s">
        <v>2871</v>
      </c>
      <c r="E160" s="889"/>
      <c r="F160" s="890"/>
    </row>
    <row r="161" spans="1:6">
      <c r="A161" s="887"/>
      <c r="B161" s="888"/>
      <c r="C161" s="887" t="s">
        <v>519</v>
      </c>
      <c r="D161" s="891"/>
      <c r="E161" s="889"/>
      <c r="F161" s="890"/>
    </row>
    <row r="162" spans="1:6" ht="25.5">
      <c r="A162" s="887"/>
      <c r="B162" s="888"/>
      <c r="C162" s="887" t="str">
        <f>C$49</f>
        <v>MA</v>
      </c>
      <c r="D162" s="892" t="s">
        <v>2872</v>
      </c>
      <c r="E162" s="889"/>
      <c r="F162" s="890"/>
    </row>
    <row r="163" spans="1:6" ht="102">
      <c r="A163" s="887"/>
      <c r="B163" s="888"/>
      <c r="C163" s="887" t="str">
        <f>C$50</f>
        <v>S1</v>
      </c>
      <c r="D163" s="891" t="s">
        <v>5395</v>
      </c>
      <c r="E163" s="889"/>
      <c r="F163" s="890"/>
    </row>
    <row r="164" spans="1:6">
      <c r="A164" s="887"/>
      <c r="B164" s="888"/>
      <c r="C164" s="887" t="str">
        <f>C$51</f>
        <v>S2</v>
      </c>
      <c r="D164" s="891"/>
      <c r="E164" s="889"/>
      <c r="F164" s="890"/>
    </row>
    <row r="165" spans="1:6" ht="204">
      <c r="A165" s="887"/>
      <c r="B165" s="888"/>
      <c r="C165" s="887" t="str">
        <f>C$52</f>
        <v>S3</v>
      </c>
      <c r="D165" s="891" t="s">
        <v>5396</v>
      </c>
      <c r="E165" s="889"/>
      <c r="F165" s="890" t="s">
        <v>5397</v>
      </c>
    </row>
    <row r="166" spans="1:6">
      <c r="A166" s="887"/>
      <c r="B166" s="888"/>
      <c r="C166" s="887" t="str">
        <f>C$53</f>
        <v>S4</v>
      </c>
      <c r="D166" s="891"/>
      <c r="E166" s="889"/>
      <c r="F166" s="890"/>
    </row>
    <row r="168" spans="1:6">
      <c r="A168" s="882">
        <v>1.3</v>
      </c>
      <c r="B168" s="883"/>
      <c r="C168" s="882"/>
      <c r="D168" s="883" t="s">
        <v>2873</v>
      </c>
      <c r="E168" s="884"/>
      <c r="F168" s="886"/>
    </row>
    <row r="169" spans="1:6" ht="76.5">
      <c r="A169" s="887" t="s">
        <v>77</v>
      </c>
      <c r="B169" s="888" t="s">
        <v>5398</v>
      </c>
      <c r="C169" s="887"/>
      <c r="D169" s="888" t="s">
        <v>2874</v>
      </c>
      <c r="E169" s="889"/>
      <c r="F169" s="890"/>
    </row>
    <row r="170" spans="1:6">
      <c r="A170" s="887"/>
      <c r="B170" s="888"/>
      <c r="C170" s="887" t="s">
        <v>519</v>
      </c>
      <c r="D170" s="891"/>
      <c r="E170" s="889"/>
      <c r="F170" s="890"/>
    </row>
    <row r="171" spans="1:6">
      <c r="A171" s="887"/>
      <c r="B171" s="888"/>
      <c r="C171" s="887" t="str">
        <f>C$49</f>
        <v>MA</v>
      </c>
      <c r="D171" s="892" t="s">
        <v>2875</v>
      </c>
      <c r="E171" s="889"/>
      <c r="F171" s="890"/>
    </row>
    <row r="172" spans="1:6">
      <c r="A172" s="887"/>
      <c r="B172" s="888"/>
      <c r="C172" s="887" t="str">
        <f>C$50</f>
        <v>S1</v>
      </c>
      <c r="D172" s="892" t="s">
        <v>2875</v>
      </c>
      <c r="E172" s="889"/>
      <c r="F172" s="890"/>
    </row>
    <row r="173" spans="1:6">
      <c r="A173" s="887"/>
      <c r="B173" s="888"/>
      <c r="C173" s="887" t="str">
        <f>C$51</f>
        <v>S2</v>
      </c>
      <c r="D173" s="892" t="s">
        <v>2875</v>
      </c>
      <c r="E173" s="889"/>
      <c r="F173" s="890"/>
    </row>
    <row r="174" spans="1:6">
      <c r="A174" s="887"/>
      <c r="B174" s="888"/>
      <c r="C174" s="887" t="str">
        <f>C$52</f>
        <v>S3</v>
      </c>
      <c r="D174" s="892" t="s">
        <v>2875</v>
      </c>
      <c r="E174" s="889"/>
      <c r="F174" s="890"/>
    </row>
    <row r="175" spans="1:6">
      <c r="A175" s="887"/>
      <c r="B175" s="888"/>
      <c r="C175" s="887" t="str">
        <f>C$53</f>
        <v>S4</v>
      </c>
      <c r="D175" s="891"/>
      <c r="E175" s="889"/>
      <c r="F175" s="890"/>
    </row>
    <row r="177" spans="1:31" s="973" customFormat="1">
      <c r="A177" s="882">
        <v>2</v>
      </c>
      <c r="B177" s="883"/>
      <c r="C177" s="882"/>
      <c r="D177" s="883" t="s">
        <v>2830</v>
      </c>
      <c r="E177" s="884"/>
      <c r="F177" s="885"/>
      <c r="G177" s="923"/>
      <c r="H177" s="923"/>
      <c r="I177" s="950"/>
      <c r="J177" s="950"/>
      <c r="K177" s="950"/>
      <c r="L177" s="950"/>
      <c r="M177" s="950"/>
      <c r="N177" s="950"/>
      <c r="O177" s="950"/>
      <c r="P177" s="950"/>
      <c r="Q177" s="950"/>
      <c r="R177" s="950"/>
      <c r="S177" s="950"/>
      <c r="T177" s="950"/>
      <c r="U177" s="950"/>
      <c r="V177" s="950"/>
      <c r="W177" s="950"/>
      <c r="X177" s="950"/>
      <c r="Y177" s="950"/>
      <c r="Z177" s="950"/>
      <c r="AA177" s="950"/>
      <c r="AB177" s="950"/>
      <c r="AC177" s="950"/>
      <c r="AD177" s="950"/>
      <c r="AE177" s="950"/>
    </row>
    <row r="178" spans="1:31" s="973" customFormat="1" ht="25.5">
      <c r="A178" s="882">
        <v>2.1</v>
      </c>
      <c r="B178" s="883"/>
      <c r="C178" s="882"/>
      <c r="D178" s="883" t="s">
        <v>2876</v>
      </c>
      <c r="E178" s="884"/>
      <c r="F178" s="886"/>
      <c r="G178" s="923"/>
      <c r="H178" s="923"/>
      <c r="I178" s="950"/>
      <c r="J178" s="950"/>
      <c r="K178" s="950"/>
      <c r="L178" s="950"/>
      <c r="M178" s="950"/>
      <c r="N178" s="950"/>
      <c r="O178" s="950"/>
      <c r="P178" s="950"/>
      <c r="Q178" s="950"/>
      <c r="R178" s="950"/>
      <c r="S178" s="950"/>
      <c r="T178" s="950"/>
      <c r="U178" s="950"/>
      <c r="V178" s="950"/>
      <c r="W178" s="950"/>
      <c r="X178" s="950"/>
      <c r="Y178" s="950"/>
      <c r="Z178" s="950"/>
      <c r="AA178" s="950"/>
      <c r="AB178" s="950"/>
      <c r="AC178" s="950"/>
      <c r="AD178" s="950"/>
      <c r="AE178" s="950"/>
    </row>
    <row r="179" spans="1:31" ht="89.25">
      <c r="A179" s="887" t="s">
        <v>5399</v>
      </c>
      <c r="B179" s="888" t="s">
        <v>5400</v>
      </c>
      <c r="C179" s="887"/>
      <c r="D179" s="888" t="s">
        <v>2877</v>
      </c>
      <c r="E179" s="889"/>
      <c r="F179" s="890"/>
    </row>
    <row r="180" spans="1:31">
      <c r="A180" s="887"/>
      <c r="B180" s="888"/>
      <c r="C180" s="887" t="s">
        <v>519</v>
      </c>
      <c r="D180" s="891"/>
      <c r="E180" s="889"/>
      <c r="F180" s="890"/>
    </row>
    <row r="181" spans="1:31">
      <c r="A181" s="887"/>
      <c r="B181" s="888"/>
      <c r="C181" s="887" t="str">
        <f>C$49</f>
        <v>MA</v>
      </c>
      <c r="D181" s="891" t="s">
        <v>2878</v>
      </c>
      <c r="E181" s="889"/>
      <c r="F181" s="890"/>
    </row>
    <row r="182" spans="1:31">
      <c r="A182" s="887"/>
      <c r="B182" s="888"/>
      <c r="C182" s="887" t="str">
        <f>C$50</f>
        <v>S1</v>
      </c>
      <c r="D182" s="891" t="s">
        <v>5401</v>
      </c>
      <c r="E182" s="889"/>
      <c r="F182" s="890"/>
    </row>
    <row r="183" spans="1:31">
      <c r="A183" s="887"/>
      <c r="B183" s="888"/>
      <c r="C183" s="887" t="str">
        <f>C$51</f>
        <v>S2</v>
      </c>
      <c r="D183" s="891"/>
      <c r="E183" s="889"/>
      <c r="F183" s="890"/>
    </row>
    <row r="184" spans="1:31">
      <c r="A184" s="887"/>
      <c r="B184" s="888"/>
      <c r="C184" s="887" t="str">
        <f>C$52</f>
        <v>S3</v>
      </c>
      <c r="D184" s="891"/>
      <c r="E184" s="889"/>
      <c r="F184" s="890"/>
    </row>
    <row r="185" spans="1:31">
      <c r="A185" s="887"/>
      <c r="B185" s="888"/>
      <c r="C185" s="887" t="str">
        <f>C$53</f>
        <v>S4</v>
      </c>
      <c r="D185" s="891"/>
      <c r="E185" s="889"/>
      <c r="F185" s="890"/>
    </row>
    <row r="187" spans="1:31" ht="89.25">
      <c r="A187" s="887" t="s">
        <v>5402</v>
      </c>
      <c r="B187" s="888" t="s">
        <v>5403</v>
      </c>
      <c r="C187" s="887"/>
      <c r="D187" s="888" t="s">
        <v>2879</v>
      </c>
      <c r="E187" s="889"/>
      <c r="F187" s="890"/>
    </row>
    <row r="188" spans="1:31">
      <c r="A188" s="887"/>
      <c r="B188" s="888"/>
      <c r="C188" s="887" t="s">
        <v>519</v>
      </c>
      <c r="D188" s="891"/>
      <c r="E188" s="889"/>
      <c r="F188" s="890"/>
    </row>
    <row r="189" spans="1:31" ht="38.25">
      <c r="A189" s="887"/>
      <c r="B189" s="888"/>
      <c r="C189" s="887" t="str">
        <f>C$49</f>
        <v>MA</v>
      </c>
      <c r="D189" s="891" t="s">
        <v>2880</v>
      </c>
      <c r="E189" s="889"/>
      <c r="F189" s="890"/>
    </row>
    <row r="190" spans="1:31" ht="89.25">
      <c r="A190" s="887"/>
      <c r="B190" s="888"/>
      <c r="C190" s="887" t="str">
        <f>C$50</f>
        <v>S1</v>
      </c>
      <c r="D190" s="891" t="s">
        <v>2881</v>
      </c>
      <c r="E190" s="889"/>
      <c r="F190" s="890"/>
    </row>
    <row r="191" spans="1:31">
      <c r="A191" s="887"/>
      <c r="B191" s="888"/>
      <c r="C191" s="887" t="str">
        <f>C$51</f>
        <v>S2</v>
      </c>
      <c r="D191" s="891"/>
      <c r="E191" s="889"/>
      <c r="F191" s="890"/>
    </row>
    <row r="192" spans="1:31">
      <c r="A192" s="887"/>
      <c r="B192" s="888"/>
      <c r="C192" s="887" t="str">
        <f>C$52</f>
        <v>S3</v>
      </c>
      <c r="D192" s="891"/>
      <c r="E192" s="889"/>
      <c r="F192" s="890"/>
    </row>
    <row r="193" spans="1:6">
      <c r="A193" s="887"/>
      <c r="B193" s="888"/>
      <c r="C193" s="887" t="str">
        <f>C$53</f>
        <v>S4</v>
      </c>
      <c r="D193" s="891"/>
      <c r="E193" s="889"/>
      <c r="F193" s="890"/>
    </row>
    <row r="195" spans="1:6" ht="102">
      <c r="A195" s="887" t="s">
        <v>5404</v>
      </c>
      <c r="B195" s="888" t="s">
        <v>533</v>
      </c>
      <c r="C195" s="887"/>
      <c r="D195" s="888" t="s">
        <v>2882</v>
      </c>
      <c r="E195" s="889"/>
      <c r="F195" s="890"/>
    </row>
    <row r="196" spans="1:6">
      <c r="A196" s="887"/>
      <c r="B196" s="888"/>
      <c r="C196" s="887" t="s">
        <v>519</v>
      </c>
      <c r="D196" s="891"/>
      <c r="E196" s="889"/>
      <c r="F196" s="890"/>
    </row>
    <row r="197" spans="1:6">
      <c r="A197" s="887"/>
      <c r="B197" s="888"/>
      <c r="C197" s="887" t="str">
        <f>C$49</f>
        <v>MA</v>
      </c>
      <c r="D197" s="892" t="s">
        <v>2883</v>
      </c>
      <c r="E197" s="889"/>
      <c r="F197" s="890"/>
    </row>
    <row r="198" spans="1:6">
      <c r="A198" s="887"/>
      <c r="B198" s="888"/>
      <c r="C198" s="887" t="str">
        <f>C$50</f>
        <v>S1</v>
      </c>
      <c r="D198" s="892" t="s">
        <v>2883</v>
      </c>
      <c r="E198" s="889"/>
      <c r="F198" s="890"/>
    </row>
    <row r="199" spans="1:6">
      <c r="A199" s="887"/>
      <c r="B199" s="888"/>
      <c r="C199" s="887" t="str">
        <f>C$51</f>
        <v>S2</v>
      </c>
      <c r="D199" s="891"/>
      <c r="E199" s="889"/>
      <c r="F199" s="890"/>
    </row>
    <row r="200" spans="1:6">
      <c r="A200" s="887"/>
      <c r="B200" s="888"/>
      <c r="C200" s="887" t="str">
        <f>C$52</f>
        <v>S3</v>
      </c>
      <c r="D200" s="891"/>
      <c r="E200" s="889"/>
      <c r="F200" s="890"/>
    </row>
    <row r="201" spans="1:6">
      <c r="A201" s="887"/>
      <c r="B201" s="888"/>
      <c r="C201" s="887" t="str">
        <f>C$53</f>
        <v>S4</v>
      </c>
      <c r="D201" s="891"/>
      <c r="E201" s="889"/>
      <c r="F201" s="890"/>
    </row>
    <row r="203" spans="1:6" ht="114.75">
      <c r="A203" s="887" t="s">
        <v>5405</v>
      </c>
      <c r="B203" s="888" t="s">
        <v>531</v>
      </c>
      <c r="C203" s="887"/>
      <c r="D203" s="888" t="s">
        <v>2884</v>
      </c>
      <c r="E203" s="889"/>
      <c r="F203" s="890"/>
    </row>
    <row r="204" spans="1:6">
      <c r="A204" s="887"/>
      <c r="B204" s="888"/>
      <c r="C204" s="887" t="s">
        <v>519</v>
      </c>
      <c r="D204" s="891"/>
      <c r="E204" s="889"/>
      <c r="F204" s="890"/>
    </row>
    <row r="205" spans="1:6" ht="25.5">
      <c r="A205" s="887"/>
      <c r="B205" s="888"/>
      <c r="C205" s="887" t="str">
        <f>C$49</f>
        <v>MA</v>
      </c>
      <c r="D205" s="892" t="s">
        <v>2885</v>
      </c>
      <c r="E205" s="889"/>
      <c r="F205" s="890"/>
    </row>
    <row r="206" spans="1:6" ht="25.5">
      <c r="A206" s="887"/>
      <c r="B206" s="888"/>
      <c r="C206" s="887" t="str">
        <f>C$50</f>
        <v>S1</v>
      </c>
      <c r="D206" s="892" t="s">
        <v>2886</v>
      </c>
      <c r="E206" s="889"/>
      <c r="F206" s="890"/>
    </row>
    <row r="207" spans="1:6">
      <c r="A207" s="887"/>
      <c r="B207" s="888"/>
      <c r="C207" s="887" t="str">
        <f>C$51</f>
        <v>S2</v>
      </c>
      <c r="D207" s="891"/>
      <c r="E207" s="889"/>
      <c r="F207" s="890"/>
    </row>
    <row r="208" spans="1:6" ht="71.25">
      <c r="A208" s="887"/>
      <c r="B208" s="888"/>
      <c r="C208" s="887" t="str">
        <f>C$52</f>
        <v>S3</v>
      </c>
      <c r="D208" s="909" t="s">
        <v>4375</v>
      </c>
      <c r="E208" s="889"/>
      <c r="F208" s="890" t="s">
        <v>5406</v>
      </c>
    </row>
    <row r="209" spans="1:31">
      <c r="A209" s="887"/>
      <c r="B209" s="888"/>
      <c r="C209" s="887" t="str">
        <f>C$53</f>
        <v>S4</v>
      </c>
      <c r="D209" s="891"/>
      <c r="E209" s="889"/>
      <c r="F209" s="890"/>
    </row>
    <row r="211" spans="1:31" ht="114.75">
      <c r="A211" s="887" t="s">
        <v>5407</v>
      </c>
      <c r="B211" s="888" t="s">
        <v>5408</v>
      </c>
      <c r="C211" s="887"/>
      <c r="D211" s="888" t="s">
        <v>2887</v>
      </c>
      <c r="E211" s="889"/>
      <c r="F211" s="890"/>
    </row>
    <row r="212" spans="1:31">
      <c r="A212" s="887"/>
      <c r="B212" s="888"/>
      <c r="C212" s="887" t="s">
        <v>519</v>
      </c>
      <c r="D212" s="891"/>
      <c r="E212" s="889"/>
      <c r="F212" s="890"/>
    </row>
    <row r="213" spans="1:31" ht="25.5">
      <c r="A213" s="887"/>
      <c r="B213" s="888"/>
      <c r="C213" s="887" t="str">
        <f>C$49</f>
        <v>MA</v>
      </c>
      <c r="D213" s="892" t="s">
        <v>2888</v>
      </c>
      <c r="E213" s="889"/>
      <c r="F213" s="890"/>
    </row>
    <row r="214" spans="1:31" ht="38.25">
      <c r="A214" s="887"/>
      <c r="B214" s="888"/>
      <c r="C214" s="887" t="str">
        <f>C$50</f>
        <v>S1</v>
      </c>
      <c r="D214" s="892" t="s">
        <v>2889</v>
      </c>
      <c r="E214" s="889"/>
      <c r="F214" s="890"/>
    </row>
    <row r="215" spans="1:31">
      <c r="A215" s="887"/>
      <c r="B215" s="888"/>
      <c r="C215" s="887" t="str">
        <f>C$51</f>
        <v>S2</v>
      </c>
      <c r="D215" s="891"/>
      <c r="E215" s="889"/>
      <c r="F215" s="890"/>
    </row>
    <row r="216" spans="1:31">
      <c r="A216" s="887"/>
      <c r="B216" s="888"/>
      <c r="C216" s="887" t="str">
        <f>C$52</f>
        <v>S3</v>
      </c>
      <c r="D216" s="891"/>
      <c r="E216" s="889"/>
      <c r="F216" s="890"/>
    </row>
    <row r="217" spans="1:31">
      <c r="A217" s="887"/>
      <c r="B217" s="888"/>
      <c r="C217" s="887" t="str">
        <f>C$53</f>
        <v>S4</v>
      </c>
      <c r="D217" s="891"/>
      <c r="E217" s="889"/>
      <c r="F217" s="890"/>
    </row>
    <row r="219" spans="1:31" s="973" customFormat="1" ht="25.5">
      <c r="A219" s="882">
        <v>2.2000000000000002</v>
      </c>
      <c r="B219" s="883"/>
      <c r="C219" s="882"/>
      <c r="D219" s="883" t="s">
        <v>2890</v>
      </c>
      <c r="E219" s="884"/>
      <c r="F219" s="886"/>
      <c r="G219" s="923"/>
      <c r="H219" s="923"/>
      <c r="I219" s="950"/>
      <c r="J219" s="950"/>
      <c r="K219" s="950"/>
      <c r="L219" s="950"/>
      <c r="M219" s="950"/>
      <c r="N219" s="950"/>
      <c r="O219" s="950"/>
      <c r="P219" s="950"/>
      <c r="Q219" s="950"/>
      <c r="R219" s="950"/>
      <c r="S219" s="950"/>
      <c r="T219" s="950"/>
      <c r="U219" s="950"/>
      <c r="V219" s="950"/>
      <c r="W219" s="950"/>
      <c r="X219" s="950"/>
      <c r="Y219" s="950"/>
      <c r="Z219" s="950"/>
      <c r="AA219" s="950"/>
      <c r="AB219" s="950"/>
      <c r="AC219" s="950"/>
      <c r="AD219" s="950"/>
      <c r="AE219" s="950"/>
    </row>
    <row r="220" spans="1:31" ht="102">
      <c r="A220" s="887" t="s">
        <v>5409</v>
      </c>
      <c r="B220" s="888" t="s">
        <v>5410</v>
      </c>
      <c r="C220" s="887"/>
      <c r="D220" s="888" t="s">
        <v>2891</v>
      </c>
      <c r="E220" s="889"/>
      <c r="F220" s="890"/>
    </row>
    <row r="221" spans="1:31">
      <c r="A221" s="887"/>
      <c r="B221" s="888"/>
      <c r="C221" s="887" t="s">
        <v>519</v>
      </c>
      <c r="D221" s="891"/>
      <c r="E221" s="889"/>
      <c r="F221" s="890"/>
    </row>
    <row r="222" spans="1:31">
      <c r="A222" s="887"/>
      <c r="B222" s="888"/>
      <c r="C222" s="887" t="str">
        <f>C$49</f>
        <v>MA</v>
      </c>
      <c r="D222" s="892" t="s">
        <v>2892</v>
      </c>
      <c r="E222" s="889"/>
      <c r="F222" s="890"/>
    </row>
    <row r="223" spans="1:31">
      <c r="A223" s="887"/>
      <c r="B223" s="888"/>
      <c r="C223" s="887" t="str">
        <f>C$50</f>
        <v>S1</v>
      </c>
      <c r="D223" s="892" t="s">
        <v>2892</v>
      </c>
      <c r="E223" s="889"/>
      <c r="F223" s="890"/>
    </row>
    <row r="224" spans="1:31">
      <c r="A224" s="887"/>
      <c r="B224" s="888"/>
      <c r="C224" s="887" t="str">
        <f>C$51</f>
        <v>S2</v>
      </c>
      <c r="D224" s="891"/>
      <c r="E224" s="889"/>
      <c r="F224" s="890"/>
    </row>
    <row r="225" spans="1:6">
      <c r="A225" s="887"/>
      <c r="B225" s="888"/>
      <c r="C225" s="887" t="str">
        <f>C$52</f>
        <v>S3</v>
      </c>
      <c r="D225" s="891"/>
      <c r="E225" s="889"/>
      <c r="F225" s="890"/>
    </row>
    <row r="226" spans="1:6">
      <c r="A226" s="887"/>
      <c r="B226" s="888"/>
      <c r="C226" s="887" t="str">
        <f>C$53</f>
        <v>S4</v>
      </c>
      <c r="D226" s="891"/>
      <c r="E226" s="889"/>
      <c r="F226" s="890"/>
    </row>
    <row r="228" spans="1:6" ht="89.25">
      <c r="A228" s="887" t="s">
        <v>5411</v>
      </c>
      <c r="B228" s="888" t="s">
        <v>5412</v>
      </c>
      <c r="C228" s="887"/>
      <c r="D228" s="888" t="s">
        <v>2893</v>
      </c>
      <c r="E228" s="889"/>
      <c r="F228" s="890"/>
    </row>
    <row r="229" spans="1:6">
      <c r="A229" s="887"/>
      <c r="B229" s="888"/>
      <c r="C229" s="887" t="s">
        <v>519</v>
      </c>
      <c r="D229" s="891"/>
      <c r="E229" s="889"/>
      <c r="F229" s="890"/>
    </row>
    <row r="230" spans="1:6">
      <c r="A230" s="887"/>
      <c r="B230" s="888"/>
      <c r="C230" s="887" t="str">
        <f>C$49</f>
        <v>MA</v>
      </c>
      <c r="D230" s="900" t="s">
        <v>5413</v>
      </c>
      <c r="E230" s="889"/>
      <c r="F230" s="890"/>
    </row>
    <row r="231" spans="1:6" ht="127.5">
      <c r="A231" s="887"/>
      <c r="B231" s="888"/>
      <c r="C231" s="887" t="str">
        <f>C$50</f>
        <v>S1</v>
      </c>
      <c r="D231" s="892" t="s">
        <v>2894</v>
      </c>
      <c r="E231" s="889"/>
      <c r="F231" s="890" t="s">
        <v>2895</v>
      </c>
    </row>
    <row r="232" spans="1:6">
      <c r="A232" s="887"/>
      <c r="B232" s="888"/>
      <c r="C232" s="887" t="str">
        <f>C$51</f>
        <v>S2</v>
      </c>
      <c r="D232" s="891"/>
      <c r="E232" s="889"/>
      <c r="F232" s="890"/>
    </row>
    <row r="233" spans="1:6">
      <c r="A233" s="887"/>
      <c r="B233" s="888"/>
      <c r="C233" s="887" t="str">
        <f>C$52</f>
        <v>S3</v>
      </c>
      <c r="D233" s="891"/>
      <c r="E233" s="889"/>
      <c r="F233" s="890"/>
    </row>
    <row r="234" spans="1:6">
      <c r="A234" s="887"/>
      <c r="B234" s="888"/>
      <c r="C234" s="887" t="str">
        <f>C$53</f>
        <v>S4</v>
      </c>
      <c r="D234" s="891"/>
      <c r="E234" s="889"/>
      <c r="F234" s="890"/>
    </row>
    <row r="236" spans="1:6" ht="89.25">
      <c r="A236" s="887" t="s">
        <v>5414</v>
      </c>
      <c r="B236" s="888" t="s">
        <v>5415</v>
      </c>
      <c r="C236" s="887"/>
      <c r="D236" s="888" t="s">
        <v>2896</v>
      </c>
      <c r="E236" s="889"/>
      <c r="F236" s="890"/>
    </row>
    <row r="237" spans="1:6">
      <c r="A237" s="887"/>
      <c r="B237" s="888"/>
      <c r="C237" s="887" t="s">
        <v>519</v>
      </c>
      <c r="D237" s="891"/>
      <c r="E237" s="889"/>
      <c r="F237" s="890"/>
    </row>
    <row r="238" spans="1:6" ht="38.25">
      <c r="A238" s="887"/>
      <c r="B238" s="888"/>
      <c r="C238" s="887" t="str">
        <f>C$49</f>
        <v>MA</v>
      </c>
      <c r="D238" s="892" t="s">
        <v>2897</v>
      </c>
      <c r="E238" s="889"/>
      <c r="F238" s="890"/>
    </row>
    <row r="239" spans="1:6" ht="76.5">
      <c r="A239" s="887"/>
      <c r="B239" s="888"/>
      <c r="C239" s="887" t="str">
        <f>C$50</f>
        <v>S1</v>
      </c>
      <c r="D239" s="892" t="s">
        <v>2898</v>
      </c>
      <c r="E239" s="889"/>
      <c r="F239" s="890"/>
    </row>
    <row r="240" spans="1:6">
      <c r="A240" s="887"/>
      <c r="B240" s="888"/>
      <c r="C240" s="887" t="str">
        <f>C$51</f>
        <v>S2</v>
      </c>
      <c r="D240" s="891"/>
      <c r="E240" s="889"/>
      <c r="F240" s="890"/>
    </row>
    <row r="241" spans="1:6" ht="114">
      <c r="A241" s="893"/>
      <c r="B241" s="894"/>
      <c r="C241" s="893" t="str">
        <f>C$52</f>
        <v>S3</v>
      </c>
      <c r="D241" s="910" t="s">
        <v>5416</v>
      </c>
      <c r="E241" s="896"/>
      <c r="F241" s="897" t="s">
        <v>5417</v>
      </c>
    </row>
    <row r="242" spans="1:6">
      <c r="A242" s="887"/>
      <c r="B242" s="888"/>
      <c r="C242" s="887" t="str">
        <f>C$53</f>
        <v>S4</v>
      </c>
      <c r="D242" s="891"/>
      <c r="E242" s="889"/>
      <c r="F242" s="890"/>
    </row>
    <row r="244" spans="1:6" ht="76.5">
      <c r="A244" s="887" t="s">
        <v>5418</v>
      </c>
      <c r="B244" s="888" t="s">
        <v>5419</v>
      </c>
      <c r="C244" s="887"/>
      <c r="D244" s="888" t="s">
        <v>2899</v>
      </c>
      <c r="E244" s="889"/>
      <c r="F244" s="890"/>
    </row>
    <row r="245" spans="1:6">
      <c r="A245" s="887"/>
      <c r="B245" s="888"/>
      <c r="C245" s="887" t="s">
        <v>519</v>
      </c>
      <c r="D245" s="891"/>
      <c r="E245" s="889"/>
      <c r="F245" s="890"/>
    </row>
    <row r="246" spans="1:6" ht="38.25">
      <c r="A246" s="887"/>
      <c r="B246" s="888"/>
      <c r="C246" s="887" t="str">
        <f>C$49</f>
        <v>MA</v>
      </c>
      <c r="D246" s="892" t="s">
        <v>2897</v>
      </c>
      <c r="E246" s="889"/>
      <c r="F246" s="890"/>
    </row>
    <row r="247" spans="1:6" ht="51">
      <c r="A247" s="887"/>
      <c r="B247" s="888"/>
      <c r="C247" s="887" t="str">
        <f>C$50</f>
        <v>S1</v>
      </c>
      <c r="D247" s="892" t="s">
        <v>2900</v>
      </c>
      <c r="E247" s="889"/>
      <c r="F247" s="890"/>
    </row>
    <row r="248" spans="1:6">
      <c r="A248" s="887"/>
      <c r="B248" s="888"/>
      <c r="C248" s="887" t="str">
        <f>C$51</f>
        <v>S2</v>
      </c>
      <c r="D248" s="891"/>
      <c r="E248" s="889"/>
      <c r="F248" s="890"/>
    </row>
    <row r="249" spans="1:6">
      <c r="A249" s="887"/>
      <c r="B249" s="888"/>
      <c r="C249" s="887" t="str">
        <f>C$52</f>
        <v>S3</v>
      </c>
      <c r="D249" s="891"/>
      <c r="E249" s="889"/>
      <c r="F249" s="890"/>
    </row>
    <row r="250" spans="1:6">
      <c r="A250" s="887"/>
      <c r="B250" s="888"/>
      <c r="C250" s="887" t="str">
        <f>C$53</f>
        <v>S4</v>
      </c>
      <c r="D250" s="891"/>
      <c r="E250" s="889"/>
      <c r="F250" s="890"/>
    </row>
    <row r="252" spans="1:6" ht="89.25">
      <c r="A252" s="887" t="s">
        <v>5420</v>
      </c>
      <c r="B252" s="888" t="s">
        <v>5421</v>
      </c>
      <c r="C252" s="887"/>
      <c r="D252" s="888" t="s">
        <v>2901</v>
      </c>
      <c r="E252" s="889"/>
      <c r="F252" s="890"/>
    </row>
    <row r="253" spans="1:6">
      <c r="A253" s="887"/>
      <c r="B253" s="888"/>
      <c r="C253" s="887" t="s">
        <v>519</v>
      </c>
      <c r="D253" s="891"/>
      <c r="E253" s="889"/>
      <c r="F253" s="890"/>
    </row>
    <row r="254" spans="1:6" ht="38.25">
      <c r="A254" s="887"/>
      <c r="B254" s="888"/>
      <c r="C254" s="887" t="str">
        <f>C$49</f>
        <v>MA</v>
      </c>
      <c r="D254" s="892" t="s">
        <v>2902</v>
      </c>
      <c r="E254" s="889"/>
      <c r="F254" s="890"/>
    </row>
    <row r="255" spans="1:6" ht="63.75">
      <c r="A255" s="887"/>
      <c r="B255" s="888"/>
      <c r="C255" s="887" t="str">
        <f>C$50</f>
        <v>S1</v>
      </c>
      <c r="D255" s="892" t="s">
        <v>2903</v>
      </c>
      <c r="E255" s="889"/>
      <c r="F255" s="890"/>
    </row>
    <row r="256" spans="1:6">
      <c r="A256" s="887"/>
      <c r="B256" s="888"/>
      <c r="C256" s="887" t="str">
        <f>C$51</f>
        <v>S2</v>
      </c>
      <c r="D256" s="891"/>
      <c r="E256" s="889"/>
      <c r="F256" s="890"/>
    </row>
    <row r="257" spans="1:6" ht="116.25" customHeight="1">
      <c r="A257" s="893"/>
      <c r="B257" s="894"/>
      <c r="C257" s="893" t="str">
        <f>C$52</f>
        <v>S3</v>
      </c>
      <c r="D257" s="911" t="s">
        <v>5422</v>
      </c>
      <c r="E257" s="896"/>
      <c r="F257" s="897">
        <v>2022.02</v>
      </c>
    </row>
    <row r="258" spans="1:6">
      <c r="A258" s="887"/>
      <c r="B258" s="888"/>
      <c r="C258" s="887" t="str">
        <f>C$53</f>
        <v>S4</v>
      </c>
      <c r="D258" s="891"/>
      <c r="E258" s="889"/>
      <c r="F258" s="890"/>
    </row>
    <row r="260" spans="1:6" ht="63.75">
      <c r="A260" s="887" t="s">
        <v>5423</v>
      </c>
      <c r="B260" s="888" t="s">
        <v>5424</v>
      </c>
      <c r="C260" s="887"/>
      <c r="D260" s="888" t="s">
        <v>2904</v>
      </c>
      <c r="E260" s="889"/>
      <c r="F260" s="890"/>
    </row>
    <row r="261" spans="1:6">
      <c r="A261" s="887"/>
      <c r="B261" s="888"/>
      <c r="C261" s="887" t="s">
        <v>519</v>
      </c>
      <c r="D261" s="891"/>
      <c r="E261" s="889"/>
      <c r="F261" s="890"/>
    </row>
    <row r="262" spans="1:6">
      <c r="A262" s="887"/>
      <c r="B262" s="888"/>
      <c r="C262" s="887" t="str">
        <f>C$49</f>
        <v>MA</v>
      </c>
      <c r="D262" s="892" t="s">
        <v>2892</v>
      </c>
      <c r="E262" s="889"/>
      <c r="F262" s="890"/>
    </row>
    <row r="263" spans="1:6">
      <c r="A263" s="887"/>
      <c r="B263" s="888"/>
      <c r="C263" s="887" t="str">
        <f>C$50</f>
        <v>S1</v>
      </c>
      <c r="D263" s="892" t="s">
        <v>2892</v>
      </c>
      <c r="E263" s="889"/>
      <c r="F263" s="890"/>
    </row>
    <row r="264" spans="1:6">
      <c r="A264" s="887"/>
      <c r="B264" s="888"/>
      <c r="C264" s="887" t="str">
        <f>C$51</f>
        <v>S2</v>
      </c>
      <c r="D264" s="891"/>
      <c r="E264" s="889"/>
      <c r="F264" s="890"/>
    </row>
    <row r="265" spans="1:6">
      <c r="A265" s="887"/>
      <c r="B265" s="888"/>
      <c r="C265" s="887" t="str">
        <f>C$52</f>
        <v>S3</v>
      </c>
      <c r="D265" s="891"/>
      <c r="E265" s="889"/>
      <c r="F265" s="890"/>
    </row>
    <row r="266" spans="1:6">
      <c r="A266" s="887"/>
      <c r="B266" s="888"/>
      <c r="C266" s="887" t="str">
        <f>C$53</f>
        <v>S4</v>
      </c>
      <c r="D266" s="891"/>
      <c r="E266" s="889"/>
      <c r="F266" s="890"/>
    </row>
    <row r="268" spans="1:6" ht="63.75">
      <c r="A268" s="887" t="s">
        <v>5425</v>
      </c>
      <c r="B268" s="888" t="s">
        <v>5426</v>
      </c>
      <c r="C268" s="887"/>
      <c r="D268" s="888" t="s">
        <v>2905</v>
      </c>
      <c r="E268" s="889"/>
      <c r="F268" s="890"/>
    </row>
    <row r="269" spans="1:6">
      <c r="A269" s="887"/>
      <c r="B269" s="888"/>
      <c r="C269" s="887" t="s">
        <v>519</v>
      </c>
      <c r="D269" s="891"/>
      <c r="E269" s="889"/>
      <c r="F269" s="890"/>
    </row>
    <row r="270" spans="1:6" ht="25.5">
      <c r="A270" s="887"/>
      <c r="B270" s="888"/>
      <c r="C270" s="887" t="str">
        <f>C$49</f>
        <v>MA</v>
      </c>
      <c r="D270" s="892" t="s">
        <v>2906</v>
      </c>
      <c r="E270" s="889"/>
      <c r="F270" s="890"/>
    </row>
    <row r="271" spans="1:6" ht="25.5">
      <c r="A271" s="887"/>
      <c r="B271" s="888"/>
      <c r="C271" s="887" t="str">
        <f>C$50</f>
        <v>S1</v>
      </c>
      <c r="D271" s="892" t="s">
        <v>2907</v>
      </c>
      <c r="E271" s="889"/>
      <c r="F271" s="890"/>
    </row>
    <row r="272" spans="1:6">
      <c r="A272" s="887"/>
      <c r="B272" s="888"/>
      <c r="C272" s="887" t="str">
        <f>C$51</f>
        <v>S2</v>
      </c>
      <c r="D272" s="891"/>
      <c r="E272" s="889"/>
      <c r="F272" s="890"/>
    </row>
    <row r="273" spans="1:6">
      <c r="A273" s="887"/>
      <c r="B273" s="888"/>
      <c r="C273" s="887" t="str">
        <f>C$52</f>
        <v>S3</v>
      </c>
      <c r="D273" s="891"/>
      <c r="E273" s="889"/>
      <c r="F273" s="890"/>
    </row>
    <row r="274" spans="1:6">
      <c r="A274" s="887"/>
      <c r="B274" s="888"/>
      <c r="C274" s="887" t="str">
        <f>C$53</f>
        <v>S4</v>
      </c>
      <c r="D274" s="891"/>
      <c r="E274" s="889"/>
      <c r="F274" s="890"/>
    </row>
    <row r="276" spans="1:6" ht="63.75">
      <c r="A276" s="887" t="s">
        <v>5427</v>
      </c>
      <c r="B276" s="888" t="s">
        <v>5428</v>
      </c>
      <c r="C276" s="887"/>
      <c r="D276" s="888" t="s">
        <v>2908</v>
      </c>
      <c r="E276" s="889"/>
      <c r="F276" s="890"/>
    </row>
    <row r="277" spans="1:6">
      <c r="A277" s="887"/>
      <c r="B277" s="888"/>
      <c r="C277" s="887" t="s">
        <v>519</v>
      </c>
      <c r="D277" s="891"/>
      <c r="E277" s="889"/>
      <c r="F277" s="890"/>
    </row>
    <row r="278" spans="1:6">
      <c r="A278" s="887"/>
      <c r="B278" s="888"/>
      <c r="C278" s="887" t="str">
        <f>C$49</f>
        <v>MA</v>
      </c>
      <c r="D278" s="892" t="s">
        <v>2909</v>
      </c>
      <c r="E278" s="889"/>
      <c r="F278" s="890"/>
    </row>
    <row r="279" spans="1:6">
      <c r="A279" s="887"/>
      <c r="B279" s="888"/>
      <c r="C279" s="887" t="str">
        <f>C$50</f>
        <v>S1</v>
      </c>
      <c r="D279" s="892" t="s">
        <v>2909</v>
      </c>
      <c r="E279" s="889"/>
      <c r="F279" s="890"/>
    </row>
    <row r="280" spans="1:6">
      <c r="A280" s="887"/>
      <c r="B280" s="888"/>
      <c r="C280" s="887" t="str">
        <f>C$51</f>
        <v>S2</v>
      </c>
      <c r="D280" s="891"/>
      <c r="E280" s="889"/>
      <c r="F280" s="890"/>
    </row>
    <row r="281" spans="1:6">
      <c r="A281" s="887"/>
      <c r="B281" s="888"/>
      <c r="C281" s="887" t="str">
        <f>C$52</f>
        <v>S3</v>
      </c>
      <c r="D281" s="891"/>
      <c r="E281" s="889"/>
      <c r="F281" s="890"/>
    </row>
    <row r="282" spans="1:6">
      <c r="A282" s="887"/>
      <c r="B282" s="888"/>
      <c r="C282" s="887" t="str">
        <f>C$53</f>
        <v>S4</v>
      </c>
      <c r="D282" s="891"/>
      <c r="E282" s="889"/>
      <c r="F282" s="890"/>
    </row>
    <row r="284" spans="1:6" ht="63.75">
      <c r="A284" s="887" t="s">
        <v>5429</v>
      </c>
      <c r="B284" s="888" t="s">
        <v>5430</v>
      </c>
      <c r="C284" s="887"/>
      <c r="D284" s="888" t="s">
        <v>2910</v>
      </c>
      <c r="E284" s="889"/>
      <c r="F284" s="890"/>
    </row>
    <row r="285" spans="1:6">
      <c r="A285" s="887"/>
      <c r="B285" s="888"/>
      <c r="C285" s="887" t="s">
        <v>519</v>
      </c>
      <c r="D285" s="891"/>
      <c r="E285" s="889"/>
      <c r="F285" s="890"/>
    </row>
    <row r="286" spans="1:6">
      <c r="A286" s="887"/>
      <c r="B286" s="888"/>
      <c r="C286" s="887" t="str">
        <f>C$49</f>
        <v>MA</v>
      </c>
      <c r="D286" s="892" t="s">
        <v>2911</v>
      </c>
      <c r="E286" s="889"/>
      <c r="F286" s="890"/>
    </row>
    <row r="287" spans="1:6" ht="63.75">
      <c r="A287" s="887"/>
      <c r="B287" s="888"/>
      <c r="C287" s="887" t="str">
        <f>C$50</f>
        <v>S1</v>
      </c>
      <c r="D287" s="892" t="s">
        <v>2912</v>
      </c>
      <c r="E287" s="889"/>
      <c r="F287" s="890"/>
    </row>
    <row r="288" spans="1:6">
      <c r="A288" s="887"/>
      <c r="B288" s="888"/>
      <c r="C288" s="887" t="str">
        <f>C$51</f>
        <v>S2</v>
      </c>
      <c r="D288" s="891"/>
      <c r="E288" s="889"/>
      <c r="F288" s="890"/>
    </row>
    <row r="289" spans="1:6">
      <c r="A289" s="887"/>
      <c r="B289" s="888"/>
      <c r="C289" s="887" t="str">
        <f>C$52</f>
        <v>S3</v>
      </c>
      <c r="D289" s="891"/>
      <c r="E289" s="889"/>
      <c r="F289" s="890"/>
    </row>
    <row r="290" spans="1:6">
      <c r="A290" s="887"/>
      <c r="B290" s="888"/>
      <c r="C290" s="887" t="str">
        <f>C$53</f>
        <v>S4</v>
      </c>
      <c r="D290" s="891"/>
      <c r="E290" s="889"/>
      <c r="F290" s="890"/>
    </row>
    <row r="292" spans="1:6" ht="76.5">
      <c r="A292" s="887" t="s">
        <v>5431</v>
      </c>
      <c r="B292" s="888" t="s">
        <v>5432</v>
      </c>
      <c r="C292" s="887"/>
      <c r="D292" s="888" t="s">
        <v>2913</v>
      </c>
      <c r="E292" s="889"/>
      <c r="F292" s="890"/>
    </row>
    <row r="293" spans="1:6">
      <c r="A293" s="887"/>
      <c r="B293" s="888"/>
      <c r="C293" s="887" t="s">
        <v>519</v>
      </c>
      <c r="D293" s="891"/>
      <c r="E293" s="889"/>
      <c r="F293" s="890"/>
    </row>
    <row r="294" spans="1:6">
      <c r="A294" s="887"/>
      <c r="B294" s="888"/>
      <c r="C294" s="887" t="str">
        <f>C$49</f>
        <v>MA</v>
      </c>
      <c r="D294" s="892" t="s">
        <v>2914</v>
      </c>
      <c r="E294" s="889"/>
      <c r="F294" s="890"/>
    </row>
    <row r="295" spans="1:6" ht="25.5">
      <c r="A295" s="887"/>
      <c r="B295" s="888"/>
      <c r="C295" s="887" t="str">
        <f>C$50</f>
        <v>S1</v>
      </c>
      <c r="D295" s="892" t="s">
        <v>2915</v>
      </c>
      <c r="E295" s="889"/>
      <c r="F295" s="890"/>
    </row>
    <row r="296" spans="1:6">
      <c r="A296" s="887"/>
      <c r="B296" s="888"/>
      <c r="C296" s="887" t="str">
        <f>C$51</f>
        <v>S2</v>
      </c>
      <c r="D296" s="891"/>
      <c r="E296" s="889"/>
      <c r="F296" s="890"/>
    </row>
    <row r="297" spans="1:6">
      <c r="A297" s="887"/>
      <c r="B297" s="888"/>
      <c r="C297" s="887" t="str">
        <f>C$52</f>
        <v>S3</v>
      </c>
      <c r="D297" s="891"/>
      <c r="E297" s="889"/>
      <c r="F297" s="890"/>
    </row>
    <row r="298" spans="1:6">
      <c r="A298" s="887"/>
      <c r="B298" s="888"/>
      <c r="C298" s="887" t="str">
        <f>C$53</f>
        <v>S4</v>
      </c>
      <c r="D298" s="891"/>
      <c r="E298" s="889"/>
      <c r="F298" s="890"/>
    </row>
    <row r="300" spans="1:6" ht="63.75">
      <c r="A300" s="887" t="s">
        <v>5433</v>
      </c>
      <c r="B300" s="888" t="s">
        <v>5434</v>
      </c>
      <c r="C300" s="887"/>
      <c r="D300" s="888" t="s">
        <v>2916</v>
      </c>
      <c r="E300" s="889"/>
      <c r="F300" s="890"/>
    </row>
    <row r="301" spans="1:6">
      <c r="A301" s="887"/>
      <c r="B301" s="888"/>
      <c r="C301" s="887" t="s">
        <v>519</v>
      </c>
      <c r="D301" s="891"/>
      <c r="E301" s="889"/>
      <c r="F301" s="890"/>
    </row>
    <row r="302" spans="1:6">
      <c r="A302" s="887"/>
      <c r="B302" s="888"/>
      <c r="C302" s="887" t="str">
        <f>C$49</f>
        <v>MA</v>
      </c>
      <c r="D302" s="892" t="s">
        <v>2917</v>
      </c>
      <c r="E302" s="889"/>
      <c r="F302" s="890"/>
    </row>
    <row r="303" spans="1:6">
      <c r="A303" s="887"/>
      <c r="B303" s="888"/>
      <c r="C303" s="887" t="str">
        <f>C$50</f>
        <v>S1</v>
      </c>
      <c r="D303" s="892" t="s">
        <v>2917</v>
      </c>
      <c r="E303" s="889"/>
      <c r="F303" s="890"/>
    </row>
    <row r="304" spans="1:6">
      <c r="A304" s="887"/>
      <c r="B304" s="888"/>
      <c r="C304" s="887" t="str">
        <f>C$51</f>
        <v>S2</v>
      </c>
      <c r="D304" s="891"/>
      <c r="E304" s="889"/>
      <c r="F304" s="890"/>
    </row>
    <row r="305" spans="1:6">
      <c r="A305" s="887"/>
      <c r="B305" s="888"/>
      <c r="C305" s="887" t="str">
        <f>C$52</f>
        <v>S3</v>
      </c>
      <c r="D305" s="891"/>
      <c r="E305" s="889"/>
      <c r="F305" s="890"/>
    </row>
    <row r="306" spans="1:6">
      <c r="A306" s="887"/>
      <c r="B306" s="888"/>
      <c r="C306" s="887" t="str">
        <f>C$53</f>
        <v>S4</v>
      </c>
      <c r="D306" s="891"/>
      <c r="E306" s="889"/>
      <c r="F306" s="890"/>
    </row>
    <row r="308" spans="1:6" ht="63.75">
      <c r="A308" s="887" t="s">
        <v>5435</v>
      </c>
      <c r="B308" s="888" t="s">
        <v>5436</v>
      </c>
      <c r="C308" s="887"/>
      <c r="D308" s="888" t="s">
        <v>2918</v>
      </c>
      <c r="E308" s="889"/>
      <c r="F308" s="890"/>
    </row>
    <row r="309" spans="1:6">
      <c r="A309" s="887"/>
      <c r="B309" s="888"/>
      <c r="C309" s="887" t="s">
        <v>519</v>
      </c>
      <c r="D309" s="891"/>
      <c r="E309" s="889"/>
      <c r="F309" s="890"/>
    </row>
    <row r="310" spans="1:6">
      <c r="A310" s="887"/>
      <c r="B310" s="888"/>
      <c r="C310" s="887" t="str">
        <f>C$49</f>
        <v>MA</v>
      </c>
      <c r="D310" s="892" t="s">
        <v>2919</v>
      </c>
      <c r="E310" s="889"/>
      <c r="F310" s="890"/>
    </row>
    <row r="311" spans="1:6" ht="25.5">
      <c r="A311" s="887"/>
      <c r="B311" s="888"/>
      <c r="C311" s="887" t="str">
        <f>C$50</f>
        <v>S1</v>
      </c>
      <c r="D311" s="892" t="s">
        <v>2920</v>
      </c>
      <c r="E311" s="889"/>
      <c r="F311" s="890"/>
    </row>
    <row r="312" spans="1:6">
      <c r="A312" s="887"/>
      <c r="B312" s="888"/>
      <c r="C312" s="887" t="str">
        <f>C$51</f>
        <v>S2</v>
      </c>
      <c r="D312" s="891"/>
      <c r="E312" s="889"/>
      <c r="F312" s="890"/>
    </row>
    <row r="313" spans="1:6">
      <c r="A313" s="887"/>
      <c r="B313" s="888"/>
      <c r="C313" s="887" t="str">
        <f>C$52</f>
        <v>S3</v>
      </c>
      <c r="D313" s="891"/>
      <c r="E313" s="889"/>
      <c r="F313" s="890"/>
    </row>
    <row r="314" spans="1:6">
      <c r="A314" s="887"/>
      <c r="B314" s="888"/>
      <c r="C314" s="887" t="str">
        <f>C$53</f>
        <v>S4</v>
      </c>
      <c r="D314" s="891"/>
      <c r="E314" s="889"/>
      <c r="F314" s="890"/>
    </row>
    <row r="316" spans="1:6" ht="51">
      <c r="A316" s="887" t="s">
        <v>5437</v>
      </c>
      <c r="B316" s="888" t="s">
        <v>5438</v>
      </c>
      <c r="C316" s="887"/>
      <c r="D316" s="888" t="s">
        <v>5439</v>
      </c>
      <c r="E316" s="889"/>
      <c r="F316" s="890"/>
    </row>
    <row r="317" spans="1:6">
      <c r="A317" s="887"/>
      <c r="B317" s="888"/>
      <c r="C317" s="887" t="s">
        <v>519</v>
      </c>
      <c r="D317" s="891"/>
      <c r="E317" s="889"/>
      <c r="F317" s="890"/>
    </row>
    <row r="318" spans="1:6" ht="51">
      <c r="A318" s="887"/>
      <c r="B318" s="888"/>
      <c r="C318" s="887" t="str">
        <f>C$49</f>
        <v>MA</v>
      </c>
      <c r="D318" s="892" t="s">
        <v>2921</v>
      </c>
      <c r="E318" s="889"/>
      <c r="F318" s="890"/>
    </row>
    <row r="319" spans="1:6" ht="51">
      <c r="A319" s="887"/>
      <c r="B319" s="888"/>
      <c r="C319" s="887" t="str">
        <f>C$50</f>
        <v>S1</v>
      </c>
      <c r="D319" s="892" t="s">
        <v>2922</v>
      </c>
      <c r="E319" s="889"/>
      <c r="F319" s="890"/>
    </row>
    <row r="320" spans="1:6">
      <c r="A320" s="887"/>
      <c r="B320" s="888"/>
      <c r="C320" s="887" t="str">
        <f>C$51</f>
        <v>S2</v>
      </c>
      <c r="D320" s="891"/>
      <c r="E320" s="889"/>
      <c r="F320" s="890"/>
    </row>
    <row r="321" spans="1:8" ht="114.75">
      <c r="A321" s="893"/>
      <c r="B321" s="894"/>
      <c r="C321" s="893" t="str">
        <f>C$52</f>
        <v>S3</v>
      </c>
      <c r="D321" s="911" t="s">
        <v>5440</v>
      </c>
      <c r="E321" s="896"/>
      <c r="F321" s="897">
        <v>2022.03</v>
      </c>
    </row>
    <row r="322" spans="1:8">
      <c r="A322" s="887"/>
      <c r="B322" s="888"/>
      <c r="C322" s="887" t="str">
        <f>C$53</f>
        <v>S4</v>
      </c>
      <c r="D322" s="891"/>
      <c r="E322" s="889"/>
      <c r="F322" s="890"/>
    </row>
    <row r="324" spans="1:8" ht="76.5">
      <c r="A324" s="887" t="s">
        <v>5441</v>
      </c>
      <c r="B324" s="888" t="s">
        <v>5442</v>
      </c>
      <c r="C324" s="887"/>
      <c r="D324" s="888" t="s">
        <v>2923</v>
      </c>
      <c r="E324" s="889"/>
      <c r="F324" s="890"/>
    </row>
    <row r="325" spans="1:8">
      <c r="A325" s="887"/>
      <c r="B325" s="888"/>
      <c r="C325" s="887" t="s">
        <v>519</v>
      </c>
      <c r="D325" s="891"/>
      <c r="E325" s="889"/>
      <c r="F325" s="890"/>
    </row>
    <row r="326" spans="1:8" ht="76.5">
      <c r="A326" s="912"/>
      <c r="B326" s="913"/>
      <c r="C326" s="912" t="str">
        <f>C$49</f>
        <v>MA</v>
      </c>
      <c r="D326" s="914" t="s">
        <v>2924</v>
      </c>
      <c r="E326" s="915"/>
      <c r="F326" s="916" t="s">
        <v>2925</v>
      </c>
    </row>
    <row r="327" spans="1:8" ht="42">
      <c r="A327" s="887"/>
      <c r="B327" s="888"/>
      <c r="C327" s="887" t="str">
        <f>C$50</f>
        <v>S1</v>
      </c>
      <c r="D327" s="891" t="s">
        <v>2926</v>
      </c>
      <c r="E327" s="889"/>
      <c r="F327" s="890" t="s">
        <v>2927</v>
      </c>
    </row>
    <row r="328" spans="1:8">
      <c r="A328" s="887"/>
      <c r="B328" s="888"/>
      <c r="C328" s="887" t="str">
        <f>C$51</f>
        <v>S2</v>
      </c>
      <c r="D328" s="891"/>
      <c r="E328" s="889"/>
      <c r="F328" s="890"/>
    </row>
    <row r="329" spans="1:8">
      <c r="A329" s="887"/>
      <c r="B329" s="888"/>
      <c r="C329" s="887" t="str">
        <f>C$52</f>
        <v>S3</v>
      </c>
      <c r="D329" s="891"/>
      <c r="E329" s="889"/>
      <c r="F329" s="890"/>
    </row>
    <row r="330" spans="1:8">
      <c r="A330" s="887"/>
      <c r="B330" s="888"/>
      <c r="C330" s="887" t="str">
        <f>C$53</f>
        <v>S4</v>
      </c>
      <c r="D330" s="891"/>
      <c r="E330" s="889"/>
      <c r="F330" s="890"/>
    </row>
    <row r="332" spans="1:8" ht="153">
      <c r="A332" s="887" t="s">
        <v>5443</v>
      </c>
      <c r="B332" s="888" t="s">
        <v>5444</v>
      </c>
      <c r="C332" s="887"/>
      <c r="D332" s="888" t="s">
        <v>2928</v>
      </c>
      <c r="E332" s="889"/>
      <c r="F332" s="890"/>
    </row>
    <row r="333" spans="1:8">
      <c r="A333" s="887"/>
      <c r="B333" s="888"/>
      <c r="C333" s="887" t="s">
        <v>519</v>
      </c>
      <c r="D333" s="891"/>
      <c r="E333" s="889"/>
      <c r="F333" s="890"/>
    </row>
    <row r="334" spans="1:8" s="950" customFormat="1" ht="38.25">
      <c r="A334" s="887"/>
      <c r="B334" s="888"/>
      <c r="C334" s="887" t="str">
        <f>C$49</f>
        <v>MA</v>
      </c>
      <c r="D334" s="892" t="s">
        <v>2929</v>
      </c>
      <c r="E334" s="889"/>
      <c r="F334" s="890"/>
      <c r="G334" s="923"/>
      <c r="H334" s="923"/>
    </row>
    <row r="335" spans="1:8" s="950" customFormat="1" ht="25.5">
      <c r="A335" s="887"/>
      <c r="B335" s="888"/>
      <c r="C335" s="887" t="str">
        <f>C$50</f>
        <v>S1</v>
      </c>
      <c r="D335" s="892" t="s">
        <v>2930</v>
      </c>
      <c r="E335" s="889"/>
      <c r="F335" s="890"/>
      <c r="G335" s="923"/>
      <c r="H335" s="923"/>
    </row>
    <row r="336" spans="1:8" s="950" customFormat="1">
      <c r="A336" s="887"/>
      <c r="B336" s="888"/>
      <c r="C336" s="887" t="str">
        <f>C$51</f>
        <v>S2</v>
      </c>
      <c r="D336" s="891"/>
      <c r="E336" s="889"/>
      <c r="F336" s="890"/>
      <c r="G336" s="923"/>
      <c r="H336" s="923"/>
    </row>
    <row r="337" spans="1:8" s="950" customFormat="1">
      <c r="A337" s="887"/>
      <c r="B337" s="888"/>
      <c r="C337" s="887" t="str">
        <f>C$52</f>
        <v>S3</v>
      </c>
      <c r="D337" s="891"/>
      <c r="E337" s="889"/>
      <c r="F337" s="890"/>
      <c r="G337" s="923"/>
      <c r="H337" s="923"/>
    </row>
    <row r="338" spans="1:8" s="950" customFormat="1">
      <c r="A338" s="887"/>
      <c r="B338" s="888"/>
      <c r="C338" s="887" t="str">
        <f>C$53</f>
        <v>S4</v>
      </c>
      <c r="D338" s="891"/>
      <c r="E338" s="889"/>
      <c r="F338" s="890"/>
      <c r="G338" s="923"/>
      <c r="H338" s="923"/>
    </row>
    <row r="340" spans="1:8" s="950" customFormat="1" ht="37.5" customHeight="1">
      <c r="A340" s="887" t="s">
        <v>5445</v>
      </c>
      <c r="B340" s="888" t="s">
        <v>191</v>
      </c>
      <c r="C340" s="887"/>
      <c r="D340" s="888" t="s">
        <v>2931</v>
      </c>
      <c r="E340" s="889"/>
      <c r="F340" s="890"/>
      <c r="G340" s="923"/>
      <c r="H340" s="923"/>
    </row>
    <row r="341" spans="1:8" s="950" customFormat="1">
      <c r="A341" s="887"/>
      <c r="B341" s="888"/>
      <c r="C341" s="887" t="s">
        <v>519</v>
      </c>
      <c r="D341" s="891"/>
      <c r="E341" s="889"/>
      <c r="F341" s="890"/>
      <c r="G341" s="923"/>
      <c r="H341" s="923"/>
    </row>
    <row r="342" spans="1:8" s="950" customFormat="1" ht="38.25">
      <c r="A342" s="887"/>
      <c r="B342" s="888"/>
      <c r="C342" s="887" t="str">
        <f>C$49</f>
        <v>MA</v>
      </c>
      <c r="D342" s="892" t="s">
        <v>2932</v>
      </c>
      <c r="E342" s="889"/>
      <c r="F342" s="890"/>
      <c r="G342" s="923"/>
    </row>
    <row r="343" spans="1:8" s="950" customFormat="1" ht="89.25">
      <c r="A343" s="887"/>
      <c r="B343" s="888"/>
      <c r="C343" s="887" t="str">
        <f>C$50</f>
        <v>S1</v>
      </c>
      <c r="D343" s="891" t="s">
        <v>2933</v>
      </c>
      <c r="E343" s="889"/>
      <c r="F343" s="890"/>
      <c r="G343" s="923"/>
      <c r="H343" s="923"/>
    </row>
    <row r="344" spans="1:8" s="950" customFormat="1">
      <c r="A344" s="887"/>
      <c r="B344" s="888"/>
      <c r="C344" s="887" t="str">
        <f>C$51</f>
        <v>S2</v>
      </c>
      <c r="D344" s="891"/>
      <c r="E344" s="889"/>
      <c r="F344" s="890"/>
      <c r="G344" s="923"/>
      <c r="H344" s="923"/>
    </row>
    <row r="345" spans="1:8" s="950" customFormat="1">
      <c r="A345" s="887"/>
      <c r="B345" s="888"/>
      <c r="C345" s="887" t="str">
        <f>C$52</f>
        <v>S3</v>
      </c>
      <c r="D345" s="891"/>
      <c r="E345" s="889"/>
      <c r="F345" s="890"/>
      <c r="G345" s="923"/>
      <c r="H345" s="923"/>
    </row>
    <row r="346" spans="1:8" s="950" customFormat="1">
      <c r="A346" s="887"/>
      <c r="B346" s="888"/>
      <c r="C346" s="887" t="str">
        <f>C$53</f>
        <v>S4</v>
      </c>
      <c r="D346" s="891"/>
      <c r="E346" s="889"/>
      <c r="F346" s="890"/>
      <c r="G346" s="923"/>
      <c r="H346" s="923"/>
    </row>
    <row r="348" spans="1:8" s="950" customFormat="1">
      <c r="A348" s="883">
        <v>2.2999999999999998</v>
      </c>
      <c r="B348" s="883"/>
      <c r="C348" s="883"/>
      <c r="D348" s="883" t="s">
        <v>2934</v>
      </c>
      <c r="E348" s="884"/>
      <c r="F348" s="886"/>
      <c r="G348" s="923"/>
      <c r="H348" s="923"/>
    </row>
    <row r="349" spans="1:8" s="950" customFormat="1" ht="216.75">
      <c r="A349" s="887" t="s">
        <v>5446</v>
      </c>
      <c r="B349" s="888" t="s">
        <v>5447</v>
      </c>
      <c r="C349" s="887"/>
      <c r="D349" s="888" t="s">
        <v>2935</v>
      </c>
      <c r="E349" s="889"/>
      <c r="F349" s="890"/>
      <c r="G349" s="923"/>
      <c r="H349" s="923"/>
    </row>
    <row r="350" spans="1:8" s="950" customFormat="1">
      <c r="A350" s="887"/>
      <c r="B350" s="888"/>
      <c r="C350" s="887" t="s">
        <v>519</v>
      </c>
      <c r="D350" s="891"/>
      <c r="E350" s="889"/>
      <c r="F350" s="890"/>
      <c r="G350" s="923"/>
      <c r="H350" s="923"/>
    </row>
    <row r="351" spans="1:8" s="950" customFormat="1" ht="114.75">
      <c r="A351" s="887"/>
      <c r="B351" s="888"/>
      <c r="C351" s="887" t="str">
        <f>C$49</f>
        <v>MA</v>
      </c>
      <c r="D351" s="892" t="s">
        <v>2936</v>
      </c>
      <c r="E351" s="889"/>
      <c r="F351" s="890" t="s">
        <v>2837</v>
      </c>
      <c r="G351" s="923"/>
    </row>
    <row r="352" spans="1:8" s="950" customFormat="1" ht="102">
      <c r="A352" s="887"/>
      <c r="B352" s="888"/>
      <c r="C352" s="887" t="str">
        <f>C$50</f>
        <v>S1</v>
      </c>
      <c r="D352" s="891" t="s">
        <v>2937</v>
      </c>
      <c r="E352" s="889"/>
      <c r="F352" s="890"/>
      <c r="G352" s="923"/>
      <c r="H352" s="923"/>
    </row>
    <row r="353" spans="1:8" s="950" customFormat="1">
      <c r="A353" s="887"/>
      <c r="B353" s="888"/>
      <c r="C353" s="887" t="str">
        <f>C$51</f>
        <v>S2</v>
      </c>
      <c r="D353" s="891"/>
      <c r="E353" s="889"/>
      <c r="F353" s="890"/>
      <c r="G353" s="923"/>
      <c r="H353" s="923"/>
    </row>
    <row r="354" spans="1:8" s="950" customFormat="1">
      <c r="A354" s="887"/>
      <c r="B354" s="888"/>
      <c r="C354" s="887" t="str">
        <f>C$52</f>
        <v>S3</v>
      </c>
      <c r="D354" s="891"/>
      <c r="E354" s="889"/>
      <c r="F354" s="890"/>
      <c r="G354" s="923"/>
      <c r="H354" s="923"/>
    </row>
    <row r="355" spans="1:8" s="950" customFormat="1">
      <c r="A355" s="887"/>
      <c r="B355" s="888"/>
      <c r="C355" s="887" t="str">
        <f>C$53</f>
        <v>S4</v>
      </c>
      <c r="D355" s="891"/>
      <c r="E355" s="889"/>
      <c r="F355" s="890"/>
      <c r="G355" s="923"/>
      <c r="H355" s="923"/>
    </row>
    <row r="357" spans="1:8" s="950" customFormat="1" ht="140.25">
      <c r="A357" s="887" t="s">
        <v>5448</v>
      </c>
      <c r="B357" s="888" t="s">
        <v>5449</v>
      </c>
      <c r="C357" s="887"/>
      <c r="D357" s="888" t="s">
        <v>2938</v>
      </c>
      <c r="E357" s="889"/>
      <c r="F357" s="890"/>
      <c r="G357" s="923"/>
      <c r="H357" s="923"/>
    </row>
    <row r="358" spans="1:8" s="950" customFormat="1">
      <c r="A358" s="887"/>
      <c r="B358" s="888"/>
      <c r="C358" s="887" t="s">
        <v>519</v>
      </c>
      <c r="D358" s="891"/>
      <c r="E358" s="889"/>
      <c r="F358" s="890"/>
      <c r="G358" s="923"/>
      <c r="H358" s="923"/>
    </row>
    <row r="359" spans="1:8" s="950" customFormat="1" ht="25.5">
      <c r="A359" s="887"/>
      <c r="B359" s="888"/>
      <c r="C359" s="887" t="str">
        <f>C$49</f>
        <v>MA</v>
      </c>
      <c r="D359" s="892" t="s">
        <v>2939</v>
      </c>
      <c r="E359" s="889"/>
      <c r="F359" s="890"/>
      <c r="G359" s="923"/>
      <c r="H359" s="923"/>
    </row>
    <row r="360" spans="1:8" s="950" customFormat="1" ht="25.5">
      <c r="A360" s="887"/>
      <c r="B360" s="888"/>
      <c r="C360" s="887" t="str">
        <f>C$50</f>
        <v>S1</v>
      </c>
      <c r="D360" s="892" t="s">
        <v>2939</v>
      </c>
      <c r="E360" s="889"/>
      <c r="F360" s="890"/>
      <c r="G360" s="923"/>
      <c r="H360" s="923"/>
    </row>
    <row r="361" spans="1:8" s="950" customFormat="1">
      <c r="A361" s="887"/>
      <c r="B361" s="888"/>
      <c r="C361" s="887" t="str">
        <f>C$51</f>
        <v>S2</v>
      </c>
      <c r="D361" s="891"/>
      <c r="E361" s="889"/>
      <c r="F361" s="890"/>
      <c r="G361" s="923"/>
      <c r="H361" s="923"/>
    </row>
    <row r="362" spans="1:8" s="950" customFormat="1">
      <c r="A362" s="887"/>
      <c r="B362" s="888"/>
      <c r="C362" s="887" t="str">
        <f>C$52</f>
        <v>S3</v>
      </c>
      <c r="D362" s="891"/>
      <c r="E362" s="889"/>
      <c r="F362" s="890"/>
      <c r="G362" s="923"/>
      <c r="H362" s="923"/>
    </row>
    <row r="363" spans="1:8" s="950" customFormat="1">
      <c r="A363" s="887"/>
      <c r="B363" s="888"/>
      <c r="C363" s="887" t="str">
        <f>C$53</f>
        <v>S4</v>
      </c>
      <c r="D363" s="891"/>
      <c r="E363" s="889"/>
      <c r="F363" s="890"/>
      <c r="G363" s="923"/>
      <c r="H363" s="923"/>
    </row>
    <row r="365" spans="1:8" s="950" customFormat="1" ht="153">
      <c r="A365" s="887" t="s">
        <v>5450</v>
      </c>
      <c r="B365" s="888" t="s">
        <v>5451</v>
      </c>
      <c r="C365" s="887"/>
      <c r="D365" s="888" t="s">
        <v>2940</v>
      </c>
      <c r="E365" s="889"/>
      <c r="F365" s="890"/>
      <c r="G365" s="923"/>
      <c r="H365" s="923"/>
    </row>
    <row r="366" spans="1:8" s="950" customFormat="1">
      <c r="A366" s="887"/>
      <c r="B366" s="888"/>
      <c r="C366" s="887" t="s">
        <v>519</v>
      </c>
      <c r="D366" s="891"/>
      <c r="E366" s="889"/>
      <c r="F366" s="890"/>
      <c r="G366" s="923"/>
      <c r="H366" s="923"/>
    </row>
    <row r="367" spans="1:8" s="950" customFormat="1" ht="89.25">
      <c r="A367" s="887"/>
      <c r="B367" s="888"/>
      <c r="C367" s="887" t="str">
        <f>C$49</f>
        <v>MA</v>
      </c>
      <c r="D367" s="892" t="s">
        <v>2941</v>
      </c>
      <c r="E367" s="889"/>
      <c r="F367" s="890"/>
      <c r="G367" s="923"/>
    </row>
    <row r="368" spans="1:8" s="950" customFormat="1" ht="127.5">
      <c r="A368" s="887"/>
      <c r="B368" s="888"/>
      <c r="C368" s="887" t="str">
        <f>C$50</f>
        <v>S1</v>
      </c>
      <c r="D368" s="891" t="s">
        <v>2942</v>
      </c>
      <c r="E368" s="889"/>
      <c r="F368" s="890"/>
      <c r="G368" s="923"/>
      <c r="H368" s="923"/>
    </row>
    <row r="369" spans="1:8" s="950" customFormat="1" ht="114.75">
      <c r="A369" s="917"/>
      <c r="B369" s="918"/>
      <c r="C369" s="917" t="str">
        <f>C$51</f>
        <v>S2</v>
      </c>
      <c r="D369" s="891" t="s">
        <v>3893</v>
      </c>
      <c r="E369" s="919"/>
      <c r="F369" s="890"/>
      <c r="G369" s="923"/>
      <c r="H369" s="923"/>
    </row>
    <row r="370" spans="1:8" s="950" customFormat="1" ht="76.5">
      <c r="A370" s="887"/>
      <c r="B370" s="888"/>
      <c r="C370" s="887" t="str">
        <f>C$52</f>
        <v>S3</v>
      </c>
      <c r="D370" s="891" t="s">
        <v>5452</v>
      </c>
      <c r="E370" s="889"/>
      <c r="F370" s="890"/>
      <c r="G370" s="923"/>
      <c r="H370" s="923"/>
    </row>
    <row r="371" spans="1:8" s="950" customFormat="1">
      <c r="A371" s="887"/>
      <c r="B371" s="888"/>
      <c r="C371" s="887" t="str">
        <f>C$53</f>
        <v>S4</v>
      </c>
      <c r="D371" s="891"/>
      <c r="E371" s="889"/>
      <c r="F371" s="890"/>
      <c r="G371" s="923"/>
      <c r="H371" s="923"/>
    </row>
    <row r="373" spans="1:8" s="950" customFormat="1" ht="153">
      <c r="A373" s="887" t="s">
        <v>5453</v>
      </c>
      <c r="B373" s="888" t="s">
        <v>5443</v>
      </c>
      <c r="C373" s="887"/>
      <c r="D373" s="888" t="s">
        <v>2943</v>
      </c>
      <c r="E373" s="889"/>
      <c r="F373" s="890"/>
      <c r="G373" s="923"/>
      <c r="H373" s="923"/>
    </row>
    <row r="374" spans="1:8" s="950" customFormat="1">
      <c r="A374" s="887"/>
      <c r="B374" s="888"/>
      <c r="C374" s="887" t="s">
        <v>519</v>
      </c>
      <c r="D374" s="900"/>
      <c r="E374" s="901"/>
      <c r="F374" s="890"/>
      <c r="G374" s="923"/>
      <c r="H374" s="923"/>
    </row>
    <row r="375" spans="1:8" s="950" customFormat="1" ht="25.5">
      <c r="A375" s="887"/>
      <c r="B375" s="888"/>
      <c r="C375" s="887" t="str">
        <f>C$49</f>
        <v>MA</v>
      </c>
      <c r="D375" s="891" t="s">
        <v>2944</v>
      </c>
      <c r="E375" s="889"/>
      <c r="F375" s="890"/>
      <c r="G375" s="923"/>
      <c r="H375" s="923"/>
    </row>
    <row r="376" spans="1:8" s="950" customFormat="1" ht="25.5">
      <c r="A376" s="887"/>
      <c r="B376" s="888"/>
      <c r="C376" s="887" t="str">
        <f>C$50</f>
        <v>S1</v>
      </c>
      <c r="D376" s="891" t="s">
        <v>2944</v>
      </c>
      <c r="E376" s="889"/>
      <c r="F376" s="890"/>
      <c r="G376" s="923"/>
      <c r="H376" s="923"/>
    </row>
    <row r="377" spans="1:8" s="950" customFormat="1">
      <c r="A377" s="887"/>
      <c r="B377" s="888"/>
      <c r="C377" s="887" t="str">
        <f>C$51</f>
        <v>S2</v>
      </c>
      <c r="D377" s="891"/>
      <c r="E377" s="889"/>
      <c r="F377" s="890"/>
      <c r="G377" s="923"/>
      <c r="H377" s="923"/>
    </row>
    <row r="378" spans="1:8" s="950" customFormat="1">
      <c r="A378" s="887"/>
      <c r="B378" s="888"/>
      <c r="C378" s="887" t="str">
        <f>C$52</f>
        <v>S3</v>
      </c>
      <c r="D378" s="891"/>
      <c r="E378" s="889"/>
      <c r="F378" s="890"/>
      <c r="G378" s="923"/>
      <c r="H378" s="923"/>
    </row>
    <row r="379" spans="1:8" s="950" customFormat="1">
      <c r="A379" s="887"/>
      <c r="B379" s="888"/>
      <c r="C379" s="887" t="str">
        <f>C$53</f>
        <v>S4</v>
      </c>
      <c r="D379" s="891"/>
      <c r="E379" s="889"/>
      <c r="F379" s="890"/>
      <c r="G379" s="923"/>
      <c r="H379" s="923"/>
    </row>
    <row r="381" spans="1:8" s="950" customFormat="1" ht="153">
      <c r="A381" s="887" t="s">
        <v>5454</v>
      </c>
      <c r="B381" s="888" t="s">
        <v>5455</v>
      </c>
      <c r="C381" s="887"/>
      <c r="D381" s="888" t="s">
        <v>2945</v>
      </c>
      <c r="E381" s="889"/>
      <c r="F381" s="890"/>
      <c r="G381" s="923"/>
      <c r="H381" s="923"/>
    </row>
    <row r="382" spans="1:8">
      <c r="A382" s="887"/>
      <c r="B382" s="888"/>
      <c r="C382" s="887" t="s">
        <v>519</v>
      </c>
      <c r="D382" s="891"/>
      <c r="E382" s="889"/>
      <c r="F382" s="890"/>
    </row>
    <row r="383" spans="1:8" ht="89.25">
      <c r="A383" s="887"/>
      <c r="B383" s="888"/>
      <c r="C383" s="887" t="str">
        <f>C$49</f>
        <v>MA</v>
      </c>
      <c r="D383" s="892" t="s">
        <v>2946</v>
      </c>
      <c r="E383" s="889"/>
      <c r="F383" s="890"/>
    </row>
    <row r="384" spans="1:8" ht="89.25">
      <c r="A384" s="887"/>
      <c r="B384" s="888"/>
      <c r="C384" s="887" t="str">
        <f>C$50</f>
        <v>S1</v>
      </c>
      <c r="D384" s="891" t="s">
        <v>2947</v>
      </c>
      <c r="E384" s="889"/>
      <c r="F384" s="890"/>
    </row>
    <row r="385" spans="1:6">
      <c r="A385" s="887"/>
      <c r="B385" s="888"/>
      <c r="C385" s="887" t="str">
        <f>C$51</f>
        <v>S2</v>
      </c>
      <c r="D385" s="891"/>
      <c r="E385" s="889"/>
      <c r="F385" s="890"/>
    </row>
    <row r="386" spans="1:6">
      <c r="A386" s="887"/>
      <c r="B386" s="888"/>
      <c r="C386" s="887" t="str">
        <f>C$52</f>
        <v>S3</v>
      </c>
      <c r="D386" s="891"/>
      <c r="E386" s="889"/>
      <c r="F386" s="890"/>
    </row>
    <row r="387" spans="1:6">
      <c r="A387" s="887"/>
      <c r="B387" s="888"/>
      <c r="C387" s="887" t="str">
        <f>C$53</f>
        <v>S4</v>
      </c>
      <c r="D387" s="891"/>
      <c r="E387" s="889"/>
      <c r="F387" s="890"/>
    </row>
    <row r="389" spans="1:6" ht="127.5">
      <c r="A389" s="887" t="s">
        <v>5456</v>
      </c>
      <c r="B389" s="888" t="s">
        <v>5457</v>
      </c>
      <c r="C389" s="887"/>
      <c r="D389" s="888" t="s">
        <v>2948</v>
      </c>
      <c r="E389" s="889"/>
      <c r="F389" s="890"/>
    </row>
    <row r="390" spans="1:6">
      <c r="A390" s="887"/>
      <c r="B390" s="888"/>
      <c r="C390" s="887" t="s">
        <v>519</v>
      </c>
      <c r="D390" s="891"/>
      <c r="E390" s="889"/>
      <c r="F390" s="890"/>
    </row>
    <row r="391" spans="1:6" ht="25.5">
      <c r="A391" s="887"/>
      <c r="B391" s="888"/>
      <c r="C391" s="887" t="str">
        <f>C$49</f>
        <v>MA</v>
      </c>
      <c r="D391" s="891" t="s">
        <v>2949</v>
      </c>
      <c r="E391" s="889"/>
      <c r="F391" s="890"/>
    </row>
    <row r="392" spans="1:6" ht="25.5">
      <c r="A392" s="887"/>
      <c r="B392" s="888"/>
      <c r="C392" s="887" t="str">
        <f>C$50</f>
        <v>S1</v>
      </c>
      <c r="D392" s="891" t="s">
        <v>2950</v>
      </c>
      <c r="E392" s="889"/>
      <c r="F392" s="890"/>
    </row>
    <row r="393" spans="1:6">
      <c r="A393" s="887"/>
      <c r="B393" s="888"/>
      <c r="C393" s="887" t="str">
        <f>C$51</f>
        <v>S2</v>
      </c>
      <c r="D393" s="891"/>
      <c r="E393" s="889"/>
      <c r="F393" s="890"/>
    </row>
    <row r="394" spans="1:6">
      <c r="A394" s="887"/>
      <c r="B394" s="888"/>
      <c r="C394" s="887" t="str">
        <f>C$52</f>
        <v>S3</v>
      </c>
      <c r="D394" s="891"/>
      <c r="E394" s="889"/>
      <c r="F394" s="890"/>
    </row>
    <row r="395" spans="1:6">
      <c r="A395" s="887"/>
      <c r="B395" s="888"/>
      <c r="C395" s="887" t="str">
        <f>C$53</f>
        <v>S4</v>
      </c>
      <c r="D395" s="891"/>
      <c r="E395" s="889"/>
      <c r="F395" s="890"/>
    </row>
    <row r="397" spans="1:6" ht="140.25">
      <c r="A397" s="887" t="s">
        <v>5458</v>
      </c>
      <c r="B397" s="888" t="s">
        <v>5459</v>
      </c>
      <c r="C397" s="887"/>
      <c r="D397" s="888" t="s">
        <v>2951</v>
      </c>
      <c r="E397" s="889"/>
      <c r="F397" s="890"/>
    </row>
    <row r="398" spans="1:6">
      <c r="A398" s="887"/>
      <c r="B398" s="888"/>
      <c r="C398" s="887" t="s">
        <v>519</v>
      </c>
      <c r="D398" s="891"/>
      <c r="E398" s="889"/>
      <c r="F398" s="890"/>
    </row>
    <row r="399" spans="1:6" ht="63.75">
      <c r="A399" s="887"/>
      <c r="B399" s="888"/>
      <c r="C399" s="887" t="str">
        <f>C$49</f>
        <v>MA</v>
      </c>
      <c r="D399" s="891" t="s">
        <v>2952</v>
      </c>
      <c r="E399" s="889"/>
      <c r="F399" s="890"/>
    </row>
    <row r="400" spans="1:6" ht="128.1" customHeight="1">
      <c r="A400" s="887"/>
      <c r="B400" s="888"/>
      <c r="C400" s="887" t="str">
        <f>C$50</f>
        <v>S1</v>
      </c>
      <c r="D400" s="891" t="s">
        <v>2953</v>
      </c>
      <c r="E400" s="889"/>
      <c r="F400" s="890"/>
    </row>
    <row r="401" spans="1:8">
      <c r="A401" s="887"/>
      <c r="B401" s="888"/>
      <c r="C401" s="887" t="str">
        <f>C$51</f>
        <v>S2</v>
      </c>
      <c r="D401" s="891"/>
      <c r="E401" s="889"/>
      <c r="F401" s="890"/>
    </row>
    <row r="402" spans="1:8">
      <c r="A402" s="887"/>
      <c r="B402" s="888"/>
      <c r="C402" s="887" t="str">
        <f>C$52</f>
        <v>S3</v>
      </c>
      <c r="D402" s="891"/>
      <c r="E402" s="889"/>
      <c r="F402" s="890"/>
    </row>
    <row r="403" spans="1:8">
      <c r="A403" s="887"/>
      <c r="B403" s="888"/>
      <c r="C403" s="887" t="str">
        <f>C$53</f>
        <v>S4</v>
      </c>
      <c r="D403" s="891"/>
      <c r="E403" s="889"/>
      <c r="F403" s="890"/>
    </row>
    <row r="405" spans="1:8" ht="127.5">
      <c r="A405" s="887" t="s">
        <v>5460</v>
      </c>
      <c r="B405" s="888" t="s">
        <v>5461</v>
      </c>
      <c r="C405" s="887"/>
      <c r="D405" s="888" t="s">
        <v>2954</v>
      </c>
      <c r="E405" s="889"/>
      <c r="F405" s="890"/>
    </row>
    <row r="406" spans="1:8">
      <c r="A406" s="887"/>
      <c r="B406" s="888"/>
      <c r="C406" s="887" t="s">
        <v>519</v>
      </c>
      <c r="D406" s="891"/>
      <c r="E406" s="889"/>
      <c r="F406" s="890"/>
    </row>
    <row r="407" spans="1:8" ht="63.75">
      <c r="A407" s="887"/>
      <c r="B407" s="888"/>
      <c r="C407" s="887" t="str">
        <f>C$49</f>
        <v>MA</v>
      </c>
      <c r="D407" s="892" t="s">
        <v>2955</v>
      </c>
      <c r="E407" s="889"/>
      <c r="F407" s="890"/>
    </row>
    <row r="408" spans="1:8" ht="76.5">
      <c r="A408" s="887"/>
      <c r="B408" s="888"/>
      <c r="C408" s="887" t="str">
        <f>C$50</f>
        <v>S1</v>
      </c>
      <c r="D408" s="892" t="s">
        <v>2956</v>
      </c>
      <c r="E408" s="889"/>
      <c r="F408" s="890"/>
    </row>
    <row r="409" spans="1:8" ht="63.75">
      <c r="A409" s="887"/>
      <c r="B409" s="888"/>
      <c r="C409" s="887" t="str">
        <f>C$51</f>
        <v>S2</v>
      </c>
      <c r="D409" s="891" t="s">
        <v>3894</v>
      </c>
      <c r="E409" s="889"/>
      <c r="F409" s="890"/>
    </row>
    <row r="410" spans="1:8" ht="63.75">
      <c r="A410" s="887"/>
      <c r="B410" s="888"/>
      <c r="C410" s="887" t="str">
        <f>C$52</f>
        <v>S3</v>
      </c>
      <c r="D410" s="891" t="s">
        <v>5462</v>
      </c>
      <c r="E410" s="889"/>
      <c r="F410" s="890"/>
    </row>
    <row r="411" spans="1:8">
      <c r="A411" s="887"/>
      <c r="B411" s="888"/>
      <c r="C411" s="887" t="str">
        <f>C$53</f>
        <v>S4</v>
      </c>
      <c r="D411" s="891"/>
      <c r="E411" s="889"/>
      <c r="F411" s="890"/>
    </row>
    <row r="413" spans="1:8" ht="127.5">
      <c r="A413" s="887" t="s">
        <v>5463</v>
      </c>
      <c r="B413" s="888" t="s">
        <v>5464</v>
      </c>
      <c r="C413" s="887"/>
      <c r="D413" s="888" t="s">
        <v>2957</v>
      </c>
      <c r="E413" s="889"/>
      <c r="F413" s="890"/>
    </row>
    <row r="414" spans="1:8" s="950" customFormat="1">
      <c r="A414" s="887"/>
      <c r="B414" s="888"/>
      <c r="C414" s="887" t="s">
        <v>519</v>
      </c>
      <c r="D414" s="891"/>
      <c r="E414" s="889"/>
      <c r="F414" s="890"/>
      <c r="G414" s="923"/>
      <c r="H414" s="923"/>
    </row>
    <row r="415" spans="1:8" s="950" customFormat="1" ht="76.5">
      <c r="A415" s="887"/>
      <c r="B415" s="888"/>
      <c r="C415" s="887" t="str">
        <f>C$49</f>
        <v>MA</v>
      </c>
      <c r="D415" s="891" t="s">
        <v>2958</v>
      </c>
      <c r="E415" s="919"/>
      <c r="F415" s="890"/>
      <c r="G415" s="923"/>
    </row>
    <row r="416" spans="1:8" s="950" customFormat="1" ht="25.5">
      <c r="A416" s="887"/>
      <c r="B416" s="888"/>
      <c r="C416" s="887" t="str">
        <f>C$50</f>
        <v>S1</v>
      </c>
      <c r="D416" s="891" t="s">
        <v>2959</v>
      </c>
      <c r="E416" s="889"/>
      <c r="F416" s="890"/>
      <c r="G416" s="923"/>
      <c r="H416" s="923"/>
    </row>
    <row r="417" spans="1:8" s="950" customFormat="1" ht="51">
      <c r="A417" s="887"/>
      <c r="B417" s="888"/>
      <c r="C417" s="887" t="str">
        <f>C$51</f>
        <v>S2</v>
      </c>
      <c r="D417" s="891" t="s">
        <v>3895</v>
      </c>
      <c r="E417" s="889"/>
      <c r="F417" s="890"/>
      <c r="G417" s="923"/>
      <c r="H417" s="923"/>
    </row>
    <row r="418" spans="1:8" s="950" customFormat="1" ht="89.25">
      <c r="A418" s="887"/>
      <c r="B418" s="888"/>
      <c r="C418" s="887" t="str">
        <f>C$52</f>
        <v>S3</v>
      </c>
      <c r="D418" s="891" t="s">
        <v>5465</v>
      </c>
      <c r="E418" s="889"/>
      <c r="F418" s="890"/>
      <c r="G418" s="923"/>
      <c r="H418" s="923"/>
    </row>
    <row r="419" spans="1:8" s="950" customFormat="1">
      <c r="A419" s="887"/>
      <c r="B419" s="888"/>
      <c r="C419" s="887" t="str">
        <f>C$53</f>
        <v>S4</v>
      </c>
      <c r="D419" s="891"/>
      <c r="E419" s="889"/>
      <c r="F419" s="890"/>
      <c r="G419" s="923"/>
      <c r="H419" s="923"/>
    </row>
    <row r="421" spans="1:8" s="950" customFormat="1">
      <c r="A421" s="882">
        <v>2.4</v>
      </c>
      <c r="B421" s="883"/>
      <c r="C421" s="882"/>
      <c r="D421" s="883" t="s">
        <v>2960</v>
      </c>
      <c r="E421" s="884"/>
      <c r="F421" s="885"/>
      <c r="G421" s="923"/>
      <c r="H421" s="923"/>
    </row>
    <row r="422" spans="1:8" s="950" customFormat="1" ht="76.5">
      <c r="A422" s="887" t="s">
        <v>5466</v>
      </c>
      <c r="B422" s="888" t="s">
        <v>5467</v>
      </c>
      <c r="C422" s="887"/>
      <c r="D422" s="888" t="s">
        <v>2961</v>
      </c>
      <c r="E422" s="889"/>
      <c r="F422" s="890"/>
      <c r="G422" s="923"/>
      <c r="H422" s="923"/>
    </row>
    <row r="423" spans="1:8" s="950" customFormat="1">
      <c r="A423" s="887"/>
      <c r="B423" s="888"/>
      <c r="C423" s="887" t="s">
        <v>519</v>
      </c>
      <c r="D423" s="891"/>
      <c r="E423" s="889"/>
      <c r="F423" s="890"/>
      <c r="G423" s="923"/>
      <c r="H423" s="923"/>
    </row>
    <row r="424" spans="1:8" s="950" customFormat="1" ht="51">
      <c r="A424" s="887"/>
      <c r="B424" s="888"/>
      <c r="C424" s="887" t="str">
        <f>C$49</f>
        <v>MA</v>
      </c>
      <c r="D424" s="892" t="s">
        <v>2962</v>
      </c>
      <c r="E424" s="889"/>
      <c r="F424" s="890"/>
      <c r="G424" s="923"/>
      <c r="H424" s="923"/>
    </row>
    <row r="425" spans="1:8" s="950" customFormat="1" ht="76.5">
      <c r="A425" s="887"/>
      <c r="B425" s="888"/>
      <c r="C425" s="887" t="str">
        <f>C$50</f>
        <v>S1</v>
      </c>
      <c r="D425" s="892" t="s">
        <v>2963</v>
      </c>
      <c r="E425" s="889"/>
      <c r="F425" s="890"/>
      <c r="G425" s="923"/>
      <c r="H425" s="923"/>
    </row>
    <row r="426" spans="1:8" s="950" customFormat="1">
      <c r="A426" s="887"/>
      <c r="B426" s="888"/>
      <c r="C426" s="887" t="str">
        <f>C$51</f>
        <v>S2</v>
      </c>
      <c r="D426" s="891"/>
      <c r="E426" s="889"/>
      <c r="F426" s="890"/>
      <c r="G426" s="923"/>
      <c r="H426" s="923"/>
    </row>
    <row r="427" spans="1:8" s="950" customFormat="1">
      <c r="A427" s="887"/>
      <c r="B427" s="888"/>
      <c r="C427" s="887" t="str">
        <f>C$52</f>
        <v>S3</v>
      </c>
      <c r="D427" s="891"/>
      <c r="E427" s="889"/>
      <c r="F427" s="890"/>
      <c r="G427" s="923"/>
      <c r="H427" s="923"/>
    </row>
    <row r="428" spans="1:8" s="950" customFormat="1">
      <c r="A428" s="887"/>
      <c r="B428" s="888"/>
      <c r="C428" s="887" t="str">
        <f>C$53</f>
        <v>S4</v>
      </c>
      <c r="D428" s="891"/>
      <c r="E428" s="889"/>
      <c r="F428" s="890"/>
      <c r="G428" s="923"/>
      <c r="H428" s="923"/>
    </row>
    <row r="430" spans="1:8" ht="153">
      <c r="A430" s="887" t="s">
        <v>5468</v>
      </c>
      <c r="B430" s="888" t="s">
        <v>5469</v>
      </c>
      <c r="C430" s="887"/>
      <c r="D430" s="888" t="s">
        <v>2964</v>
      </c>
      <c r="E430" s="889"/>
      <c r="F430" s="890"/>
    </row>
    <row r="431" spans="1:8">
      <c r="A431" s="887"/>
      <c r="B431" s="888"/>
      <c r="C431" s="887" t="s">
        <v>519</v>
      </c>
      <c r="D431" s="891"/>
      <c r="E431" s="889"/>
      <c r="F431" s="890"/>
    </row>
    <row r="432" spans="1:8" ht="76.5">
      <c r="A432" s="887"/>
      <c r="B432" s="888"/>
      <c r="C432" s="887" t="str">
        <f>C$49</f>
        <v>MA</v>
      </c>
      <c r="D432" s="892" t="s">
        <v>2965</v>
      </c>
      <c r="E432" s="889"/>
      <c r="F432" s="890"/>
    </row>
    <row r="433" spans="1:6" ht="63.75">
      <c r="A433" s="887"/>
      <c r="B433" s="888"/>
      <c r="C433" s="887" t="str">
        <f>C$50</f>
        <v>S1</v>
      </c>
      <c r="D433" s="892" t="s">
        <v>2966</v>
      </c>
      <c r="E433" s="889"/>
      <c r="F433" s="890"/>
    </row>
    <row r="434" spans="1:6">
      <c r="A434" s="887"/>
      <c r="B434" s="888"/>
      <c r="C434" s="887" t="str">
        <f>C$51</f>
        <v>S2</v>
      </c>
      <c r="D434" s="891"/>
      <c r="E434" s="889"/>
      <c r="F434" s="890"/>
    </row>
    <row r="435" spans="1:6">
      <c r="A435" s="887"/>
      <c r="B435" s="888"/>
      <c r="C435" s="887" t="str">
        <f>C$52</f>
        <v>S3</v>
      </c>
      <c r="D435" s="891"/>
      <c r="E435" s="889"/>
      <c r="F435" s="890"/>
    </row>
    <row r="436" spans="1:6">
      <c r="A436" s="887"/>
      <c r="B436" s="888"/>
      <c r="C436" s="887" t="str">
        <f>C$53</f>
        <v>S4</v>
      </c>
      <c r="D436" s="891"/>
      <c r="E436" s="889"/>
      <c r="F436" s="890"/>
    </row>
    <row r="438" spans="1:6" ht="140.25">
      <c r="A438" s="887" t="s">
        <v>5470</v>
      </c>
      <c r="B438" s="888" t="s">
        <v>5471</v>
      </c>
      <c r="C438" s="887"/>
      <c r="D438" s="888" t="s">
        <v>2967</v>
      </c>
      <c r="E438" s="889"/>
      <c r="F438" s="890"/>
    </row>
    <row r="439" spans="1:6">
      <c r="A439" s="887"/>
      <c r="B439" s="888"/>
      <c r="C439" s="887" t="s">
        <v>519</v>
      </c>
      <c r="D439" s="891"/>
      <c r="E439" s="889"/>
      <c r="F439" s="890"/>
    </row>
    <row r="440" spans="1:6" ht="89.25">
      <c r="A440" s="887"/>
      <c r="B440" s="888"/>
      <c r="C440" s="887" t="str">
        <f>C$49</f>
        <v>MA</v>
      </c>
      <c r="D440" s="892" t="s">
        <v>2968</v>
      </c>
      <c r="E440" s="889"/>
      <c r="F440" s="890"/>
    </row>
    <row r="441" spans="1:6" ht="76.5">
      <c r="A441" s="887"/>
      <c r="B441" s="888"/>
      <c r="C441" s="887" t="str">
        <f>C$50</f>
        <v>S1</v>
      </c>
      <c r="D441" s="892" t="s">
        <v>2969</v>
      </c>
      <c r="E441" s="889"/>
      <c r="F441" s="890"/>
    </row>
    <row r="442" spans="1:6">
      <c r="A442" s="887"/>
      <c r="B442" s="888"/>
      <c r="C442" s="887" t="str">
        <f>C$51</f>
        <v>S2</v>
      </c>
      <c r="D442" s="891"/>
      <c r="E442" s="889"/>
      <c r="F442" s="890"/>
    </row>
    <row r="443" spans="1:6">
      <c r="A443" s="887"/>
      <c r="B443" s="888"/>
      <c r="C443" s="887" t="str">
        <f>C$52</f>
        <v>S3</v>
      </c>
      <c r="D443" s="891"/>
      <c r="E443" s="889"/>
      <c r="F443" s="890"/>
    </row>
    <row r="444" spans="1:6">
      <c r="A444" s="887"/>
      <c r="B444" s="888"/>
      <c r="C444" s="887" t="str">
        <f>C$53</f>
        <v>S4</v>
      </c>
      <c r="D444" s="891"/>
      <c r="E444" s="889"/>
      <c r="F444" s="890"/>
    </row>
    <row r="446" spans="1:6" ht="89.25">
      <c r="A446" s="887" t="s">
        <v>5472</v>
      </c>
      <c r="B446" s="888" t="s">
        <v>5473</v>
      </c>
      <c r="C446" s="887"/>
      <c r="D446" s="888" t="s">
        <v>2970</v>
      </c>
      <c r="E446" s="889"/>
      <c r="F446" s="890"/>
    </row>
    <row r="447" spans="1:6">
      <c r="A447" s="887"/>
      <c r="B447" s="888"/>
      <c r="C447" s="887" t="s">
        <v>519</v>
      </c>
      <c r="D447" s="891"/>
      <c r="E447" s="889"/>
      <c r="F447" s="890"/>
    </row>
    <row r="448" spans="1:6">
      <c r="A448" s="887"/>
      <c r="B448" s="888"/>
      <c r="C448" s="887" t="str">
        <f>C$49</f>
        <v>MA</v>
      </c>
      <c r="D448" s="892" t="s">
        <v>2971</v>
      </c>
      <c r="E448" s="889"/>
      <c r="F448" s="890"/>
    </row>
    <row r="449" spans="1:6">
      <c r="A449" s="887"/>
      <c r="B449" s="888"/>
      <c r="C449" s="887" t="str">
        <f>C$50</f>
        <v>S1</v>
      </c>
      <c r="D449" s="892" t="s">
        <v>2971</v>
      </c>
      <c r="E449" s="889"/>
      <c r="F449" s="890"/>
    </row>
    <row r="450" spans="1:6">
      <c r="A450" s="887"/>
      <c r="B450" s="888"/>
      <c r="C450" s="887" t="str">
        <f>C$51</f>
        <v>S2</v>
      </c>
      <c r="D450" s="891"/>
      <c r="E450" s="889"/>
      <c r="F450" s="890"/>
    </row>
    <row r="451" spans="1:6">
      <c r="A451" s="887"/>
      <c r="B451" s="888"/>
      <c r="C451" s="887" t="str">
        <f>C$52</f>
        <v>S3</v>
      </c>
      <c r="D451" s="891"/>
      <c r="E451" s="889"/>
      <c r="F451" s="890"/>
    </row>
    <row r="452" spans="1:6">
      <c r="A452" s="887"/>
      <c r="B452" s="888"/>
      <c r="C452" s="887" t="str">
        <f>C$53</f>
        <v>S4</v>
      </c>
      <c r="D452" s="891"/>
      <c r="E452" s="889"/>
      <c r="F452" s="890"/>
    </row>
    <row r="454" spans="1:6" ht="102">
      <c r="A454" s="887" t="s">
        <v>5474</v>
      </c>
      <c r="B454" s="888" t="s">
        <v>5475</v>
      </c>
      <c r="C454" s="887"/>
      <c r="D454" s="888" t="s">
        <v>2972</v>
      </c>
      <c r="E454" s="889"/>
      <c r="F454" s="890"/>
    </row>
    <row r="455" spans="1:6">
      <c r="A455" s="887"/>
      <c r="B455" s="888"/>
      <c r="C455" s="887" t="s">
        <v>519</v>
      </c>
      <c r="D455" s="891"/>
      <c r="E455" s="889"/>
      <c r="F455" s="890"/>
    </row>
    <row r="456" spans="1:6">
      <c r="A456" s="887"/>
      <c r="B456" s="888"/>
      <c r="C456" s="887" t="str">
        <f>C$49</f>
        <v>MA</v>
      </c>
      <c r="D456" s="892" t="s">
        <v>2973</v>
      </c>
      <c r="E456" s="889"/>
      <c r="F456" s="890"/>
    </row>
    <row r="457" spans="1:6">
      <c r="A457" s="887"/>
      <c r="B457" s="888"/>
      <c r="C457" s="887" t="str">
        <f>C$50</f>
        <v>S1</v>
      </c>
      <c r="D457" s="892" t="s">
        <v>2973</v>
      </c>
      <c r="E457" s="889"/>
      <c r="F457" s="890"/>
    </row>
    <row r="458" spans="1:6">
      <c r="A458" s="887"/>
      <c r="B458" s="888"/>
      <c r="C458" s="887" t="str">
        <f>C$51</f>
        <v>S2</v>
      </c>
      <c r="D458" s="891"/>
      <c r="E458" s="889"/>
      <c r="F458" s="890"/>
    </row>
    <row r="459" spans="1:6">
      <c r="A459" s="887"/>
      <c r="B459" s="888"/>
      <c r="C459" s="887" t="str">
        <f>C$52</f>
        <v>S3</v>
      </c>
      <c r="D459" s="891"/>
      <c r="E459" s="889"/>
      <c r="F459" s="890"/>
    </row>
    <row r="460" spans="1:6">
      <c r="A460" s="887"/>
      <c r="B460" s="888"/>
      <c r="C460" s="887" t="str">
        <f>C$53</f>
        <v>S4</v>
      </c>
      <c r="D460" s="891"/>
      <c r="E460" s="889"/>
      <c r="F460" s="890"/>
    </row>
    <row r="461" spans="1:6">
      <c r="A461" s="920"/>
      <c r="B461" s="921"/>
      <c r="C461" s="920"/>
      <c r="D461" s="921"/>
      <c r="E461" s="922"/>
    </row>
    <row r="462" spans="1:6">
      <c r="A462" s="882">
        <v>2.5</v>
      </c>
      <c r="B462" s="883"/>
      <c r="C462" s="882"/>
      <c r="D462" s="883" t="s">
        <v>2974</v>
      </c>
      <c r="E462" s="884"/>
      <c r="F462" s="885"/>
    </row>
    <row r="463" spans="1:6" ht="140.25">
      <c r="A463" s="887" t="s">
        <v>5476</v>
      </c>
      <c r="B463" s="888" t="s">
        <v>5477</v>
      </c>
      <c r="C463" s="887"/>
      <c r="D463" s="888" t="s">
        <v>2975</v>
      </c>
      <c r="E463" s="889"/>
      <c r="F463" s="890"/>
    </row>
    <row r="464" spans="1:6">
      <c r="A464" s="887"/>
      <c r="B464" s="888"/>
      <c r="C464" s="887" t="s">
        <v>519</v>
      </c>
      <c r="D464" s="891"/>
      <c r="E464" s="889"/>
      <c r="F464" s="890"/>
    </row>
    <row r="465" spans="1:8" ht="63.75">
      <c r="A465" s="887"/>
      <c r="B465" s="888"/>
      <c r="C465" s="887" t="str">
        <f>C$49</f>
        <v>MA</v>
      </c>
      <c r="D465" s="891" t="s">
        <v>2976</v>
      </c>
      <c r="E465" s="889"/>
      <c r="F465" s="890"/>
    </row>
    <row r="466" spans="1:8" ht="102">
      <c r="A466" s="887"/>
      <c r="B466" s="888"/>
      <c r="C466" s="887" t="str">
        <f>C$50</f>
        <v>S1</v>
      </c>
      <c r="D466" s="892" t="s">
        <v>2977</v>
      </c>
      <c r="E466" s="889"/>
      <c r="F466" s="890"/>
    </row>
    <row r="467" spans="1:8">
      <c r="A467" s="887"/>
      <c r="B467" s="888"/>
      <c r="C467" s="887" t="str">
        <f>C$51</f>
        <v>S2</v>
      </c>
      <c r="D467" s="891"/>
      <c r="E467" s="889"/>
      <c r="F467" s="890"/>
    </row>
    <row r="468" spans="1:8">
      <c r="A468" s="887"/>
      <c r="B468" s="888"/>
      <c r="C468" s="887" t="str">
        <f>C$52</f>
        <v>S3</v>
      </c>
      <c r="D468" s="891"/>
      <c r="E468" s="889"/>
      <c r="F468" s="890"/>
    </row>
    <row r="469" spans="1:8">
      <c r="A469" s="887"/>
      <c r="B469" s="888"/>
      <c r="C469" s="887" t="str">
        <f>C$53</f>
        <v>S4</v>
      </c>
      <c r="D469" s="891"/>
      <c r="E469" s="889"/>
      <c r="F469" s="890"/>
    </row>
    <row r="470" spans="1:8">
      <c r="A470" s="920"/>
      <c r="B470" s="921"/>
      <c r="C470" s="920"/>
      <c r="D470" s="921"/>
      <c r="E470" s="922"/>
    </row>
    <row r="471" spans="1:8" ht="140.25">
      <c r="A471" s="887" t="s">
        <v>5478</v>
      </c>
      <c r="B471" s="888" t="s">
        <v>190</v>
      </c>
      <c r="C471" s="887"/>
      <c r="D471" s="888" t="s">
        <v>2978</v>
      </c>
      <c r="E471" s="889"/>
      <c r="F471" s="890"/>
    </row>
    <row r="472" spans="1:8">
      <c r="A472" s="887"/>
      <c r="B472" s="888"/>
      <c r="C472" s="887" t="s">
        <v>519</v>
      </c>
      <c r="D472" s="891"/>
      <c r="E472" s="889"/>
      <c r="F472" s="890"/>
    </row>
    <row r="473" spans="1:8" ht="140.25">
      <c r="A473" s="887"/>
      <c r="B473" s="888"/>
      <c r="C473" s="887" t="str">
        <f>C$49</f>
        <v>MA</v>
      </c>
      <c r="D473" s="891" t="s">
        <v>2979</v>
      </c>
      <c r="E473" s="889"/>
      <c r="F473" s="890"/>
    </row>
    <row r="474" spans="1:8" ht="114.75">
      <c r="A474" s="887"/>
      <c r="B474" s="888"/>
      <c r="C474" s="887" t="str">
        <f>C$50</f>
        <v>S1</v>
      </c>
      <c r="D474" s="891" t="s">
        <v>2980</v>
      </c>
      <c r="E474" s="889"/>
      <c r="F474" s="890"/>
    </row>
    <row r="475" spans="1:8">
      <c r="A475" s="887"/>
      <c r="B475" s="888"/>
      <c r="C475" s="887" t="str">
        <f>C$51</f>
        <v>S2</v>
      </c>
      <c r="D475" s="891"/>
      <c r="E475" s="889"/>
      <c r="F475" s="890"/>
    </row>
    <row r="476" spans="1:8">
      <c r="A476" s="887"/>
      <c r="B476" s="888"/>
      <c r="C476" s="887" t="str">
        <f>C$52</f>
        <v>S3</v>
      </c>
      <c r="D476" s="891"/>
      <c r="E476" s="889"/>
      <c r="F476" s="890"/>
    </row>
    <row r="477" spans="1:8">
      <c r="A477" s="887"/>
      <c r="B477" s="888"/>
      <c r="C477" s="887" t="str">
        <f>C$53</f>
        <v>S4</v>
      </c>
      <c r="D477" s="891"/>
      <c r="E477" s="889"/>
      <c r="F477" s="890"/>
    </row>
    <row r="478" spans="1:8" s="950" customFormat="1">
      <c r="A478" s="923"/>
      <c r="B478" s="900"/>
      <c r="C478" s="923"/>
      <c r="D478" s="900"/>
      <c r="E478" s="924"/>
      <c r="F478" s="902"/>
      <c r="G478" s="923"/>
      <c r="H478" s="923"/>
    </row>
    <row r="479" spans="1:8" s="950" customFormat="1" ht="114.75">
      <c r="A479" s="887" t="s">
        <v>5479</v>
      </c>
      <c r="B479" s="888" t="s">
        <v>5480</v>
      </c>
      <c r="C479" s="887"/>
      <c r="D479" s="888" t="s">
        <v>2981</v>
      </c>
      <c r="E479" s="889"/>
      <c r="F479" s="890"/>
      <c r="G479" s="923"/>
      <c r="H479" s="923"/>
    </row>
    <row r="480" spans="1:8" s="950" customFormat="1">
      <c r="A480" s="887"/>
      <c r="B480" s="888"/>
      <c r="C480" s="887" t="s">
        <v>519</v>
      </c>
      <c r="D480" s="891"/>
      <c r="E480" s="889"/>
      <c r="F480" s="890"/>
      <c r="G480" s="923"/>
      <c r="H480" s="923"/>
    </row>
    <row r="481" spans="1:8" s="950" customFormat="1">
      <c r="A481" s="887"/>
      <c r="B481" s="888"/>
      <c r="C481" s="887" t="str">
        <f>C$49</f>
        <v>MA</v>
      </c>
      <c r="D481" s="892" t="s">
        <v>2982</v>
      </c>
      <c r="E481" s="889"/>
      <c r="F481" s="890"/>
      <c r="G481" s="923"/>
      <c r="H481" s="923"/>
    </row>
    <row r="482" spans="1:8" s="950" customFormat="1">
      <c r="A482" s="887"/>
      <c r="B482" s="888"/>
      <c r="C482" s="887" t="str">
        <f>C$50</f>
        <v>S1</v>
      </c>
      <c r="D482" s="892" t="s">
        <v>2982</v>
      </c>
      <c r="E482" s="889"/>
      <c r="F482" s="890"/>
      <c r="G482" s="923"/>
      <c r="H482" s="923"/>
    </row>
    <row r="483" spans="1:8" s="950" customFormat="1">
      <c r="A483" s="887"/>
      <c r="B483" s="888"/>
      <c r="C483" s="887" t="str">
        <f>C$51</f>
        <v>S2</v>
      </c>
      <c r="D483" s="891"/>
      <c r="E483" s="889"/>
      <c r="F483" s="890"/>
      <c r="G483" s="923"/>
      <c r="H483" s="923"/>
    </row>
    <row r="484" spans="1:8" s="950" customFormat="1">
      <c r="A484" s="887"/>
      <c r="B484" s="888"/>
      <c r="C484" s="887" t="str">
        <f>C$52</f>
        <v>S3</v>
      </c>
      <c r="D484" s="891"/>
      <c r="E484" s="889"/>
      <c r="F484" s="890"/>
      <c r="G484" s="923"/>
      <c r="H484" s="923"/>
    </row>
    <row r="485" spans="1:8" s="950" customFormat="1">
      <c r="A485" s="887"/>
      <c r="B485" s="888"/>
      <c r="C485" s="887" t="str">
        <f>C$53</f>
        <v>S4</v>
      </c>
      <c r="D485" s="891"/>
      <c r="E485" s="889"/>
      <c r="F485" s="890"/>
      <c r="G485" s="923"/>
      <c r="H485" s="923"/>
    </row>
    <row r="487" spans="1:8" s="950" customFormat="1" ht="89.25">
      <c r="A487" s="887" t="s">
        <v>5481</v>
      </c>
      <c r="B487" s="888" t="s">
        <v>5482</v>
      </c>
      <c r="C487" s="887"/>
      <c r="D487" s="888" t="s">
        <v>2983</v>
      </c>
      <c r="E487" s="889"/>
      <c r="F487" s="890"/>
      <c r="G487" s="923"/>
      <c r="H487" s="923"/>
    </row>
    <row r="488" spans="1:8" s="950" customFormat="1">
      <c r="A488" s="887"/>
      <c r="B488" s="888"/>
      <c r="C488" s="887" t="s">
        <v>519</v>
      </c>
      <c r="D488" s="891"/>
      <c r="E488" s="889"/>
      <c r="F488" s="890"/>
      <c r="G488" s="923"/>
      <c r="H488" s="923"/>
    </row>
    <row r="489" spans="1:8" s="950" customFormat="1" ht="63.75">
      <c r="A489" s="887"/>
      <c r="B489" s="888"/>
      <c r="C489" s="887" t="str">
        <f>C$49</f>
        <v>MA</v>
      </c>
      <c r="D489" s="892" t="s">
        <v>2984</v>
      </c>
      <c r="E489" s="889"/>
      <c r="F489" s="916" t="s">
        <v>2985</v>
      </c>
      <c r="G489" s="923"/>
    </row>
    <row r="490" spans="1:8" s="950" customFormat="1" ht="38.25">
      <c r="A490" s="887"/>
      <c r="B490" s="888"/>
      <c r="C490" s="887" t="str">
        <f>C$50</f>
        <v>S1</v>
      </c>
      <c r="D490" s="891" t="s">
        <v>2986</v>
      </c>
      <c r="E490" s="889"/>
      <c r="F490" s="890"/>
      <c r="G490" s="923"/>
      <c r="H490" s="923"/>
    </row>
    <row r="491" spans="1:8" s="950" customFormat="1">
      <c r="A491" s="887"/>
      <c r="B491" s="888"/>
      <c r="C491" s="887" t="str">
        <f>C$51</f>
        <v>S2</v>
      </c>
      <c r="D491" s="891"/>
      <c r="E491" s="889"/>
      <c r="F491" s="890"/>
      <c r="G491" s="923"/>
      <c r="H491" s="923"/>
    </row>
    <row r="492" spans="1:8" s="950" customFormat="1">
      <c r="A492" s="887"/>
      <c r="B492" s="888"/>
      <c r="C492" s="887" t="str">
        <f>C$52</f>
        <v>S3</v>
      </c>
      <c r="D492" s="891"/>
      <c r="E492" s="889"/>
      <c r="F492" s="890"/>
      <c r="G492" s="923"/>
      <c r="H492" s="923"/>
    </row>
    <row r="493" spans="1:8" s="950" customFormat="1">
      <c r="A493" s="887"/>
      <c r="B493" s="888"/>
      <c r="C493" s="887" t="str">
        <f>C$53</f>
        <v>S4</v>
      </c>
      <c r="D493" s="891"/>
      <c r="E493" s="889"/>
      <c r="F493" s="890"/>
      <c r="G493" s="923"/>
      <c r="H493" s="923"/>
    </row>
    <row r="495" spans="1:8" ht="76.5">
      <c r="A495" s="887" t="s">
        <v>5483</v>
      </c>
      <c r="B495" s="888" t="s">
        <v>5484</v>
      </c>
      <c r="C495" s="887"/>
      <c r="D495" s="888" t="s">
        <v>2987</v>
      </c>
      <c r="E495" s="889"/>
      <c r="F495" s="890"/>
    </row>
    <row r="496" spans="1:8">
      <c r="A496" s="887"/>
      <c r="B496" s="888"/>
      <c r="C496" s="887" t="s">
        <v>519</v>
      </c>
      <c r="D496" s="891"/>
      <c r="E496" s="889"/>
      <c r="F496" s="890"/>
    </row>
    <row r="497" spans="1:6">
      <c r="A497" s="887"/>
      <c r="B497" s="888"/>
      <c r="C497" s="887" t="str">
        <f>C$49</f>
        <v>MA</v>
      </c>
      <c r="D497" s="891" t="s">
        <v>2988</v>
      </c>
      <c r="E497" s="889"/>
      <c r="F497" s="890"/>
    </row>
    <row r="498" spans="1:6">
      <c r="A498" s="887"/>
      <c r="B498" s="888"/>
      <c r="C498" s="887" t="str">
        <f>C$50</f>
        <v>S1</v>
      </c>
      <c r="D498" s="891" t="s">
        <v>2988</v>
      </c>
      <c r="E498" s="889"/>
      <c r="F498" s="890"/>
    </row>
    <row r="499" spans="1:6">
      <c r="A499" s="887"/>
      <c r="B499" s="888"/>
      <c r="C499" s="887" t="str">
        <f>C$51</f>
        <v>S2</v>
      </c>
      <c r="D499" s="891"/>
      <c r="E499" s="889"/>
      <c r="F499" s="890"/>
    </row>
    <row r="500" spans="1:6">
      <c r="A500" s="887"/>
      <c r="B500" s="888"/>
      <c r="C500" s="887" t="str">
        <f>C$52</f>
        <v>S3</v>
      </c>
      <c r="D500" s="891"/>
      <c r="E500" s="889"/>
      <c r="F500" s="890"/>
    </row>
    <row r="501" spans="1:6">
      <c r="A501" s="887"/>
      <c r="B501" s="888"/>
      <c r="C501" s="887" t="str">
        <f>C$53</f>
        <v>S4</v>
      </c>
      <c r="D501" s="891"/>
      <c r="E501" s="889"/>
      <c r="F501" s="890"/>
    </row>
    <row r="503" spans="1:6">
      <c r="A503" s="882">
        <v>2.6</v>
      </c>
      <c r="B503" s="883"/>
      <c r="C503" s="882"/>
      <c r="D503" s="883" t="s">
        <v>2989</v>
      </c>
      <c r="E503" s="884"/>
      <c r="F503" s="885"/>
    </row>
    <row r="504" spans="1:6" ht="191.25">
      <c r="A504" s="887" t="s">
        <v>5485</v>
      </c>
      <c r="B504" s="888" t="s">
        <v>5486</v>
      </c>
      <c r="C504" s="887"/>
      <c r="D504" s="888" t="s">
        <v>2990</v>
      </c>
      <c r="E504" s="889"/>
      <c r="F504" s="890"/>
    </row>
    <row r="505" spans="1:6">
      <c r="A505" s="887"/>
      <c r="B505" s="888"/>
      <c r="C505" s="887" t="s">
        <v>519</v>
      </c>
      <c r="D505" s="891"/>
      <c r="E505" s="889"/>
      <c r="F505" s="890"/>
    </row>
    <row r="506" spans="1:6" ht="63.75">
      <c r="A506" s="887"/>
      <c r="B506" s="888"/>
      <c r="C506" s="887" t="str">
        <f>C$49</f>
        <v>MA</v>
      </c>
      <c r="D506" s="891" t="s">
        <v>2991</v>
      </c>
      <c r="E506" s="889"/>
      <c r="F506" s="890"/>
    </row>
    <row r="507" spans="1:6" ht="25.5">
      <c r="A507" s="887"/>
      <c r="B507" s="888"/>
      <c r="C507" s="887" t="str">
        <f>C$50</f>
        <v>S1</v>
      </c>
      <c r="D507" s="891" t="s">
        <v>2992</v>
      </c>
      <c r="E507" s="889"/>
      <c r="F507" s="890"/>
    </row>
    <row r="508" spans="1:6">
      <c r="A508" s="887"/>
      <c r="B508" s="888"/>
      <c r="C508" s="887" t="str">
        <f>C$51</f>
        <v>S2</v>
      </c>
      <c r="D508" s="891"/>
      <c r="E508" s="889"/>
      <c r="F508" s="890"/>
    </row>
    <row r="509" spans="1:6">
      <c r="A509" s="887"/>
      <c r="B509" s="888"/>
      <c r="C509" s="887" t="str">
        <f>C$52</f>
        <v>S3</v>
      </c>
      <c r="D509" s="891"/>
      <c r="E509" s="889"/>
      <c r="F509" s="890"/>
    </row>
    <row r="510" spans="1:6">
      <c r="A510" s="887"/>
      <c r="B510" s="888"/>
      <c r="C510" s="887" t="str">
        <f>C$53</f>
        <v>S4</v>
      </c>
      <c r="D510" s="891"/>
      <c r="E510" s="889"/>
      <c r="F510" s="890"/>
    </row>
    <row r="511" spans="1:6">
      <c r="A511" s="920"/>
      <c r="B511" s="921"/>
      <c r="C511" s="920"/>
      <c r="D511" s="921"/>
      <c r="E511" s="922"/>
    </row>
    <row r="512" spans="1:6">
      <c r="A512" s="882">
        <v>2.7</v>
      </c>
      <c r="B512" s="883"/>
      <c r="C512" s="882"/>
      <c r="D512" s="883" t="s">
        <v>2993</v>
      </c>
      <c r="E512" s="884"/>
      <c r="F512" s="886"/>
    </row>
    <row r="513" spans="1:8" ht="127.5">
      <c r="A513" s="887" t="s">
        <v>5487</v>
      </c>
      <c r="B513" s="888" t="s">
        <v>5488</v>
      </c>
      <c r="C513" s="887"/>
      <c r="D513" s="888" t="s">
        <v>2994</v>
      </c>
      <c r="E513" s="889"/>
      <c r="F513" s="890"/>
    </row>
    <row r="514" spans="1:8">
      <c r="A514" s="887"/>
      <c r="B514" s="888"/>
      <c r="C514" s="887" t="s">
        <v>519</v>
      </c>
      <c r="D514" s="891"/>
      <c r="E514" s="889"/>
      <c r="F514" s="890"/>
    </row>
    <row r="515" spans="1:8" ht="38.25">
      <c r="A515" s="887"/>
      <c r="B515" s="888"/>
      <c r="C515" s="887" t="str">
        <f>C$49</f>
        <v>MA</v>
      </c>
      <c r="D515" s="892" t="s">
        <v>2995</v>
      </c>
      <c r="E515" s="889"/>
      <c r="F515" s="890"/>
    </row>
    <row r="516" spans="1:8" ht="25.5">
      <c r="A516" s="887"/>
      <c r="B516" s="888"/>
      <c r="C516" s="887" t="str">
        <f>C$50</f>
        <v>S1</v>
      </c>
      <c r="D516" s="892" t="s">
        <v>2996</v>
      </c>
      <c r="E516" s="889"/>
      <c r="F516" s="890"/>
    </row>
    <row r="517" spans="1:8">
      <c r="A517" s="887"/>
      <c r="B517" s="888"/>
      <c r="C517" s="887" t="str">
        <f>C$51</f>
        <v>S2</v>
      </c>
      <c r="D517" s="891"/>
      <c r="E517" s="889"/>
      <c r="F517" s="890"/>
    </row>
    <row r="518" spans="1:8">
      <c r="A518" s="887"/>
      <c r="B518" s="888"/>
      <c r="C518" s="887" t="str">
        <f>C$52</f>
        <v>S3</v>
      </c>
      <c r="D518" s="891"/>
      <c r="E518" s="889"/>
      <c r="F518" s="890"/>
    </row>
    <row r="519" spans="1:8">
      <c r="A519" s="887"/>
      <c r="B519" s="888"/>
      <c r="C519" s="887" t="str">
        <f>C$53</f>
        <v>S4</v>
      </c>
      <c r="D519" s="891"/>
      <c r="E519" s="889"/>
      <c r="F519" s="890"/>
    </row>
    <row r="520" spans="1:8">
      <c r="A520" s="923"/>
      <c r="B520" s="900"/>
      <c r="C520" s="923"/>
      <c r="E520" s="924"/>
    </row>
    <row r="521" spans="1:8">
      <c r="A521" s="882">
        <v>2.8</v>
      </c>
      <c r="B521" s="883"/>
      <c r="C521" s="882"/>
      <c r="D521" s="883" t="s">
        <v>2997</v>
      </c>
      <c r="E521" s="884"/>
      <c r="F521" s="886"/>
    </row>
    <row r="522" spans="1:8" ht="204">
      <c r="A522" s="887" t="s">
        <v>5489</v>
      </c>
      <c r="B522" s="888" t="s">
        <v>5490</v>
      </c>
      <c r="C522" s="887"/>
      <c r="D522" s="888" t="s">
        <v>2998</v>
      </c>
      <c r="E522" s="889"/>
      <c r="F522" s="890"/>
    </row>
    <row r="523" spans="1:8">
      <c r="A523" s="887"/>
      <c r="B523" s="888"/>
      <c r="C523" s="887" t="s">
        <v>519</v>
      </c>
      <c r="D523" s="891"/>
      <c r="E523" s="889"/>
      <c r="F523" s="890"/>
    </row>
    <row r="524" spans="1:8" ht="25.5">
      <c r="A524" s="887"/>
      <c r="B524" s="888"/>
      <c r="C524" s="887" t="str">
        <f>C$49</f>
        <v>MA</v>
      </c>
      <c r="D524" s="892" t="s">
        <v>2999</v>
      </c>
      <c r="E524" s="889"/>
      <c r="F524" s="890"/>
    </row>
    <row r="525" spans="1:8" ht="25.5">
      <c r="A525" s="887"/>
      <c r="B525" s="888"/>
      <c r="C525" s="887" t="str">
        <f>C$50</f>
        <v>S1</v>
      </c>
      <c r="D525" s="905" t="s">
        <v>3000</v>
      </c>
      <c r="E525" s="889"/>
      <c r="F525" s="890"/>
    </row>
    <row r="526" spans="1:8" s="950" customFormat="1">
      <c r="A526" s="887"/>
      <c r="B526" s="888"/>
      <c r="C526" s="887" t="str">
        <f>C$51</f>
        <v>S2</v>
      </c>
      <c r="D526" s="891"/>
      <c r="E526" s="889"/>
      <c r="F526" s="890"/>
      <c r="G526" s="923"/>
      <c r="H526" s="923"/>
    </row>
    <row r="527" spans="1:8" s="950" customFormat="1">
      <c r="A527" s="887"/>
      <c r="B527" s="888"/>
      <c r="C527" s="887" t="str">
        <f>C$52</f>
        <v>S3</v>
      </c>
      <c r="D527" s="891"/>
      <c r="E527" s="889"/>
      <c r="F527" s="890"/>
      <c r="G527" s="923"/>
      <c r="H527" s="923"/>
    </row>
    <row r="528" spans="1:8" s="950" customFormat="1">
      <c r="A528" s="887"/>
      <c r="B528" s="888"/>
      <c r="C528" s="887" t="str">
        <f>C$53</f>
        <v>S4</v>
      </c>
      <c r="D528" s="891"/>
      <c r="E528" s="889"/>
      <c r="F528" s="890"/>
      <c r="G528" s="923"/>
      <c r="H528" s="923"/>
    </row>
    <row r="530" spans="1:8" s="950" customFormat="1" ht="114.75">
      <c r="A530" s="887" t="s">
        <v>5491</v>
      </c>
      <c r="B530" s="888" t="s">
        <v>5492</v>
      </c>
      <c r="C530" s="887"/>
      <c r="D530" s="888" t="s">
        <v>3001</v>
      </c>
      <c r="E530" s="889"/>
      <c r="F530" s="890"/>
      <c r="G530" s="923"/>
      <c r="H530" s="923"/>
    </row>
    <row r="531" spans="1:8" s="950" customFormat="1">
      <c r="A531" s="887"/>
      <c r="B531" s="888"/>
      <c r="C531" s="887" t="s">
        <v>519</v>
      </c>
      <c r="D531" s="891"/>
      <c r="E531" s="889"/>
      <c r="F531" s="890"/>
      <c r="G531" s="923"/>
      <c r="H531" s="923"/>
    </row>
    <row r="532" spans="1:8" s="950" customFormat="1" ht="89.25">
      <c r="A532" s="887"/>
      <c r="B532" s="888"/>
      <c r="C532" s="887" t="str">
        <f>C$49</f>
        <v>MA</v>
      </c>
      <c r="D532" s="892" t="s">
        <v>3002</v>
      </c>
      <c r="E532" s="889"/>
      <c r="F532" s="890"/>
      <c r="G532" s="923"/>
      <c r="H532" s="923"/>
    </row>
    <row r="533" spans="1:8" s="950" customFormat="1" ht="25.5">
      <c r="A533" s="887"/>
      <c r="B533" s="888"/>
      <c r="C533" s="887" t="str">
        <f>C$50</f>
        <v>S1</v>
      </c>
      <c r="D533" s="891" t="s">
        <v>3003</v>
      </c>
      <c r="E533" s="889"/>
      <c r="F533" s="890"/>
      <c r="G533" s="923"/>
      <c r="H533" s="923"/>
    </row>
    <row r="534" spans="1:8" s="950" customFormat="1">
      <c r="A534" s="887"/>
      <c r="B534" s="888"/>
      <c r="C534" s="887" t="str">
        <f>C$51</f>
        <v>S2</v>
      </c>
      <c r="D534" s="891"/>
      <c r="E534" s="889"/>
      <c r="F534" s="890"/>
      <c r="G534" s="923"/>
      <c r="H534" s="923"/>
    </row>
    <row r="535" spans="1:8" s="950" customFormat="1">
      <c r="A535" s="887"/>
      <c r="B535" s="888"/>
      <c r="C535" s="887" t="str">
        <f>C$52</f>
        <v>S3</v>
      </c>
      <c r="D535" s="891"/>
      <c r="E535" s="889"/>
      <c r="F535" s="890"/>
      <c r="G535" s="923"/>
      <c r="H535" s="923"/>
    </row>
    <row r="536" spans="1:8" s="950" customFormat="1">
      <c r="A536" s="887"/>
      <c r="B536" s="888"/>
      <c r="C536" s="887" t="str">
        <f>C$53</f>
        <v>S4</v>
      </c>
      <c r="D536" s="891"/>
      <c r="E536" s="889"/>
      <c r="F536" s="890"/>
      <c r="G536" s="923"/>
      <c r="H536" s="923"/>
    </row>
    <row r="538" spans="1:8" s="950" customFormat="1" ht="38.25">
      <c r="A538" s="887" t="s">
        <v>5493</v>
      </c>
      <c r="B538" s="888" t="s">
        <v>5494</v>
      </c>
      <c r="C538" s="887"/>
      <c r="D538" s="888" t="s">
        <v>3004</v>
      </c>
      <c r="E538" s="889"/>
      <c r="F538" s="890"/>
      <c r="G538" s="923"/>
      <c r="H538" s="923"/>
    </row>
    <row r="539" spans="1:8" s="950" customFormat="1">
      <c r="A539" s="887"/>
      <c r="B539" s="888"/>
      <c r="C539" s="887" t="s">
        <v>519</v>
      </c>
      <c r="D539" s="891"/>
      <c r="E539" s="889"/>
      <c r="F539" s="890"/>
      <c r="G539" s="923"/>
      <c r="H539" s="923"/>
    </row>
    <row r="540" spans="1:8" s="950" customFormat="1" ht="76.5">
      <c r="A540" s="887"/>
      <c r="B540" s="888"/>
      <c r="C540" s="887" t="str">
        <f>C$49</f>
        <v>MA</v>
      </c>
      <c r="D540" s="891" t="s">
        <v>3005</v>
      </c>
      <c r="E540" s="889"/>
      <c r="F540" s="890"/>
      <c r="G540" s="923"/>
    </row>
    <row r="541" spans="1:8" s="950" customFormat="1" ht="51">
      <c r="A541" s="887"/>
      <c r="B541" s="888"/>
      <c r="C541" s="887" t="str">
        <f>C$50</f>
        <v>S1</v>
      </c>
      <c r="D541" s="891" t="s">
        <v>3006</v>
      </c>
      <c r="E541" s="889"/>
      <c r="F541" s="890"/>
      <c r="G541" s="923"/>
      <c r="H541" s="923"/>
    </row>
    <row r="542" spans="1:8">
      <c r="A542" s="887"/>
      <c r="B542" s="888"/>
      <c r="C542" s="887" t="str">
        <f>C$51</f>
        <v>S2</v>
      </c>
      <c r="D542" s="891"/>
      <c r="E542" s="889"/>
      <c r="F542" s="890"/>
    </row>
    <row r="543" spans="1:8">
      <c r="A543" s="887"/>
      <c r="B543" s="888"/>
      <c r="C543" s="887" t="str">
        <f>C$52</f>
        <v>S3</v>
      </c>
      <c r="D543" s="891"/>
      <c r="E543" s="889"/>
      <c r="F543" s="890"/>
    </row>
    <row r="544" spans="1:8">
      <c r="A544" s="887"/>
      <c r="B544" s="888"/>
      <c r="C544" s="887" t="str">
        <f>C$53</f>
        <v>S4</v>
      </c>
      <c r="D544" s="891"/>
      <c r="E544" s="889"/>
      <c r="F544" s="890"/>
    </row>
    <row r="546" spans="1:6">
      <c r="A546" s="882">
        <v>2.9</v>
      </c>
      <c r="B546" s="883"/>
      <c r="C546" s="882"/>
      <c r="D546" s="883" t="s">
        <v>3007</v>
      </c>
      <c r="E546" s="884"/>
      <c r="F546" s="886"/>
    </row>
    <row r="547" spans="1:6" ht="102">
      <c r="A547" s="887" t="s">
        <v>5495</v>
      </c>
      <c r="B547" s="888" t="s">
        <v>5496</v>
      </c>
      <c r="C547" s="887"/>
      <c r="D547" s="888" t="s">
        <v>3008</v>
      </c>
      <c r="E547" s="889"/>
      <c r="F547" s="890"/>
    </row>
    <row r="548" spans="1:6">
      <c r="A548" s="887"/>
      <c r="B548" s="888"/>
      <c r="C548" s="887" t="s">
        <v>519</v>
      </c>
      <c r="D548" s="891"/>
      <c r="E548" s="889"/>
      <c r="F548" s="890"/>
    </row>
    <row r="549" spans="1:6">
      <c r="A549" s="887"/>
      <c r="B549" s="888"/>
      <c r="C549" s="887" t="str">
        <f>C$49</f>
        <v>MA</v>
      </c>
      <c r="D549" s="892" t="s">
        <v>3009</v>
      </c>
      <c r="E549" s="889"/>
      <c r="F549" s="890"/>
    </row>
    <row r="550" spans="1:6">
      <c r="A550" s="887"/>
      <c r="B550" s="888"/>
      <c r="C550" s="887" t="str">
        <f>C$50</f>
        <v>S1</v>
      </c>
      <c r="D550" s="892" t="s">
        <v>3009</v>
      </c>
      <c r="E550" s="889"/>
      <c r="F550" s="890"/>
    </row>
    <row r="551" spans="1:6">
      <c r="A551" s="887"/>
      <c r="B551" s="888"/>
      <c r="C551" s="887" t="str">
        <f>C$51</f>
        <v>S2</v>
      </c>
      <c r="D551" s="892" t="s">
        <v>3009</v>
      </c>
      <c r="E551" s="889"/>
      <c r="F551" s="890"/>
    </row>
    <row r="552" spans="1:6">
      <c r="A552" s="887"/>
      <c r="B552" s="888"/>
      <c r="C552" s="887" t="str">
        <f>C$52</f>
        <v>S3</v>
      </c>
      <c r="D552" s="892" t="s">
        <v>3009</v>
      </c>
      <c r="E552" s="889"/>
      <c r="F552" s="890"/>
    </row>
    <row r="553" spans="1:6">
      <c r="A553" s="887"/>
      <c r="B553" s="888"/>
      <c r="C553" s="887" t="str">
        <f>C$53</f>
        <v>S4</v>
      </c>
      <c r="D553" s="891"/>
      <c r="E553" s="889"/>
      <c r="F553" s="890"/>
    </row>
    <row r="555" spans="1:6" ht="89.25">
      <c r="A555" s="887" t="s">
        <v>5497</v>
      </c>
      <c r="B555" s="888" t="s">
        <v>5498</v>
      </c>
      <c r="C555" s="887"/>
      <c r="D555" s="888" t="s">
        <v>3010</v>
      </c>
      <c r="E555" s="889"/>
      <c r="F555" s="890"/>
    </row>
    <row r="556" spans="1:6">
      <c r="A556" s="887"/>
      <c r="B556" s="888"/>
      <c r="C556" s="887" t="s">
        <v>519</v>
      </c>
      <c r="D556" s="891"/>
      <c r="E556" s="889"/>
      <c r="F556" s="890"/>
    </row>
    <row r="557" spans="1:6" ht="25.5">
      <c r="A557" s="887"/>
      <c r="B557" s="888"/>
      <c r="C557" s="887" t="str">
        <f>C$49</f>
        <v>MA</v>
      </c>
      <c r="D557" s="892" t="s">
        <v>3011</v>
      </c>
      <c r="E557" s="889"/>
      <c r="F557" s="890"/>
    </row>
    <row r="558" spans="1:6" ht="25.5">
      <c r="A558" s="887"/>
      <c r="B558" s="888"/>
      <c r="C558" s="887" t="str">
        <f>C$50</f>
        <v>S1</v>
      </c>
      <c r="D558" s="892" t="s">
        <v>3012</v>
      </c>
      <c r="E558" s="889"/>
      <c r="F558" s="890"/>
    </row>
    <row r="559" spans="1:6">
      <c r="A559" s="887"/>
      <c r="B559" s="888"/>
      <c r="C559" s="887" t="str">
        <f>C$51</f>
        <v>S2</v>
      </c>
      <c r="D559" s="891" t="s">
        <v>3896</v>
      </c>
      <c r="E559" s="889"/>
      <c r="F559" s="890"/>
    </row>
    <row r="560" spans="1:6" ht="38.25">
      <c r="A560" s="887"/>
      <c r="B560" s="888"/>
      <c r="C560" s="887" t="str">
        <f>C$52</f>
        <v>S3</v>
      </c>
      <c r="D560" s="891" t="s">
        <v>5499</v>
      </c>
      <c r="E560" s="889"/>
      <c r="F560" s="890"/>
    </row>
    <row r="561" spans="1:6">
      <c r="A561" s="887"/>
      <c r="B561" s="888"/>
      <c r="C561" s="887" t="str">
        <f>C$53</f>
        <v>S4</v>
      </c>
      <c r="D561" s="891"/>
      <c r="E561" s="889"/>
      <c r="F561" s="890"/>
    </row>
    <row r="563" spans="1:6" ht="102">
      <c r="A563" s="887" t="s">
        <v>5500</v>
      </c>
      <c r="B563" s="888" t="s">
        <v>5501</v>
      </c>
      <c r="C563" s="887"/>
      <c r="D563" s="888" t="s">
        <v>3013</v>
      </c>
      <c r="E563" s="889"/>
      <c r="F563" s="890"/>
    </row>
    <row r="564" spans="1:6">
      <c r="A564" s="887"/>
      <c r="B564" s="888"/>
      <c r="C564" s="887" t="s">
        <v>519</v>
      </c>
      <c r="D564" s="891"/>
      <c r="E564" s="889"/>
      <c r="F564" s="890"/>
    </row>
    <row r="565" spans="1:6">
      <c r="A565" s="887"/>
      <c r="B565" s="888"/>
      <c r="C565" s="887" t="str">
        <f>C$49</f>
        <v>MA</v>
      </c>
      <c r="D565" s="891" t="s">
        <v>3014</v>
      </c>
      <c r="E565" s="889"/>
      <c r="F565" s="890"/>
    </row>
    <row r="566" spans="1:6">
      <c r="A566" s="887"/>
      <c r="B566" s="888"/>
      <c r="C566" s="887" t="str">
        <f>C$50</f>
        <v>S1</v>
      </c>
      <c r="D566" s="891" t="s">
        <v>3014</v>
      </c>
      <c r="E566" s="889"/>
      <c r="F566" s="890"/>
    </row>
    <row r="567" spans="1:6">
      <c r="A567" s="887"/>
      <c r="B567" s="888"/>
      <c r="C567" s="887" t="str">
        <f>C$51</f>
        <v>S2</v>
      </c>
      <c r="D567" s="891" t="s">
        <v>5502</v>
      </c>
      <c r="E567" s="889"/>
      <c r="F567" s="890"/>
    </row>
    <row r="568" spans="1:6">
      <c r="A568" s="887"/>
      <c r="B568" s="888"/>
      <c r="C568" s="887" t="str">
        <f>C$52</f>
        <v>S3</v>
      </c>
      <c r="D568" s="891" t="s">
        <v>5502</v>
      </c>
      <c r="E568" s="889"/>
      <c r="F568" s="890"/>
    </row>
    <row r="569" spans="1:6">
      <c r="A569" s="887"/>
      <c r="B569" s="888"/>
      <c r="C569" s="887" t="str">
        <f>C$53</f>
        <v>S4</v>
      </c>
      <c r="D569" s="891"/>
      <c r="E569" s="889"/>
      <c r="F569" s="890"/>
    </row>
    <row r="571" spans="1:6">
      <c r="A571" s="925">
        <v>2.1</v>
      </c>
      <c r="B571" s="883"/>
      <c r="C571" s="882"/>
      <c r="D571" s="883" t="s">
        <v>3015</v>
      </c>
      <c r="E571" s="884"/>
      <c r="F571" s="885"/>
    </row>
    <row r="572" spans="1:6" ht="102">
      <c r="A572" s="887" t="s">
        <v>5503</v>
      </c>
      <c r="B572" s="888" t="s">
        <v>5504</v>
      </c>
      <c r="C572" s="887"/>
      <c r="D572" s="888" t="s">
        <v>3016</v>
      </c>
      <c r="E572" s="889"/>
      <c r="F572" s="890"/>
    </row>
    <row r="573" spans="1:6">
      <c r="A573" s="887"/>
      <c r="B573" s="888"/>
      <c r="C573" s="887" t="s">
        <v>519</v>
      </c>
      <c r="D573" s="891"/>
      <c r="E573" s="889"/>
      <c r="F573" s="890"/>
    </row>
    <row r="574" spans="1:6" ht="89.25">
      <c r="A574" s="887"/>
      <c r="B574" s="888"/>
      <c r="C574" s="887" t="str">
        <f>C$49</f>
        <v>MA</v>
      </c>
      <c r="D574" s="892" t="s">
        <v>3017</v>
      </c>
      <c r="E574" s="889"/>
      <c r="F574" s="890"/>
    </row>
    <row r="575" spans="1:6" ht="76.5">
      <c r="A575" s="887"/>
      <c r="B575" s="888"/>
      <c r="C575" s="887" t="str">
        <f>C$50</f>
        <v>S1</v>
      </c>
      <c r="D575" s="891" t="s">
        <v>3018</v>
      </c>
      <c r="E575" s="889"/>
      <c r="F575" s="890"/>
    </row>
    <row r="576" spans="1:6">
      <c r="A576" s="887"/>
      <c r="B576" s="888"/>
      <c r="C576" s="887" t="str">
        <f>C$51</f>
        <v>S2</v>
      </c>
      <c r="D576" s="891"/>
      <c r="E576" s="889"/>
      <c r="F576" s="890"/>
    </row>
    <row r="577" spans="1:6">
      <c r="A577" s="887"/>
      <c r="B577" s="888"/>
      <c r="C577" s="887" t="str">
        <f>C$52</f>
        <v>S3</v>
      </c>
      <c r="D577" s="891"/>
      <c r="E577" s="889"/>
      <c r="F577" s="890"/>
    </row>
    <row r="578" spans="1:6">
      <c r="A578" s="887"/>
      <c r="B578" s="888"/>
      <c r="C578" s="887" t="str">
        <f>C$53</f>
        <v>S4</v>
      </c>
      <c r="D578" s="891"/>
      <c r="E578" s="889"/>
      <c r="F578" s="890"/>
    </row>
    <row r="580" spans="1:6" ht="114.75">
      <c r="A580" s="887" t="s">
        <v>5505</v>
      </c>
      <c r="B580" s="888" t="s">
        <v>5506</v>
      </c>
      <c r="C580" s="887"/>
      <c r="D580" s="888" t="s">
        <v>3019</v>
      </c>
      <c r="E580" s="889"/>
      <c r="F580" s="890"/>
    </row>
    <row r="581" spans="1:6">
      <c r="A581" s="887"/>
      <c r="B581" s="888"/>
      <c r="C581" s="887" t="s">
        <v>519</v>
      </c>
      <c r="D581" s="891"/>
      <c r="E581" s="889"/>
      <c r="F581" s="890"/>
    </row>
    <row r="582" spans="1:6" ht="89.25">
      <c r="A582" s="887"/>
      <c r="B582" s="888"/>
      <c r="C582" s="887" t="str">
        <f>C$49</f>
        <v>MA</v>
      </c>
      <c r="D582" s="892" t="s">
        <v>5507</v>
      </c>
      <c r="E582" s="889"/>
      <c r="F582" s="890"/>
    </row>
    <row r="583" spans="1:6" ht="76.5">
      <c r="A583" s="887"/>
      <c r="B583" s="888"/>
      <c r="C583" s="887" t="str">
        <f>C$50</f>
        <v>S1</v>
      </c>
      <c r="D583" s="891" t="s">
        <v>3018</v>
      </c>
      <c r="E583" s="889"/>
      <c r="F583" s="890"/>
    </row>
    <row r="584" spans="1:6">
      <c r="A584" s="887"/>
      <c r="B584" s="888"/>
      <c r="C584" s="887" t="str">
        <f>C$51</f>
        <v>S2</v>
      </c>
      <c r="D584" s="891"/>
      <c r="E584" s="889"/>
      <c r="F584" s="890"/>
    </row>
    <row r="585" spans="1:6">
      <c r="A585" s="887"/>
      <c r="B585" s="888"/>
      <c r="C585" s="887" t="str">
        <f>C$52</f>
        <v>S3</v>
      </c>
      <c r="D585" s="891"/>
      <c r="E585" s="889"/>
      <c r="F585" s="890"/>
    </row>
    <row r="586" spans="1:6">
      <c r="A586" s="887"/>
      <c r="B586" s="888"/>
      <c r="C586" s="887" t="str">
        <f>C$53</f>
        <v>S4</v>
      </c>
      <c r="D586" s="891"/>
      <c r="E586" s="889"/>
      <c r="F586" s="890"/>
    </row>
    <row r="588" spans="1:6" ht="102">
      <c r="A588" s="887" t="s">
        <v>5508</v>
      </c>
      <c r="B588" s="888" t="s">
        <v>5509</v>
      </c>
      <c r="C588" s="887"/>
      <c r="D588" s="888" t="s">
        <v>3020</v>
      </c>
      <c r="E588" s="889"/>
      <c r="F588" s="890"/>
    </row>
    <row r="589" spans="1:6">
      <c r="A589" s="887"/>
      <c r="B589" s="888"/>
      <c r="C589" s="887" t="s">
        <v>519</v>
      </c>
      <c r="D589" s="891"/>
      <c r="E589" s="889"/>
      <c r="F589" s="890"/>
    </row>
    <row r="590" spans="1:6" ht="25.5">
      <c r="A590" s="887"/>
      <c r="B590" s="888"/>
      <c r="C590" s="887" t="str">
        <f>C$49</f>
        <v>MA</v>
      </c>
      <c r="D590" s="892" t="s">
        <v>3021</v>
      </c>
      <c r="E590" s="889"/>
      <c r="F590" s="890"/>
    </row>
    <row r="591" spans="1:6" ht="25.5">
      <c r="A591" s="887"/>
      <c r="B591" s="888"/>
      <c r="C591" s="887" t="str">
        <f>C$50</f>
        <v>S1</v>
      </c>
      <c r="D591" s="892" t="s">
        <v>3022</v>
      </c>
      <c r="E591" s="889"/>
      <c r="F591" s="890"/>
    </row>
    <row r="592" spans="1:6">
      <c r="A592" s="887"/>
      <c r="B592" s="888"/>
      <c r="C592" s="887" t="str">
        <f>C$51</f>
        <v>S2</v>
      </c>
      <c r="D592" s="891"/>
      <c r="E592" s="889"/>
      <c r="F592" s="890"/>
    </row>
    <row r="593" spans="1:8">
      <c r="A593" s="887"/>
      <c r="B593" s="888"/>
      <c r="C593" s="887" t="str">
        <f>C$52</f>
        <v>S3</v>
      </c>
      <c r="D593" s="891"/>
      <c r="E593" s="889"/>
      <c r="F593" s="890"/>
    </row>
    <row r="594" spans="1:8">
      <c r="A594" s="887"/>
      <c r="B594" s="888"/>
      <c r="C594" s="887" t="str">
        <f>C$53</f>
        <v>S4</v>
      </c>
      <c r="D594" s="891"/>
      <c r="E594" s="889"/>
      <c r="F594" s="890"/>
    </row>
    <row r="596" spans="1:8" ht="102">
      <c r="A596" s="887" t="s">
        <v>5510</v>
      </c>
      <c r="B596" s="888" t="s">
        <v>5511</v>
      </c>
      <c r="C596" s="887"/>
      <c r="D596" s="888" t="s">
        <v>3023</v>
      </c>
      <c r="E596" s="889"/>
      <c r="F596" s="890"/>
    </row>
    <row r="597" spans="1:8">
      <c r="A597" s="887"/>
      <c r="B597" s="888"/>
      <c r="C597" s="887" t="s">
        <v>519</v>
      </c>
      <c r="D597" s="891"/>
      <c r="E597" s="889"/>
      <c r="F597" s="890"/>
    </row>
    <row r="598" spans="1:8">
      <c r="A598" s="887"/>
      <c r="B598" s="888"/>
      <c r="C598" s="887" t="str">
        <f>C$49</f>
        <v>MA</v>
      </c>
      <c r="D598" s="892" t="s">
        <v>3024</v>
      </c>
      <c r="E598" s="889"/>
      <c r="F598" s="890"/>
    </row>
    <row r="599" spans="1:8">
      <c r="A599" s="887"/>
      <c r="B599" s="888"/>
      <c r="C599" s="887" t="str">
        <f>C$50</f>
        <v>S1</v>
      </c>
      <c r="D599" s="892" t="s">
        <v>3024</v>
      </c>
      <c r="E599" s="889"/>
      <c r="F599" s="890"/>
    </row>
    <row r="600" spans="1:8">
      <c r="A600" s="887"/>
      <c r="B600" s="888"/>
      <c r="C600" s="887" t="str">
        <f>C$51</f>
        <v>S2</v>
      </c>
      <c r="D600" s="891"/>
      <c r="E600" s="889"/>
      <c r="F600" s="890"/>
    </row>
    <row r="601" spans="1:8">
      <c r="A601" s="887"/>
      <c r="B601" s="888"/>
      <c r="C601" s="887" t="str">
        <f>C$52</f>
        <v>S3</v>
      </c>
      <c r="D601" s="891"/>
      <c r="E601" s="889"/>
      <c r="F601" s="890"/>
    </row>
    <row r="602" spans="1:8">
      <c r="A602" s="887"/>
      <c r="B602" s="888"/>
      <c r="C602" s="887" t="str">
        <f>C$53</f>
        <v>S4</v>
      </c>
      <c r="D602" s="891"/>
      <c r="E602" s="889"/>
      <c r="F602" s="890"/>
    </row>
    <row r="604" spans="1:8">
      <c r="A604" s="882">
        <v>2.11</v>
      </c>
      <c r="B604" s="883"/>
      <c r="C604" s="882"/>
      <c r="D604" s="883" t="s">
        <v>3025</v>
      </c>
      <c r="E604" s="884"/>
      <c r="F604" s="885"/>
    </row>
    <row r="605" spans="1:8" ht="89.25">
      <c r="A605" s="887" t="s">
        <v>5512</v>
      </c>
      <c r="B605" s="888" t="s">
        <v>5513</v>
      </c>
      <c r="C605" s="887"/>
      <c r="D605" s="888" t="s">
        <v>3026</v>
      </c>
      <c r="E605" s="889"/>
      <c r="F605" s="890"/>
    </row>
    <row r="606" spans="1:8" s="950" customFormat="1">
      <c r="A606" s="887"/>
      <c r="B606" s="888"/>
      <c r="C606" s="887" t="s">
        <v>519</v>
      </c>
      <c r="D606" s="891"/>
      <c r="E606" s="889"/>
      <c r="F606" s="890"/>
      <c r="G606" s="923"/>
      <c r="H606" s="923"/>
    </row>
    <row r="607" spans="1:8" s="950" customFormat="1" ht="38.25">
      <c r="A607" s="887"/>
      <c r="B607" s="888"/>
      <c r="C607" s="887" t="str">
        <f>C$49</f>
        <v>MA</v>
      </c>
      <c r="D607" s="892" t="s">
        <v>3027</v>
      </c>
      <c r="E607" s="889"/>
      <c r="F607" s="890"/>
      <c r="G607" s="923"/>
      <c r="H607" s="923"/>
    </row>
    <row r="608" spans="1:8" s="950" customFormat="1" ht="114.75">
      <c r="A608" s="887"/>
      <c r="B608" s="888"/>
      <c r="C608" s="887" t="str">
        <f>C$50</f>
        <v>S1</v>
      </c>
      <c r="D608" s="892" t="s">
        <v>3028</v>
      </c>
      <c r="E608" s="889"/>
      <c r="F608" s="890"/>
      <c r="G608" s="923"/>
      <c r="H608" s="923"/>
    </row>
    <row r="609" spans="1:8" s="950" customFormat="1">
      <c r="A609" s="887"/>
      <c r="B609" s="888"/>
      <c r="C609" s="887" t="str">
        <f>C$51</f>
        <v>S2</v>
      </c>
      <c r="D609" s="891"/>
      <c r="E609" s="889"/>
      <c r="F609" s="890"/>
      <c r="G609" s="923"/>
      <c r="H609" s="923"/>
    </row>
    <row r="610" spans="1:8" s="950" customFormat="1">
      <c r="A610" s="887"/>
      <c r="B610" s="888"/>
      <c r="C610" s="887" t="str">
        <f>C$52</f>
        <v>S3</v>
      </c>
      <c r="D610" s="891"/>
      <c r="E610" s="889"/>
      <c r="F610" s="890"/>
      <c r="G610" s="923"/>
      <c r="H610" s="923"/>
    </row>
    <row r="611" spans="1:8" s="950" customFormat="1">
      <c r="A611" s="887"/>
      <c r="B611" s="888"/>
      <c r="C611" s="887" t="str">
        <f>C$53</f>
        <v>S4</v>
      </c>
      <c r="D611" s="891"/>
      <c r="E611" s="889"/>
      <c r="F611" s="890"/>
      <c r="G611" s="923"/>
      <c r="H611" s="923"/>
    </row>
    <row r="613" spans="1:8" s="950" customFormat="1" ht="204">
      <c r="A613" s="887" t="s">
        <v>5514</v>
      </c>
      <c r="B613" s="888" t="s">
        <v>5515</v>
      </c>
      <c r="C613" s="887"/>
      <c r="D613" s="888" t="s">
        <v>3029</v>
      </c>
      <c r="E613" s="889"/>
      <c r="F613" s="890"/>
      <c r="G613" s="923"/>
      <c r="H613" s="923"/>
    </row>
    <row r="614" spans="1:8" s="950" customFormat="1">
      <c r="A614" s="887"/>
      <c r="B614" s="888"/>
      <c r="C614" s="887" t="s">
        <v>519</v>
      </c>
      <c r="D614" s="891"/>
      <c r="E614" s="889"/>
      <c r="F614" s="890"/>
      <c r="G614" s="923"/>
      <c r="H614" s="923"/>
    </row>
    <row r="615" spans="1:8" s="950" customFormat="1" ht="76.5">
      <c r="A615" s="887"/>
      <c r="B615" s="888"/>
      <c r="C615" s="887" t="str">
        <f>C$49</f>
        <v>MA</v>
      </c>
      <c r="D615" s="892" t="s">
        <v>3030</v>
      </c>
      <c r="E615" s="889"/>
      <c r="F615" s="890"/>
      <c r="G615" s="923"/>
    </row>
    <row r="616" spans="1:8" s="950" customFormat="1" ht="38.25">
      <c r="A616" s="887"/>
      <c r="B616" s="888"/>
      <c r="C616" s="887" t="str">
        <f>C$50</f>
        <v>S1</v>
      </c>
      <c r="D616" s="892" t="s">
        <v>3031</v>
      </c>
      <c r="E616" s="889"/>
      <c r="F616" s="890"/>
      <c r="G616" s="923"/>
      <c r="H616" s="923"/>
    </row>
    <row r="617" spans="1:8" s="950" customFormat="1">
      <c r="A617" s="887"/>
      <c r="B617" s="888"/>
      <c r="C617" s="887" t="str">
        <f>C$51</f>
        <v>S2</v>
      </c>
      <c r="D617" s="891"/>
      <c r="E617" s="889"/>
      <c r="F617" s="890"/>
      <c r="G617" s="923"/>
      <c r="H617" s="923"/>
    </row>
    <row r="618" spans="1:8" s="950" customFormat="1">
      <c r="A618" s="887"/>
      <c r="B618" s="888"/>
      <c r="C618" s="887" t="str">
        <f>C$52</f>
        <v>S3</v>
      </c>
      <c r="D618" s="891"/>
      <c r="E618" s="889"/>
      <c r="F618" s="890"/>
      <c r="G618" s="923"/>
      <c r="H618" s="923"/>
    </row>
    <row r="619" spans="1:8" s="950" customFormat="1">
      <c r="A619" s="887"/>
      <c r="B619" s="888"/>
      <c r="C619" s="887" t="str">
        <f>C$53</f>
        <v>S4</v>
      </c>
      <c r="D619" s="891"/>
      <c r="E619" s="889"/>
      <c r="F619" s="890"/>
      <c r="G619" s="923"/>
      <c r="H619" s="923"/>
    </row>
    <row r="621" spans="1:8" s="950" customFormat="1" ht="165.75">
      <c r="A621" s="887" t="s">
        <v>5516</v>
      </c>
      <c r="B621" s="888" t="s">
        <v>5517</v>
      </c>
      <c r="C621" s="887"/>
      <c r="D621" s="888" t="s">
        <v>3032</v>
      </c>
      <c r="E621" s="889"/>
      <c r="F621" s="890"/>
      <c r="G621" s="923"/>
      <c r="H621" s="923"/>
    </row>
    <row r="622" spans="1:8">
      <c r="A622" s="887"/>
      <c r="B622" s="888"/>
      <c r="C622" s="887" t="s">
        <v>519</v>
      </c>
      <c r="D622" s="891"/>
      <c r="E622" s="889"/>
      <c r="F622" s="890"/>
    </row>
    <row r="623" spans="1:8" ht="63.75">
      <c r="A623" s="887"/>
      <c r="B623" s="888"/>
      <c r="C623" s="887" t="str">
        <f>C$49</f>
        <v>MA</v>
      </c>
      <c r="D623" s="891" t="s">
        <v>3033</v>
      </c>
      <c r="E623" s="889"/>
      <c r="F623" s="890"/>
    </row>
    <row r="624" spans="1:8" ht="25.5">
      <c r="A624" s="887"/>
      <c r="B624" s="888"/>
      <c r="C624" s="887" t="str">
        <f>C$50</f>
        <v>S1</v>
      </c>
      <c r="D624" s="892" t="s">
        <v>3034</v>
      </c>
      <c r="E624" s="889"/>
      <c r="F624" s="890"/>
    </row>
    <row r="625" spans="1:6">
      <c r="A625" s="887"/>
      <c r="B625" s="888"/>
      <c r="C625" s="887" t="str">
        <f>C$51</f>
        <v>S2</v>
      </c>
      <c r="D625" s="891"/>
      <c r="E625" s="889"/>
      <c r="F625" s="890"/>
    </row>
    <row r="626" spans="1:6">
      <c r="A626" s="887"/>
      <c r="B626" s="888"/>
      <c r="C626" s="887" t="str">
        <f>C$52</f>
        <v>S3</v>
      </c>
      <c r="D626" s="891"/>
      <c r="E626" s="889"/>
      <c r="F626" s="890"/>
    </row>
    <row r="627" spans="1:6">
      <c r="A627" s="887"/>
      <c r="B627" s="888"/>
      <c r="C627" s="887" t="str">
        <f>C$53</f>
        <v>S4</v>
      </c>
      <c r="D627" s="891"/>
      <c r="E627" s="889"/>
      <c r="F627" s="890"/>
    </row>
    <row r="629" spans="1:6" ht="89.25">
      <c r="A629" s="887" t="s">
        <v>5518</v>
      </c>
      <c r="B629" s="888" t="s">
        <v>5519</v>
      </c>
      <c r="C629" s="887"/>
      <c r="D629" s="888" t="s">
        <v>3035</v>
      </c>
      <c r="E629" s="889"/>
      <c r="F629" s="890"/>
    </row>
    <row r="630" spans="1:6">
      <c r="A630" s="887"/>
      <c r="B630" s="888"/>
      <c r="C630" s="887" t="s">
        <v>519</v>
      </c>
      <c r="D630" s="891"/>
      <c r="E630" s="889"/>
      <c r="F630" s="890"/>
    </row>
    <row r="631" spans="1:6" ht="76.5">
      <c r="A631" s="887"/>
      <c r="B631" s="888"/>
      <c r="C631" s="887" t="str">
        <f>C$49</f>
        <v>MA</v>
      </c>
      <c r="D631" s="892" t="s">
        <v>3036</v>
      </c>
      <c r="E631" s="889"/>
      <c r="F631" s="890"/>
    </row>
    <row r="632" spans="1:6" ht="89.25">
      <c r="A632" s="887"/>
      <c r="B632" s="888"/>
      <c r="C632" s="887" t="str">
        <f>C$50</f>
        <v>S1</v>
      </c>
      <c r="D632" s="891" t="s">
        <v>3037</v>
      </c>
      <c r="E632" s="889"/>
      <c r="F632" s="890"/>
    </row>
    <row r="633" spans="1:6">
      <c r="A633" s="887"/>
      <c r="B633" s="888"/>
      <c r="C633" s="887" t="str">
        <f>C$51</f>
        <v>S2</v>
      </c>
      <c r="D633" s="891"/>
      <c r="E633" s="889"/>
      <c r="F633" s="890"/>
    </row>
    <row r="634" spans="1:6">
      <c r="A634" s="887"/>
      <c r="B634" s="888"/>
      <c r="C634" s="887" t="str">
        <f>C$52</f>
        <v>S3</v>
      </c>
      <c r="D634" s="891"/>
      <c r="E634" s="889"/>
      <c r="F634" s="890"/>
    </row>
    <row r="635" spans="1:6">
      <c r="A635" s="887"/>
      <c r="B635" s="888"/>
      <c r="C635" s="887" t="str">
        <f>C$53</f>
        <v>S4</v>
      </c>
      <c r="D635" s="891"/>
      <c r="E635" s="889"/>
      <c r="F635" s="890"/>
    </row>
    <row r="637" spans="1:6">
      <c r="A637" s="882">
        <v>2.12</v>
      </c>
      <c r="B637" s="883"/>
      <c r="C637" s="882"/>
      <c r="D637" s="883" t="s">
        <v>3038</v>
      </c>
      <c r="E637" s="884"/>
      <c r="F637" s="885"/>
    </row>
    <row r="638" spans="1:6" ht="165.75">
      <c r="A638" s="887" t="s">
        <v>5520</v>
      </c>
      <c r="B638" s="888" t="s">
        <v>5521</v>
      </c>
      <c r="C638" s="887"/>
      <c r="D638" s="888" t="s">
        <v>3039</v>
      </c>
      <c r="E638" s="889"/>
      <c r="F638" s="890"/>
    </row>
    <row r="639" spans="1:6">
      <c r="A639" s="887"/>
      <c r="B639" s="888"/>
      <c r="C639" s="887" t="s">
        <v>519</v>
      </c>
      <c r="D639" s="891"/>
      <c r="E639" s="889"/>
      <c r="F639" s="890"/>
    </row>
    <row r="640" spans="1:6" ht="89.25">
      <c r="A640" s="887"/>
      <c r="B640" s="888"/>
      <c r="C640" s="887" t="str">
        <f>C$49</f>
        <v>MA</v>
      </c>
      <c r="D640" s="892" t="s">
        <v>3040</v>
      </c>
      <c r="E640" s="889"/>
      <c r="F640" s="890"/>
    </row>
    <row r="641" spans="1:31" ht="63.75">
      <c r="A641" s="887"/>
      <c r="B641" s="888"/>
      <c r="C641" s="887" t="str">
        <f>C$50</f>
        <v>S1</v>
      </c>
      <c r="D641" s="891" t="s">
        <v>3041</v>
      </c>
      <c r="E641" s="889"/>
      <c r="F641" s="890"/>
    </row>
    <row r="642" spans="1:31" ht="127.5">
      <c r="A642" s="887"/>
      <c r="B642" s="888"/>
      <c r="C642" s="887" t="str">
        <f>C$51</f>
        <v>S2</v>
      </c>
      <c r="D642" s="891" t="s">
        <v>3899</v>
      </c>
      <c r="E642" s="889"/>
      <c r="F642" s="890" t="s">
        <v>5522</v>
      </c>
    </row>
    <row r="643" spans="1:31">
      <c r="A643" s="887"/>
      <c r="B643" s="888"/>
      <c r="C643" s="887" t="str">
        <f>C$52</f>
        <v>S3</v>
      </c>
      <c r="D643" s="891"/>
      <c r="E643" s="889"/>
      <c r="F643" s="890"/>
    </row>
    <row r="644" spans="1:31">
      <c r="A644" s="887"/>
      <c r="B644" s="888"/>
      <c r="C644" s="887" t="str">
        <f>C$53</f>
        <v>S4</v>
      </c>
      <c r="D644" s="891"/>
      <c r="E644" s="889"/>
      <c r="F644" s="890"/>
    </row>
    <row r="646" spans="1:31" ht="114.75">
      <c r="A646" s="887" t="s">
        <v>5523</v>
      </c>
      <c r="B646" s="888" t="s">
        <v>5524</v>
      </c>
      <c r="C646" s="887"/>
      <c r="D646" s="888" t="s">
        <v>3042</v>
      </c>
      <c r="E646" s="889"/>
      <c r="F646" s="890"/>
    </row>
    <row r="647" spans="1:31">
      <c r="A647" s="887"/>
      <c r="B647" s="888"/>
      <c r="C647" s="887" t="s">
        <v>519</v>
      </c>
      <c r="D647" s="891"/>
      <c r="E647" s="889"/>
      <c r="F647" s="890"/>
    </row>
    <row r="648" spans="1:31" ht="140.25">
      <c r="A648" s="926"/>
      <c r="B648" s="927"/>
      <c r="C648" s="926" t="str">
        <f>C$49</f>
        <v>MA</v>
      </c>
      <c r="D648" s="928" t="s">
        <v>3043</v>
      </c>
      <c r="E648" s="929"/>
      <c r="F648" s="930" t="s">
        <v>3044</v>
      </c>
    </row>
    <row r="649" spans="1:31" ht="102">
      <c r="A649" s="887"/>
      <c r="B649" s="888"/>
      <c r="C649" s="887" t="str">
        <f>C$50</f>
        <v>S1</v>
      </c>
      <c r="D649" s="891" t="s">
        <v>3045</v>
      </c>
      <c r="E649" s="889"/>
      <c r="F649" s="890"/>
    </row>
    <row r="650" spans="1:31">
      <c r="A650" s="887"/>
      <c r="B650" s="888"/>
      <c r="C650" s="887" t="str">
        <f>C$51</f>
        <v>S2</v>
      </c>
      <c r="D650" s="891"/>
      <c r="E650" s="889"/>
      <c r="F650" s="890"/>
    </row>
    <row r="651" spans="1:31">
      <c r="A651" s="887"/>
      <c r="B651" s="888"/>
      <c r="C651" s="887" t="str">
        <f>C$52</f>
        <v>S3</v>
      </c>
      <c r="D651" s="891"/>
      <c r="E651" s="889"/>
      <c r="F651" s="890"/>
    </row>
    <row r="652" spans="1:31">
      <c r="A652" s="887"/>
      <c r="B652" s="888"/>
      <c r="C652" s="887" t="str">
        <f>C$53</f>
        <v>S4</v>
      </c>
      <c r="D652" s="891"/>
      <c r="E652" s="889"/>
      <c r="F652" s="890"/>
    </row>
    <row r="654" spans="1:31">
      <c r="A654" s="882">
        <v>2.13</v>
      </c>
      <c r="B654" s="883"/>
      <c r="C654" s="882"/>
      <c r="D654" s="883" t="s">
        <v>3046</v>
      </c>
      <c r="E654" s="884"/>
      <c r="F654" s="885"/>
    </row>
    <row r="655" spans="1:31" ht="114.75">
      <c r="A655" s="887" t="s">
        <v>5525</v>
      </c>
      <c r="B655" s="888" t="s">
        <v>5526</v>
      </c>
      <c r="C655" s="887"/>
      <c r="D655" s="888" t="s">
        <v>3047</v>
      </c>
      <c r="E655" s="889"/>
      <c r="F655" s="890"/>
      <c r="I655" s="923"/>
      <c r="J655" s="923"/>
      <c r="K655" s="923"/>
      <c r="L655" s="923"/>
      <c r="M655" s="923"/>
      <c r="N655" s="923"/>
      <c r="O655" s="923"/>
      <c r="P655" s="923"/>
      <c r="Q655" s="923"/>
      <c r="R655" s="923"/>
      <c r="S655" s="923"/>
      <c r="T655" s="923"/>
      <c r="U655" s="923"/>
      <c r="V655" s="923"/>
      <c r="W655" s="923"/>
      <c r="X655" s="923"/>
      <c r="Y655" s="923"/>
      <c r="Z655" s="923"/>
      <c r="AA655" s="923"/>
      <c r="AB655" s="923"/>
      <c r="AC655" s="923"/>
      <c r="AD655" s="923"/>
      <c r="AE655" s="923"/>
    </row>
    <row r="656" spans="1:31">
      <c r="A656" s="887"/>
      <c r="B656" s="888"/>
      <c r="C656" s="887" t="s">
        <v>519</v>
      </c>
      <c r="D656" s="891"/>
      <c r="E656" s="889"/>
      <c r="F656" s="890"/>
      <c r="I656" s="923"/>
      <c r="J656" s="923"/>
      <c r="K656" s="923"/>
      <c r="L656" s="923"/>
      <c r="M656" s="923"/>
      <c r="N656" s="923"/>
      <c r="O656" s="923"/>
      <c r="P656" s="923"/>
      <c r="Q656" s="923"/>
      <c r="R656" s="923"/>
      <c r="S656" s="923"/>
      <c r="T656" s="923"/>
      <c r="U656" s="923"/>
      <c r="V656" s="923"/>
      <c r="W656" s="923"/>
      <c r="X656" s="923"/>
      <c r="Y656" s="923"/>
      <c r="Z656" s="923"/>
      <c r="AA656" s="923"/>
      <c r="AB656" s="923"/>
      <c r="AC656" s="923"/>
      <c r="AD656" s="923"/>
      <c r="AE656" s="923"/>
    </row>
    <row r="657" spans="1:31">
      <c r="A657" s="887"/>
      <c r="B657" s="888"/>
      <c r="C657" s="887" t="str">
        <f>C$49</f>
        <v>MA</v>
      </c>
      <c r="D657" s="892" t="s">
        <v>3048</v>
      </c>
      <c r="E657" s="889"/>
      <c r="F657" s="890"/>
      <c r="I657" s="923"/>
      <c r="J657" s="923"/>
      <c r="K657" s="923"/>
      <c r="L657" s="923"/>
      <c r="M657" s="923"/>
      <c r="N657" s="923"/>
      <c r="O657" s="923"/>
      <c r="P657" s="923"/>
      <c r="Q657" s="923"/>
      <c r="R657" s="923"/>
      <c r="S657" s="923"/>
      <c r="T657" s="923"/>
      <c r="U657" s="923"/>
      <c r="V657" s="923"/>
      <c r="W657" s="923"/>
      <c r="X657" s="923"/>
      <c r="Y657" s="923"/>
      <c r="Z657" s="923"/>
      <c r="AA657" s="923"/>
      <c r="AB657" s="923"/>
      <c r="AC657" s="923"/>
      <c r="AD657" s="923"/>
      <c r="AE657" s="923"/>
    </row>
    <row r="658" spans="1:31">
      <c r="A658" s="887"/>
      <c r="B658" s="888"/>
      <c r="C658" s="887" t="str">
        <f>C$50</f>
        <v>S1</v>
      </c>
      <c r="D658" s="892" t="s">
        <v>3048</v>
      </c>
      <c r="E658" s="889"/>
      <c r="F658" s="890"/>
      <c r="I658" s="923"/>
      <c r="J658" s="923"/>
      <c r="K658" s="923"/>
      <c r="L658" s="923"/>
      <c r="M658" s="923"/>
      <c r="N658" s="923"/>
      <c r="O658" s="923"/>
      <c r="P658" s="923"/>
      <c r="Q658" s="923"/>
      <c r="R658" s="923"/>
      <c r="S658" s="923"/>
      <c r="T658" s="923"/>
      <c r="U658" s="923"/>
      <c r="V658" s="923"/>
      <c r="W658" s="923"/>
      <c r="X658" s="923"/>
      <c r="Y658" s="923"/>
      <c r="Z658" s="923"/>
      <c r="AA658" s="923"/>
      <c r="AB658" s="923"/>
      <c r="AC658" s="923"/>
      <c r="AD658" s="923"/>
      <c r="AE658" s="923"/>
    </row>
    <row r="659" spans="1:31">
      <c r="A659" s="887"/>
      <c r="B659" s="888"/>
      <c r="C659" s="887" t="str">
        <f>C$51</f>
        <v>S2</v>
      </c>
      <c r="D659" s="891"/>
      <c r="E659" s="889"/>
      <c r="F659" s="890"/>
      <c r="I659" s="923"/>
      <c r="J659" s="923"/>
      <c r="K659" s="923"/>
      <c r="L659" s="923"/>
      <c r="M659" s="923"/>
      <c r="N659" s="923"/>
      <c r="O659" s="923"/>
      <c r="P659" s="923"/>
      <c r="Q659" s="923"/>
      <c r="R659" s="923"/>
      <c r="S659" s="923"/>
      <c r="T659" s="923"/>
      <c r="U659" s="923"/>
      <c r="V659" s="923"/>
      <c r="W659" s="923"/>
      <c r="X659" s="923"/>
      <c r="Y659" s="923"/>
      <c r="Z659" s="923"/>
      <c r="AA659" s="923"/>
      <c r="AB659" s="923"/>
      <c r="AC659" s="923"/>
      <c r="AD659" s="923"/>
      <c r="AE659" s="923"/>
    </row>
    <row r="660" spans="1:31">
      <c r="A660" s="887"/>
      <c r="B660" s="888"/>
      <c r="C660" s="887" t="str">
        <f>C$52</f>
        <v>S3</v>
      </c>
      <c r="D660" s="891"/>
      <c r="E660" s="889"/>
      <c r="F660" s="890"/>
      <c r="I660" s="923"/>
      <c r="J660" s="923"/>
      <c r="K660" s="923"/>
      <c r="L660" s="923"/>
      <c r="M660" s="923"/>
      <c r="N660" s="923"/>
      <c r="O660" s="923"/>
      <c r="P660" s="923"/>
      <c r="Q660" s="923"/>
      <c r="R660" s="923"/>
      <c r="S660" s="923"/>
      <c r="T660" s="923"/>
      <c r="U660" s="923"/>
      <c r="V660" s="923"/>
      <c r="W660" s="923"/>
      <c r="X660" s="923"/>
      <c r="Y660" s="923"/>
      <c r="Z660" s="923"/>
      <c r="AA660" s="923"/>
      <c r="AB660" s="923"/>
      <c r="AC660" s="923"/>
      <c r="AD660" s="923"/>
      <c r="AE660" s="923"/>
    </row>
    <row r="661" spans="1:31">
      <c r="A661" s="887"/>
      <c r="B661" s="888"/>
      <c r="C661" s="887" t="str">
        <f>C$53</f>
        <v>S4</v>
      </c>
      <c r="D661" s="891"/>
      <c r="E661" s="889"/>
      <c r="F661" s="890"/>
      <c r="I661" s="923"/>
      <c r="J661" s="923"/>
      <c r="K661" s="923"/>
      <c r="L661" s="923"/>
      <c r="M661" s="923"/>
      <c r="N661" s="923"/>
      <c r="O661" s="923"/>
      <c r="P661" s="923"/>
      <c r="Q661" s="923"/>
      <c r="R661" s="923"/>
      <c r="S661" s="923"/>
      <c r="T661" s="923"/>
      <c r="U661" s="923"/>
      <c r="V661" s="923"/>
      <c r="W661" s="923"/>
      <c r="X661" s="923"/>
      <c r="Y661" s="923"/>
      <c r="Z661" s="923"/>
      <c r="AA661" s="923"/>
      <c r="AB661" s="923"/>
      <c r="AC661" s="923"/>
      <c r="AD661" s="923"/>
      <c r="AE661" s="923"/>
    </row>
    <row r="663" spans="1:31" ht="25.5">
      <c r="A663" s="887" t="s">
        <v>5527</v>
      </c>
      <c r="B663" s="888" t="s">
        <v>5528</v>
      </c>
      <c r="C663" s="887"/>
      <c r="D663" s="888" t="s">
        <v>3049</v>
      </c>
      <c r="E663" s="889"/>
      <c r="F663" s="890"/>
    </row>
    <row r="664" spans="1:31">
      <c r="A664" s="887"/>
      <c r="B664" s="888"/>
      <c r="C664" s="887" t="s">
        <v>519</v>
      </c>
      <c r="D664" s="891"/>
      <c r="E664" s="889"/>
      <c r="F664" s="890"/>
    </row>
    <row r="665" spans="1:31">
      <c r="A665" s="887"/>
      <c r="B665" s="888"/>
      <c r="C665" s="887" t="str">
        <f>C$49</f>
        <v>MA</v>
      </c>
      <c r="D665" s="892" t="s">
        <v>3048</v>
      </c>
      <c r="E665" s="889"/>
      <c r="F665" s="890"/>
    </row>
    <row r="666" spans="1:31">
      <c r="A666" s="887"/>
      <c r="B666" s="888"/>
      <c r="C666" s="887" t="str">
        <f>C$50</f>
        <v>S1</v>
      </c>
      <c r="D666" s="892" t="s">
        <v>3048</v>
      </c>
      <c r="E666" s="889"/>
      <c r="F666" s="890"/>
    </row>
    <row r="667" spans="1:31">
      <c r="A667" s="887"/>
      <c r="B667" s="888"/>
      <c r="C667" s="887" t="str">
        <f>C$51</f>
        <v>S2</v>
      </c>
      <c r="D667" s="891"/>
      <c r="E667" s="889"/>
      <c r="F667" s="890"/>
    </row>
    <row r="668" spans="1:31">
      <c r="A668" s="887"/>
      <c r="B668" s="888"/>
      <c r="C668" s="887" t="str">
        <f>C$52</f>
        <v>S3</v>
      </c>
      <c r="D668" s="891"/>
      <c r="E668" s="889"/>
      <c r="F668" s="890"/>
    </row>
    <row r="669" spans="1:31">
      <c r="A669" s="887"/>
      <c r="B669" s="888"/>
      <c r="C669" s="887" t="str">
        <f>C$53</f>
        <v>S4</v>
      </c>
      <c r="D669" s="891"/>
      <c r="E669" s="889"/>
      <c r="F669" s="890"/>
    </row>
    <row r="671" spans="1:31" ht="127.5">
      <c r="A671" s="887" t="s">
        <v>5529</v>
      </c>
      <c r="B671" s="888" t="s">
        <v>5530</v>
      </c>
      <c r="C671" s="887"/>
      <c r="D671" s="888" t="s">
        <v>3050</v>
      </c>
      <c r="E671" s="889"/>
      <c r="F671" s="890"/>
    </row>
    <row r="672" spans="1:31">
      <c r="A672" s="887"/>
      <c r="B672" s="888"/>
      <c r="C672" s="887" t="s">
        <v>519</v>
      </c>
      <c r="D672" s="891"/>
      <c r="E672" s="889"/>
      <c r="F672" s="890"/>
    </row>
    <row r="673" spans="1:6">
      <c r="A673" s="887"/>
      <c r="B673" s="888"/>
      <c r="C673" s="887" t="str">
        <f>C$49</f>
        <v>MA</v>
      </c>
      <c r="D673" s="892" t="s">
        <v>3051</v>
      </c>
      <c r="E673" s="889"/>
      <c r="F673" s="890"/>
    </row>
    <row r="674" spans="1:6" ht="25.5">
      <c r="A674" s="887"/>
      <c r="B674" s="888"/>
      <c r="C674" s="887" t="str">
        <f>C$50</f>
        <v>S1</v>
      </c>
      <c r="D674" s="891" t="s">
        <v>3052</v>
      </c>
      <c r="E674" s="889"/>
      <c r="F674" s="890"/>
    </row>
    <row r="675" spans="1:6">
      <c r="A675" s="887"/>
      <c r="B675" s="888"/>
      <c r="C675" s="887" t="str">
        <f>C$51</f>
        <v>S2</v>
      </c>
      <c r="D675" s="891"/>
      <c r="E675" s="889"/>
      <c r="F675" s="890"/>
    </row>
    <row r="676" spans="1:6">
      <c r="A676" s="887"/>
      <c r="B676" s="888"/>
      <c r="C676" s="887" t="str">
        <f>C$52</f>
        <v>S3</v>
      </c>
      <c r="D676" s="891"/>
      <c r="E676" s="889"/>
      <c r="F676" s="890"/>
    </row>
    <row r="677" spans="1:6">
      <c r="A677" s="887"/>
      <c r="B677" s="888"/>
      <c r="C677" s="887" t="str">
        <f>C$53</f>
        <v>S4</v>
      </c>
      <c r="D677" s="891"/>
      <c r="E677" s="889"/>
      <c r="F677" s="890"/>
    </row>
    <row r="679" spans="1:6" ht="280.5">
      <c r="A679" s="887" t="s">
        <v>5531</v>
      </c>
      <c r="B679" s="888" t="s">
        <v>5532</v>
      </c>
      <c r="C679" s="887"/>
      <c r="D679" s="888" t="s">
        <v>3053</v>
      </c>
      <c r="E679" s="889"/>
      <c r="F679" s="890"/>
    </row>
    <row r="680" spans="1:6">
      <c r="A680" s="887"/>
      <c r="B680" s="888"/>
      <c r="C680" s="887" t="s">
        <v>519</v>
      </c>
      <c r="D680" s="891"/>
      <c r="E680" s="889"/>
      <c r="F680" s="890"/>
    </row>
    <row r="681" spans="1:6">
      <c r="A681" s="887"/>
      <c r="B681" s="888"/>
      <c r="C681" s="887" t="str">
        <f>C$49</f>
        <v>MA</v>
      </c>
      <c r="D681" s="892" t="s">
        <v>3051</v>
      </c>
      <c r="E681" s="889"/>
      <c r="F681" s="890"/>
    </row>
    <row r="682" spans="1:6" ht="38.25">
      <c r="A682" s="887"/>
      <c r="B682" s="888"/>
      <c r="C682" s="887" t="str">
        <f>C$50</f>
        <v>S1</v>
      </c>
      <c r="D682" s="891" t="s">
        <v>3054</v>
      </c>
      <c r="E682" s="889"/>
      <c r="F682" s="890"/>
    </row>
    <row r="683" spans="1:6">
      <c r="A683" s="887"/>
      <c r="B683" s="888"/>
      <c r="C683" s="887" t="str">
        <f>C$51</f>
        <v>S2</v>
      </c>
      <c r="D683" s="891"/>
      <c r="E683" s="889"/>
      <c r="F683" s="890"/>
    </row>
    <row r="684" spans="1:6">
      <c r="A684" s="887"/>
      <c r="B684" s="888"/>
      <c r="C684" s="887" t="str">
        <f>C$52</f>
        <v>S3</v>
      </c>
      <c r="D684" s="891"/>
      <c r="E684" s="889"/>
      <c r="F684" s="890"/>
    </row>
    <row r="685" spans="1:6">
      <c r="A685" s="887"/>
      <c r="B685" s="888"/>
      <c r="C685" s="887" t="str">
        <f>C$53</f>
        <v>S4</v>
      </c>
      <c r="D685" s="891"/>
      <c r="E685" s="889"/>
      <c r="F685" s="890"/>
    </row>
    <row r="687" spans="1:6" ht="114.75">
      <c r="A687" s="887" t="s">
        <v>5533</v>
      </c>
      <c r="B687" s="888" t="s">
        <v>5534</v>
      </c>
      <c r="C687" s="887"/>
      <c r="D687" s="888" t="s">
        <v>3055</v>
      </c>
      <c r="E687" s="889"/>
      <c r="F687" s="890"/>
    </row>
    <row r="688" spans="1:6">
      <c r="A688" s="887"/>
      <c r="B688" s="888"/>
      <c r="C688" s="887" t="s">
        <v>519</v>
      </c>
      <c r="D688" s="891"/>
      <c r="E688" s="889"/>
      <c r="F688" s="890"/>
    </row>
    <row r="689" spans="1:8">
      <c r="A689" s="887"/>
      <c r="B689" s="888"/>
      <c r="C689" s="887" t="str">
        <f>C$49</f>
        <v>MA</v>
      </c>
      <c r="D689" s="892" t="s">
        <v>3056</v>
      </c>
      <c r="E689" s="889"/>
      <c r="F689" s="890"/>
    </row>
    <row r="690" spans="1:8">
      <c r="A690" s="887"/>
      <c r="B690" s="888"/>
      <c r="C690" s="887" t="str">
        <f>C$50</f>
        <v>S1</v>
      </c>
      <c r="D690" s="892" t="s">
        <v>3056</v>
      </c>
      <c r="E690" s="889"/>
      <c r="F690" s="890"/>
    </row>
    <row r="691" spans="1:8">
      <c r="A691" s="887"/>
      <c r="B691" s="888"/>
      <c r="C691" s="887" t="str">
        <f>C$51</f>
        <v>S2</v>
      </c>
      <c r="D691" s="891"/>
      <c r="E691" s="889"/>
      <c r="F691" s="890"/>
    </row>
    <row r="692" spans="1:8">
      <c r="A692" s="887"/>
      <c r="B692" s="888"/>
      <c r="C692" s="887" t="str">
        <f>C$52</f>
        <v>S3</v>
      </c>
      <c r="D692" s="891"/>
      <c r="E692" s="889"/>
      <c r="F692" s="890"/>
    </row>
    <row r="693" spans="1:8">
      <c r="A693" s="887"/>
      <c r="B693" s="888"/>
      <c r="C693" s="887" t="str">
        <f>C$53</f>
        <v>S4</v>
      </c>
      <c r="D693" s="891"/>
      <c r="E693" s="889"/>
      <c r="F693" s="890"/>
    </row>
    <row r="695" spans="1:8">
      <c r="A695" s="887" t="s">
        <v>5535</v>
      </c>
      <c r="B695" s="888" t="s">
        <v>5536</v>
      </c>
      <c r="C695" s="887"/>
      <c r="D695" s="888" t="s">
        <v>3057</v>
      </c>
      <c r="E695" s="889"/>
      <c r="F695" s="890"/>
    </row>
    <row r="696" spans="1:8">
      <c r="A696" s="887"/>
      <c r="B696" s="888"/>
      <c r="C696" s="887" t="s">
        <v>519</v>
      </c>
      <c r="D696" s="891"/>
      <c r="E696" s="889"/>
      <c r="F696" s="890"/>
    </row>
    <row r="697" spans="1:8">
      <c r="A697" s="887"/>
      <c r="B697" s="888"/>
      <c r="C697" s="887" t="str">
        <f>C$49</f>
        <v>MA</v>
      </c>
      <c r="D697" s="892" t="s">
        <v>3056</v>
      </c>
      <c r="E697" s="889"/>
      <c r="F697" s="890"/>
    </row>
    <row r="698" spans="1:8">
      <c r="A698" s="887"/>
      <c r="B698" s="888"/>
      <c r="C698" s="887" t="str">
        <f>C$50</f>
        <v>S1</v>
      </c>
      <c r="D698" s="892" t="s">
        <v>3056</v>
      </c>
      <c r="E698" s="889"/>
      <c r="F698" s="890"/>
    </row>
    <row r="699" spans="1:8">
      <c r="A699" s="887"/>
      <c r="B699" s="888"/>
      <c r="C699" s="887" t="str">
        <f>C$51</f>
        <v>S2</v>
      </c>
      <c r="D699" s="891"/>
      <c r="E699" s="889"/>
      <c r="F699" s="890"/>
    </row>
    <row r="700" spans="1:8">
      <c r="A700" s="887"/>
      <c r="B700" s="888"/>
      <c r="C700" s="887" t="str">
        <f>C$52</f>
        <v>S3</v>
      </c>
      <c r="D700" s="891"/>
      <c r="E700" s="889"/>
      <c r="F700" s="890"/>
    </row>
    <row r="701" spans="1:8">
      <c r="A701" s="887"/>
      <c r="B701" s="888"/>
      <c r="C701" s="887" t="str">
        <f>C$53</f>
        <v>S4</v>
      </c>
      <c r="D701" s="891"/>
      <c r="E701" s="889"/>
      <c r="F701" s="890"/>
    </row>
    <row r="703" spans="1:8" s="950" customFormat="1">
      <c r="A703" s="882">
        <v>2.14</v>
      </c>
      <c r="B703" s="883"/>
      <c r="C703" s="882"/>
      <c r="D703" s="883" t="s">
        <v>3058</v>
      </c>
      <c r="E703" s="884"/>
      <c r="F703" s="885"/>
      <c r="G703" s="923"/>
      <c r="H703" s="923"/>
    </row>
    <row r="704" spans="1:8" s="950" customFormat="1" ht="140.25">
      <c r="A704" s="887" t="s">
        <v>5537</v>
      </c>
      <c r="B704" s="888" t="s">
        <v>5538</v>
      </c>
      <c r="C704" s="887"/>
      <c r="D704" s="888" t="s">
        <v>3059</v>
      </c>
      <c r="E704" s="889"/>
      <c r="F704" s="890"/>
      <c r="G704" s="923"/>
      <c r="H704" s="923"/>
    </row>
    <row r="705" spans="1:8" s="950" customFormat="1">
      <c r="A705" s="887"/>
      <c r="B705" s="888"/>
      <c r="C705" s="887" t="s">
        <v>519</v>
      </c>
      <c r="D705" s="891"/>
      <c r="E705" s="889"/>
      <c r="F705" s="890"/>
      <c r="G705" s="923"/>
      <c r="H705" s="923"/>
    </row>
    <row r="706" spans="1:8" s="950" customFormat="1" ht="135.6" customHeight="1">
      <c r="A706" s="887"/>
      <c r="B706" s="888"/>
      <c r="C706" s="887" t="str">
        <f>C$49</f>
        <v>MA</v>
      </c>
      <c r="D706" s="892" t="s">
        <v>3060</v>
      </c>
      <c r="E706" s="889"/>
      <c r="F706" s="890"/>
      <c r="G706" s="923"/>
      <c r="H706" s="923"/>
    </row>
    <row r="707" spans="1:8" s="950" customFormat="1" ht="114.75">
      <c r="A707" s="887"/>
      <c r="B707" s="888"/>
      <c r="C707" s="887" t="str">
        <f>C$50</f>
        <v>S1</v>
      </c>
      <c r="D707" s="891" t="s">
        <v>3061</v>
      </c>
      <c r="E707" s="889"/>
      <c r="F707" s="890"/>
      <c r="G707" s="923"/>
      <c r="H707" s="923"/>
    </row>
    <row r="708" spans="1:8" s="950" customFormat="1">
      <c r="A708" s="887"/>
      <c r="B708" s="888"/>
      <c r="C708" s="887" t="str">
        <f>C$51</f>
        <v>S2</v>
      </c>
      <c r="D708" s="891"/>
      <c r="E708" s="889"/>
      <c r="F708" s="890"/>
      <c r="G708" s="923"/>
      <c r="H708" s="923"/>
    </row>
    <row r="709" spans="1:8" s="950" customFormat="1">
      <c r="A709" s="887"/>
      <c r="B709" s="888"/>
      <c r="C709" s="887" t="str">
        <f>C$52</f>
        <v>S3</v>
      </c>
      <c r="D709" s="891"/>
      <c r="E709" s="889"/>
      <c r="F709" s="890"/>
      <c r="G709" s="923"/>
      <c r="H709" s="923"/>
    </row>
    <row r="710" spans="1:8" s="950" customFormat="1">
      <c r="A710" s="887"/>
      <c r="B710" s="888"/>
      <c r="C710" s="887" t="str">
        <f>C$53</f>
        <v>S4</v>
      </c>
      <c r="D710" s="891"/>
      <c r="E710" s="889"/>
      <c r="F710" s="890"/>
      <c r="G710" s="923"/>
      <c r="H710" s="923"/>
    </row>
    <row r="712" spans="1:8" s="950" customFormat="1">
      <c r="A712" s="882">
        <v>2.15</v>
      </c>
      <c r="B712" s="883"/>
      <c r="C712" s="882"/>
      <c r="D712" s="883" t="s">
        <v>3062</v>
      </c>
      <c r="E712" s="884"/>
      <c r="F712" s="885"/>
      <c r="G712" s="923"/>
      <c r="H712" s="923"/>
    </row>
    <row r="713" spans="1:8" s="950" customFormat="1" ht="102">
      <c r="A713" s="887" t="s">
        <v>5539</v>
      </c>
      <c r="B713" s="888" t="s">
        <v>5540</v>
      </c>
      <c r="C713" s="887"/>
      <c r="D713" s="888" t="s">
        <v>3063</v>
      </c>
      <c r="E713" s="889"/>
      <c r="F713" s="890"/>
      <c r="G713" s="923"/>
      <c r="H713" s="923"/>
    </row>
    <row r="714" spans="1:8" s="950" customFormat="1">
      <c r="A714" s="887"/>
      <c r="B714" s="888"/>
      <c r="C714" s="887" t="s">
        <v>519</v>
      </c>
      <c r="D714" s="891"/>
      <c r="E714" s="889"/>
      <c r="F714" s="890"/>
      <c r="G714" s="923"/>
      <c r="H714" s="923"/>
    </row>
    <row r="715" spans="1:8" s="950" customFormat="1" ht="102">
      <c r="A715" s="887"/>
      <c r="B715" s="888"/>
      <c r="C715" s="887" t="str">
        <f>C$49</f>
        <v>MA</v>
      </c>
      <c r="D715" s="892" t="s">
        <v>3064</v>
      </c>
      <c r="E715" s="889"/>
      <c r="F715" s="931" t="s">
        <v>3065</v>
      </c>
      <c r="G715" s="923"/>
    </row>
    <row r="716" spans="1:8" s="950" customFormat="1" ht="38.25">
      <c r="A716" s="887"/>
      <c r="B716" s="888"/>
      <c r="C716" s="887" t="str">
        <f>C$50</f>
        <v>S1</v>
      </c>
      <c r="D716" s="892" t="s">
        <v>3066</v>
      </c>
      <c r="E716" s="889"/>
      <c r="F716" s="890"/>
      <c r="G716" s="923"/>
      <c r="H716" s="923"/>
    </row>
    <row r="717" spans="1:8" s="950" customFormat="1">
      <c r="A717" s="887"/>
      <c r="B717" s="888"/>
      <c r="C717" s="887" t="str">
        <f>C$51</f>
        <v>S2</v>
      </c>
      <c r="D717" s="891"/>
      <c r="E717" s="889"/>
      <c r="F717" s="890"/>
      <c r="G717" s="923"/>
      <c r="H717" s="923"/>
    </row>
    <row r="718" spans="1:8" s="950" customFormat="1">
      <c r="A718" s="887"/>
      <c r="B718" s="888"/>
      <c r="C718" s="887" t="str">
        <f>C$52</f>
        <v>S3</v>
      </c>
      <c r="D718" s="891"/>
      <c r="E718" s="889"/>
      <c r="F718" s="890"/>
      <c r="G718" s="923"/>
      <c r="H718" s="923"/>
    </row>
    <row r="719" spans="1:8" s="950" customFormat="1">
      <c r="A719" s="887"/>
      <c r="B719" s="888"/>
      <c r="C719" s="887" t="str">
        <f>C$53</f>
        <v>S4</v>
      </c>
      <c r="D719" s="891"/>
      <c r="E719" s="889"/>
      <c r="F719" s="890"/>
      <c r="G719" s="923"/>
      <c r="H719" s="923"/>
    </row>
    <row r="721" spans="1:8" s="950" customFormat="1" ht="127.5">
      <c r="A721" s="887" t="s">
        <v>5541</v>
      </c>
      <c r="B721" s="888" t="s">
        <v>5542</v>
      </c>
      <c r="C721" s="887"/>
      <c r="D721" s="888" t="s">
        <v>3067</v>
      </c>
      <c r="E721" s="889"/>
      <c r="F721" s="890"/>
      <c r="G721" s="923"/>
      <c r="H721" s="923"/>
    </row>
    <row r="722" spans="1:8" s="950" customFormat="1">
      <c r="A722" s="887"/>
      <c r="B722" s="888"/>
      <c r="C722" s="887" t="s">
        <v>519</v>
      </c>
      <c r="D722" s="891"/>
      <c r="E722" s="889"/>
      <c r="F722" s="890"/>
      <c r="G722" s="923"/>
      <c r="H722" s="923"/>
    </row>
    <row r="723" spans="1:8" s="950" customFormat="1" ht="102">
      <c r="A723" s="893"/>
      <c r="B723" s="894"/>
      <c r="C723" s="893" t="str">
        <f>C$49</f>
        <v>MA</v>
      </c>
      <c r="D723" s="911" t="s">
        <v>3068</v>
      </c>
      <c r="E723" s="896"/>
      <c r="F723" s="931" t="s">
        <v>3070</v>
      </c>
      <c r="G723" s="923"/>
      <c r="H723" s="923"/>
    </row>
    <row r="724" spans="1:8" s="950" customFormat="1" ht="63.75">
      <c r="A724" s="887"/>
      <c r="B724" s="888"/>
      <c r="C724" s="887" t="str">
        <f>C$50</f>
        <v>S1</v>
      </c>
      <c r="D724" s="892" t="s">
        <v>3071</v>
      </c>
      <c r="E724" s="889"/>
      <c r="F724" s="890"/>
      <c r="G724" s="923"/>
      <c r="H724" s="923"/>
    </row>
    <row r="725" spans="1:8" s="950" customFormat="1" ht="51">
      <c r="A725" s="887"/>
      <c r="B725" s="888"/>
      <c r="C725" s="887" t="str">
        <f>C$51</f>
        <v>S2</v>
      </c>
      <c r="D725" s="891" t="s">
        <v>5543</v>
      </c>
      <c r="E725" s="889"/>
      <c r="F725" s="890"/>
      <c r="G725" s="923"/>
      <c r="H725" s="923"/>
    </row>
    <row r="726" spans="1:8" s="950" customFormat="1">
      <c r="A726" s="887"/>
      <c r="B726" s="888"/>
      <c r="C726" s="887" t="str">
        <f>C$52</f>
        <v>S3</v>
      </c>
      <c r="D726" s="891"/>
      <c r="E726" s="889"/>
      <c r="F726" s="890"/>
      <c r="G726" s="923"/>
      <c r="H726" s="923"/>
    </row>
    <row r="727" spans="1:8" s="950" customFormat="1">
      <c r="A727" s="887"/>
      <c r="B727" s="888"/>
      <c r="C727" s="887" t="str">
        <f>C$53</f>
        <v>S4</v>
      </c>
      <c r="D727" s="891"/>
      <c r="E727" s="889"/>
      <c r="F727" s="890"/>
      <c r="G727" s="923"/>
      <c r="H727" s="923"/>
    </row>
    <row r="729" spans="1:8" s="950" customFormat="1" ht="216.75">
      <c r="A729" s="887" t="s">
        <v>5544</v>
      </c>
      <c r="B729" s="888" t="s">
        <v>5545</v>
      </c>
      <c r="C729" s="887"/>
      <c r="D729" s="888" t="s">
        <v>3072</v>
      </c>
      <c r="E729" s="889"/>
      <c r="F729" s="890"/>
      <c r="G729" s="923"/>
      <c r="H729" s="923"/>
    </row>
    <row r="730" spans="1:8" s="950" customFormat="1">
      <c r="A730" s="887"/>
      <c r="B730" s="888"/>
      <c r="C730" s="887" t="s">
        <v>519</v>
      </c>
      <c r="D730" s="891"/>
      <c r="E730" s="889"/>
      <c r="F730" s="890"/>
      <c r="G730" s="923"/>
      <c r="H730" s="923"/>
    </row>
    <row r="731" spans="1:8" s="950" customFormat="1" ht="63.75">
      <c r="A731" s="887"/>
      <c r="B731" s="888"/>
      <c r="C731" s="887" t="str">
        <f>C$49</f>
        <v>MA</v>
      </c>
      <c r="D731" s="891" t="s">
        <v>3073</v>
      </c>
      <c r="E731" s="889"/>
      <c r="F731" s="918" t="s">
        <v>3074</v>
      </c>
      <c r="G731" s="923"/>
    </row>
    <row r="732" spans="1:8" s="950" customFormat="1" ht="51">
      <c r="A732" s="887"/>
      <c r="B732" s="888"/>
      <c r="C732" s="887" t="str">
        <f>C$50</f>
        <v>S1</v>
      </c>
      <c r="D732" s="892" t="s">
        <v>3075</v>
      </c>
      <c r="E732" s="889"/>
      <c r="F732" s="890"/>
      <c r="G732" s="923"/>
      <c r="H732" s="923"/>
    </row>
    <row r="733" spans="1:8" s="950" customFormat="1">
      <c r="A733" s="887"/>
      <c r="B733" s="888"/>
      <c r="C733" s="887" t="str">
        <f>C$51</f>
        <v>S2</v>
      </c>
      <c r="D733" s="891"/>
      <c r="E733" s="889"/>
      <c r="F733" s="890"/>
      <c r="G733" s="923"/>
      <c r="H733" s="923"/>
    </row>
    <row r="734" spans="1:8" ht="89.25">
      <c r="A734" s="887"/>
      <c r="B734" s="888"/>
      <c r="C734" s="887" t="str">
        <f>C$52</f>
        <v>S3</v>
      </c>
      <c r="D734" s="891" t="s">
        <v>5546</v>
      </c>
      <c r="E734" s="889"/>
      <c r="F734" s="890"/>
    </row>
    <row r="735" spans="1:8">
      <c r="A735" s="887"/>
      <c r="B735" s="888"/>
      <c r="C735" s="887" t="str">
        <f>C$53</f>
        <v>S4</v>
      </c>
      <c r="D735" s="891"/>
      <c r="E735" s="889"/>
      <c r="F735" s="890"/>
    </row>
    <row r="737" spans="1:8" ht="89.25">
      <c r="A737" s="887" t="s">
        <v>5547</v>
      </c>
      <c r="B737" s="888" t="s">
        <v>247</v>
      </c>
      <c r="C737" s="887"/>
      <c r="D737" s="888" t="s">
        <v>3076</v>
      </c>
      <c r="E737" s="889"/>
      <c r="F737" s="890"/>
    </row>
    <row r="738" spans="1:8">
      <c r="A738" s="887"/>
      <c r="B738" s="888"/>
      <c r="C738" s="887" t="s">
        <v>519</v>
      </c>
      <c r="D738" s="891"/>
      <c r="E738" s="889"/>
      <c r="F738" s="890"/>
    </row>
    <row r="739" spans="1:8" ht="25.5">
      <c r="A739" s="887"/>
      <c r="B739" s="888"/>
      <c r="C739" s="887" t="str">
        <f>C$49</f>
        <v>MA</v>
      </c>
      <c r="D739" s="892" t="s">
        <v>3077</v>
      </c>
      <c r="E739" s="889"/>
      <c r="F739" s="890"/>
    </row>
    <row r="740" spans="1:8" ht="127.5">
      <c r="A740" s="887"/>
      <c r="B740" s="888"/>
      <c r="C740" s="887" t="str">
        <f>C$50</f>
        <v>S1</v>
      </c>
      <c r="D740" s="892" t="s">
        <v>3078</v>
      </c>
      <c r="E740" s="889"/>
      <c r="F740" s="890" t="s">
        <v>3079</v>
      </c>
    </row>
    <row r="741" spans="1:8" ht="69.95" customHeight="1">
      <c r="A741" s="887"/>
      <c r="B741" s="888"/>
      <c r="C741" s="887" t="str">
        <f>C$51</f>
        <v>S2</v>
      </c>
      <c r="D741" s="891" t="s">
        <v>3897</v>
      </c>
      <c r="E741" s="889"/>
      <c r="F741" s="890"/>
    </row>
    <row r="742" spans="1:8" ht="25.5">
      <c r="A742" s="887"/>
      <c r="B742" s="888"/>
      <c r="C742" s="887" t="str">
        <f>C$52</f>
        <v>S3</v>
      </c>
      <c r="D742" s="892" t="s">
        <v>5548</v>
      </c>
      <c r="E742" s="889"/>
      <c r="F742" s="890"/>
    </row>
    <row r="743" spans="1:8">
      <c r="A743" s="887"/>
      <c r="B743" s="888"/>
      <c r="C743" s="887" t="str">
        <f>C$53</f>
        <v>S4</v>
      </c>
      <c r="D743" s="891"/>
      <c r="E743" s="889"/>
      <c r="F743" s="890"/>
    </row>
    <row r="745" spans="1:8" ht="140.25">
      <c r="A745" s="887" t="s">
        <v>5549</v>
      </c>
      <c r="B745" s="888" t="s">
        <v>5550</v>
      </c>
      <c r="C745" s="887"/>
      <c r="D745" s="888" t="s">
        <v>3080</v>
      </c>
      <c r="E745" s="889"/>
      <c r="F745" s="890"/>
    </row>
    <row r="746" spans="1:8">
      <c r="A746" s="887"/>
      <c r="B746" s="888"/>
      <c r="C746" s="887" t="s">
        <v>519</v>
      </c>
      <c r="D746" s="891"/>
      <c r="E746" s="889"/>
      <c r="F746" s="890"/>
    </row>
    <row r="747" spans="1:8" ht="38.25">
      <c r="A747" s="887"/>
      <c r="B747" s="888"/>
      <c r="C747" s="887" t="str">
        <f>C$49</f>
        <v>MA</v>
      </c>
      <c r="D747" s="892" t="s">
        <v>3081</v>
      </c>
      <c r="E747" s="889"/>
      <c r="F747" s="890"/>
    </row>
    <row r="748" spans="1:8" ht="63.75">
      <c r="A748" s="887"/>
      <c r="B748" s="888"/>
      <c r="C748" s="887" t="str">
        <f>C$50</f>
        <v>S1</v>
      </c>
      <c r="D748" s="892" t="s">
        <v>3082</v>
      </c>
      <c r="E748" s="889"/>
      <c r="F748" s="890"/>
    </row>
    <row r="749" spans="1:8" ht="63.75">
      <c r="A749" s="887"/>
      <c r="B749" s="888"/>
      <c r="C749" s="887" t="str">
        <f>C$51</f>
        <v>S2</v>
      </c>
      <c r="D749" s="891" t="s">
        <v>3898</v>
      </c>
      <c r="E749" s="889"/>
      <c r="F749" s="890"/>
    </row>
    <row r="750" spans="1:8" s="950" customFormat="1" ht="114.75">
      <c r="A750" s="893"/>
      <c r="B750" s="894"/>
      <c r="C750" s="893" t="str">
        <f>C$52</f>
        <v>S3</v>
      </c>
      <c r="D750" s="895" t="s">
        <v>5551</v>
      </c>
      <c r="E750" s="896"/>
      <c r="F750" s="897" t="s">
        <v>5552</v>
      </c>
      <c r="G750" s="923"/>
      <c r="H750" s="923"/>
    </row>
    <row r="751" spans="1:8" s="950" customFormat="1">
      <c r="A751" s="887"/>
      <c r="B751" s="888"/>
      <c r="C751" s="887" t="str">
        <f>C$53</f>
        <v>S4</v>
      </c>
      <c r="D751" s="55"/>
      <c r="E751" s="889"/>
      <c r="F751" s="890"/>
      <c r="G751" s="923"/>
      <c r="H751" s="923"/>
    </row>
    <row r="753" spans="1:8" s="950" customFormat="1" ht="63.75">
      <c r="A753" s="887" t="s">
        <v>5553</v>
      </c>
      <c r="B753" s="888" t="s">
        <v>5554</v>
      </c>
      <c r="C753" s="887"/>
      <c r="D753" s="888" t="s">
        <v>3083</v>
      </c>
      <c r="E753" s="889"/>
      <c r="F753" s="890"/>
      <c r="G753" s="923"/>
      <c r="H753" s="923"/>
    </row>
    <row r="754" spans="1:8" s="950" customFormat="1">
      <c r="A754" s="887"/>
      <c r="B754" s="888"/>
      <c r="C754" s="887" t="s">
        <v>519</v>
      </c>
      <c r="D754" s="891"/>
      <c r="E754" s="889"/>
      <c r="F754" s="890"/>
      <c r="G754" s="923"/>
      <c r="H754" s="923"/>
    </row>
    <row r="755" spans="1:8" s="950" customFormat="1" ht="38.25">
      <c r="A755" s="887"/>
      <c r="B755" s="888"/>
      <c r="C755" s="887" t="str">
        <f>C$49</f>
        <v>MA</v>
      </c>
      <c r="D755" s="892" t="s">
        <v>3084</v>
      </c>
      <c r="E755" s="889"/>
      <c r="F755" s="890"/>
      <c r="G755" s="923"/>
    </row>
    <row r="756" spans="1:8" s="950" customFormat="1" ht="76.5">
      <c r="A756" s="887"/>
      <c r="B756" s="888"/>
      <c r="C756" s="887" t="str">
        <f>C$50</f>
        <v>S1</v>
      </c>
      <c r="D756" s="892" t="s">
        <v>3085</v>
      </c>
      <c r="E756" s="889"/>
      <c r="F756" s="890"/>
      <c r="G756" s="923"/>
      <c r="H756" s="923"/>
    </row>
    <row r="757" spans="1:8" s="950" customFormat="1">
      <c r="A757" s="887"/>
      <c r="B757" s="888"/>
      <c r="C757" s="887" t="str">
        <f>C$51</f>
        <v>S2</v>
      </c>
      <c r="D757" s="891"/>
      <c r="E757" s="889"/>
      <c r="F757" s="890"/>
      <c r="G757" s="923"/>
      <c r="H757" s="923"/>
    </row>
    <row r="758" spans="1:8" s="950" customFormat="1">
      <c r="A758" s="887"/>
      <c r="B758" s="888"/>
      <c r="C758" s="887" t="str">
        <f>C$52</f>
        <v>S3</v>
      </c>
      <c r="D758" s="891"/>
      <c r="E758" s="889"/>
      <c r="F758" s="890"/>
      <c r="G758" s="923"/>
      <c r="H758" s="923"/>
    </row>
    <row r="759" spans="1:8" s="950" customFormat="1">
      <c r="A759" s="887"/>
      <c r="B759" s="888"/>
      <c r="C759" s="887" t="str">
        <f>C$53</f>
        <v>S4</v>
      </c>
      <c r="D759" s="891"/>
      <c r="E759" s="889"/>
      <c r="F759" s="890"/>
      <c r="G759" s="923"/>
      <c r="H759" s="923"/>
    </row>
    <row r="760" spans="1:8" s="950" customFormat="1">
      <c r="A760" s="898"/>
      <c r="B760" s="899"/>
      <c r="C760" s="898"/>
      <c r="D760" s="921"/>
      <c r="E760" s="901"/>
      <c r="F760" s="902"/>
      <c r="G760" s="923"/>
      <c r="H760" s="923"/>
    </row>
    <row r="761" spans="1:8" s="950" customFormat="1">
      <c r="A761" s="882">
        <v>3</v>
      </c>
      <c r="B761" s="883"/>
      <c r="C761" s="882"/>
      <c r="D761" s="883" t="s">
        <v>2831</v>
      </c>
      <c r="E761" s="884"/>
      <c r="F761" s="885"/>
      <c r="G761" s="923"/>
      <c r="H761" s="923"/>
    </row>
    <row r="762" spans="1:8" s="950" customFormat="1">
      <c r="A762" s="882">
        <v>3.1</v>
      </c>
      <c r="B762" s="883"/>
      <c r="C762" s="882"/>
      <c r="D762" s="883" t="s">
        <v>3086</v>
      </c>
      <c r="E762" s="884"/>
      <c r="F762" s="885"/>
      <c r="G762" s="923"/>
      <c r="H762" s="923"/>
    </row>
    <row r="763" spans="1:8" s="950" customFormat="1" ht="76.5">
      <c r="A763" s="887" t="s">
        <v>5555</v>
      </c>
      <c r="B763" s="888" t="s">
        <v>5556</v>
      </c>
      <c r="C763" s="887"/>
      <c r="D763" s="888" t="s">
        <v>3087</v>
      </c>
      <c r="E763" s="889"/>
      <c r="F763" s="890"/>
      <c r="G763" s="923"/>
      <c r="H763" s="923"/>
    </row>
    <row r="764" spans="1:8" s="950" customFormat="1">
      <c r="A764" s="887"/>
      <c r="B764" s="888"/>
      <c r="C764" s="887" t="s">
        <v>519</v>
      </c>
      <c r="D764" s="891"/>
      <c r="E764" s="889"/>
      <c r="F764" s="890"/>
      <c r="G764" s="923"/>
      <c r="H764" s="923"/>
    </row>
    <row r="765" spans="1:8" s="950" customFormat="1" ht="114.75">
      <c r="A765" s="887"/>
      <c r="B765" s="888"/>
      <c r="C765" s="887" t="str">
        <f>C$49</f>
        <v>MA</v>
      </c>
      <c r="D765" s="891" t="s">
        <v>3088</v>
      </c>
      <c r="E765" s="889"/>
      <c r="F765" s="890"/>
      <c r="G765" s="923"/>
    </row>
    <row r="766" spans="1:8" s="950" customFormat="1">
      <c r="A766" s="887"/>
      <c r="B766" s="888"/>
      <c r="C766" s="887" t="str">
        <f>C$50</f>
        <v>S1</v>
      </c>
      <c r="D766" s="891"/>
      <c r="E766" s="889"/>
      <c r="F766" s="890"/>
      <c r="G766" s="923"/>
      <c r="H766" s="923"/>
    </row>
    <row r="767" spans="1:8" s="950" customFormat="1" ht="409.5">
      <c r="A767" s="887"/>
      <c r="B767" s="888"/>
      <c r="C767" s="887" t="str">
        <f>C$51</f>
        <v>S2</v>
      </c>
      <c r="D767" s="892" t="s">
        <v>3916</v>
      </c>
      <c r="E767" s="889"/>
      <c r="F767" s="897" t="s">
        <v>3917</v>
      </c>
      <c r="G767" s="923"/>
      <c r="H767" s="923"/>
    </row>
    <row r="768" spans="1:8" s="950" customFormat="1" ht="216.75">
      <c r="A768" s="887"/>
      <c r="B768" s="888"/>
      <c r="C768" s="887" t="str">
        <f>C$52</f>
        <v>S3</v>
      </c>
      <c r="D768" s="891" t="s">
        <v>5557</v>
      </c>
      <c r="E768" s="889"/>
      <c r="F768" s="890" t="s">
        <v>5558</v>
      </c>
      <c r="G768" s="923"/>
      <c r="H768" s="923"/>
    </row>
    <row r="769" spans="1:8" s="950" customFormat="1">
      <c r="A769" s="887"/>
      <c r="B769" s="888"/>
      <c r="C769" s="887" t="str">
        <f>C$53</f>
        <v>S4</v>
      </c>
      <c r="D769" s="891"/>
      <c r="E769" s="889"/>
      <c r="F769" s="890"/>
      <c r="G769" s="923"/>
      <c r="H769" s="923"/>
    </row>
    <row r="771" spans="1:8" s="950" customFormat="1" ht="229.5">
      <c r="A771" s="887" t="s">
        <v>5559</v>
      </c>
      <c r="B771" s="888" t="s">
        <v>5560</v>
      </c>
      <c r="C771" s="887"/>
      <c r="D771" s="888" t="s">
        <v>3089</v>
      </c>
      <c r="E771" s="889"/>
      <c r="F771" s="890"/>
      <c r="G771" s="923"/>
      <c r="H771" s="923"/>
    </row>
    <row r="772" spans="1:8" s="950" customFormat="1">
      <c r="A772" s="887"/>
      <c r="B772" s="888"/>
      <c r="C772" s="887" t="s">
        <v>519</v>
      </c>
      <c r="D772" s="891"/>
      <c r="E772" s="889"/>
      <c r="F772" s="890"/>
      <c r="G772" s="923"/>
      <c r="H772" s="923"/>
    </row>
    <row r="773" spans="1:8" s="950" customFormat="1" ht="76.5">
      <c r="A773" s="887"/>
      <c r="B773" s="888"/>
      <c r="C773" s="887" t="str">
        <f>C$49</f>
        <v>MA</v>
      </c>
      <c r="D773" s="891" t="s">
        <v>3090</v>
      </c>
      <c r="E773" s="889"/>
      <c r="F773" s="890"/>
      <c r="G773" s="923"/>
      <c r="H773" s="923"/>
    </row>
    <row r="774" spans="1:8" s="950" customFormat="1">
      <c r="A774" s="887"/>
      <c r="B774" s="888"/>
      <c r="C774" s="887" t="str">
        <f>C$50</f>
        <v>S1</v>
      </c>
      <c r="D774" s="891"/>
      <c r="E774" s="889"/>
      <c r="F774" s="890"/>
      <c r="G774" s="923"/>
      <c r="H774" s="923"/>
    </row>
    <row r="775" spans="1:8" s="950" customFormat="1" ht="306">
      <c r="A775" s="917"/>
      <c r="B775" s="918"/>
      <c r="C775" s="917" t="str">
        <f>C$51</f>
        <v>S2</v>
      </c>
      <c r="D775" s="891" t="s">
        <v>3918</v>
      </c>
      <c r="E775" s="919"/>
      <c r="F775" s="897" t="s">
        <v>3919</v>
      </c>
      <c r="G775" s="923"/>
      <c r="H775" s="923"/>
    </row>
    <row r="776" spans="1:8" s="950" customFormat="1" ht="38.25">
      <c r="A776" s="887"/>
      <c r="B776" s="888"/>
      <c r="C776" s="887" t="str">
        <f>C$52</f>
        <v>S3</v>
      </c>
      <c r="D776" s="891" t="s">
        <v>5561</v>
      </c>
      <c r="E776" s="889"/>
      <c r="F776" s="890"/>
      <c r="G776" s="923"/>
      <c r="H776" s="923"/>
    </row>
    <row r="777" spans="1:8" s="950" customFormat="1">
      <c r="A777" s="887"/>
      <c r="B777" s="888"/>
      <c r="C777" s="887" t="str">
        <f>C$53</f>
        <v>S4</v>
      </c>
      <c r="D777" s="891"/>
      <c r="E777" s="889"/>
      <c r="F777" s="890"/>
      <c r="G777" s="923"/>
      <c r="H777" s="923"/>
    </row>
    <row r="779" spans="1:8" s="950" customFormat="1" ht="140.25">
      <c r="A779" s="887" t="s">
        <v>5562</v>
      </c>
      <c r="B779" s="888" t="s">
        <v>5563</v>
      </c>
      <c r="C779" s="887"/>
      <c r="D779" s="888" t="s">
        <v>3091</v>
      </c>
      <c r="E779" s="889"/>
      <c r="F779" s="890"/>
      <c r="G779" s="923"/>
      <c r="H779" s="923"/>
    </row>
    <row r="780" spans="1:8" s="950" customFormat="1">
      <c r="A780" s="887"/>
      <c r="B780" s="888"/>
      <c r="C780" s="887" t="s">
        <v>519</v>
      </c>
      <c r="D780" s="891"/>
      <c r="E780" s="889"/>
      <c r="F780" s="890"/>
      <c r="G780" s="923"/>
      <c r="H780" s="923"/>
    </row>
    <row r="781" spans="1:8" s="950" customFormat="1" ht="204">
      <c r="A781" s="926"/>
      <c r="B781" s="927"/>
      <c r="C781" s="926" t="str">
        <f>C$49</f>
        <v>MA</v>
      </c>
      <c r="D781" s="928" t="s">
        <v>3092</v>
      </c>
      <c r="E781" s="929"/>
      <c r="F781" s="932" t="s">
        <v>3093</v>
      </c>
      <c r="G781" s="923"/>
    </row>
    <row r="782" spans="1:8">
      <c r="A782" s="887"/>
      <c r="B782" s="888"/>
      <c r="C782" s="887" t="str">
        <f>C$50</f>
        <v>S1</v>
      </c>
      <c r="D782" s="891"/>
      <c r="E782" s="889"/>
      <c r="F782" s="890"/>
    </row>
    <row r="783" spans="1:8" ht="255">
      <c r="A783" s="893"/>
      <c r="B783" s="894"/>
      <c r="C783" s="893" t="str">
        <f>C$51</f>
        <v>S2</v>
      </c>
      <c r="D783" s="895" t="s">
        <v>3920</v>
      </c>
      <c r="E783" s="896"/>
      <c r="F783" s="897" t="s">
        <v>3921</v>
      </c>
    </row>
    <row r="784" spans="1:8" ht="165.75">
      <c r="A784" s="893"/>
      <c r="B784" s="894"/>
      <c r="C784" s="893" t="str">
        <f>C$52</f>
        <v>S3</v>
      </c>
      <c r="D784" s="911" t="s">
        <v>5564</v>
      </c>
      <c r="E784" s="896"/>
      <c r="F784" s="897" t="s">
        <v>5565</v>
      </c>
    </row>
    <row r="785" spans="1:8">
      <c r="A785" s="887"/>
      <c r="B785" s="888"/>
      <c r="C785" s="887" t="str">
        <f>C$53</f>
        <v>S4</v>
      </c>
      <c r="D785" s="55"/>
      <c r="E785" s="889"/>
      <c r="F785" s="890"/>
    </row>
    <row r="787" spans="1:8" ht="204">
      <c r="A787" s="887" t="s">
        <v>5566</v>
      </c>
      <c r="B787" s="888" t="s">
        <v>5567</v>
      </c>
      <c r="C787" s="887"/>
      <c r="D787" s="888" t="s">
        <v>3094</v>
      </c>
      <c r="E787" s="889"/>
      <c r="F787" s="890"/>
    </row>
    <row r="788" spans="1:8">
      <c r="A788" s="887"/>
      <c r="B788" s="888"/>
      <c r="C788" s="887" t="s">
        <v>519</v>
      </c>
      <c r="D788" s="891"/>
      <c r="E788" s="889"/>
      <c r="F788" s="890"/>
    </row>
    <row r="789" spans="1:8" ht="114.75">
      <c r="A789" s="887"/>
      <c r="B789" s="888"/>
      <c r="C789" s="887" t="str">
        <f>C$49</f>
        <v>MA</v>
      </c>
      <c r="D789" s="891" t="s">
        <v>3095</v>
      </c>
      <c r="E789" s="889"/>
      <c r="F789" s="890"/>
    </row>
    <row r="790" spans="1:8">
      <c r="A790" s="887"/>
      <c r="B790" s="888"/>
      <c r="C790" s="887" t="str">
        <f>C$50</f>
        <v>S1</v>
      </c>
      <c r="D790" s="891"/>
      <c r="E790" s="889"/>
      <c r="F790" s="890"/>
    </row>
    <row r="791" spans="1:8" ht="255">
      <c r="A791" s="887"/>
      <c r="B791" s="888"/>
      <c r="C791" s="887" t="str">
        <f>C$51</f>
        <v>S2</v>
      </c>
      <c r="D791" s="892" t="s">
        <v>3922</v>
      </c>
      <c r="E791" s="889"/>
      <c r="F791" s="897" t="s">
        <v>3923</v>
      </c>
    </row>
    <row r="792" spans="1:8" ht="76.5">
      <c r="A792" s="887"/>
      <c r="B792" s="888"/>
      <c r="C792" s="887" t="str">
        <f>C$52</f>
        <v>S3</v>
      </c>
      <c r="D792" s="891" t="s">
        <v>5568</v>
      </c>
      <c r="E792" s="889"/>
      <c r="F792" s="890"/>
    </row>
    <row r="793" spans="1:8">
      <c r="A793" s="887"/>
      <c r="B793" s="888"/>
      <c r="C793" s="887" t="str">
        <f>C$53</f>
        <v>S4</v>
      </c>
      <c r="D793" s="891"/>
      <c r="E793" s="889"/>
      <c r="F793" s="890"/>
    </row>
    <row r="795" spans="1:8">
      <c r="A795" s="882">
        <v>3.2</v>
      </c>
      <c r="B795" s="883"/>
      <c r="C795" s="882"/>
      <c r="D795" s="883" t="s">
        <v>3096</v>
      </c>
      <c r="E795" s="884"/>
      <c r="F795" s="885"/>
    </row>
    <row r="796" spans="1:8" ht="63.75">
      <c r="A796" s="887" t="s">
        <v>5569</v>
      </c>
      <c r="B796" s="888" t="s">
        <v>5570</v>
      </c>
      <c r="C796" s="887"/>
      <c r="D796" s="888" t="s">
        <v>3097</v>
      </c>
      <c r="E796" s="889"/>
      <c r="F796" s="890"/>
    </row>
    <row r="797" spans="1:8">
      <c r="A797" s="887"/>
      <c r="B797" s="888"/>
      <c r="C797" s="887" t="s">
        <v>519</v>
      </c>
      <c r="D797" s="891"/>
      <c r="E797" s="889"/>
      <c r="F797" s="890"/>
    </row>
    <row r="798" spans="1:8" s="950" customFormat="1" ht="38.25">
      <c r="A798" s="887"/>
      <c r="B798" s="888"/>
      <c r="C798" s="887" t="str">
        <f>C$49</f>
        <v>MA</v>
      </c>
      <c r="D798" s="892" t="s">
        <v>3098</v>
      </c>
      <c r="E798" s="889"/>
      <c r="F798" s="890"/>
      <c r="G798" s="923"/>
      <c r="H798" s="923"/>
    </row>
    <row r="799" spans="1:8" s="950" customFormat="1">
      <c r="A799" s="887"/>
      <c r="B799" s="888"/>
      <c r="C799" s="887" t="str">
        <f>C$50</f>
        <v>S1</v>
      </c>
      <c r="D799" s="891"/>
      <c r="E799" s="889"/>
      <c r="F799" s="890"/>
      <c r="G799" s="923"/>
      <c r="H799" s="923"/>
    </row>
    <row r="800" spans="1:8" s="950" customFormat="1" ht="89.25">
      <c r="A800" s="887"/>
      <c r="B800" s="888"/>
      <c r="C800" s="887" t="str">
        <f>C$51</f>
        <v>S2</v>
      </c>
      <c r="D800" s="892" t="s">
        <v>3924</v>
      </c>
      <c r="E800" s="889"/>
      <c r="F800" s="890"/>
      <c r="G800" s="923"/>
      <c r="H800" s="923"/>
    </row>
    <row r="801" spans="1:8" s="950" customFormat="1">
      <c r="A801" s="887"/>
      <c r="B801" s="888"/>
      <c r="C801" s="887" t="str">
        <f>C$52</f>
        <v>S3</v>
      </c>
      <c r="D801" s="891"/>
      <c r="E801" s="889"/>
      <c r="F801" s="890"/>
      <c r="G801" s="923"/>
      <c r="H801" s="923"/>
    </row>
    <row r="802" spans="1:8" s="950" customFormat="1">
      <c r="A802" s="887"/>
      <c r="B802" s="888"/>
      <c r="C802" s="887" t="str">
        <f>C$53</f>
        <v>S4</v>
      </c>
      <c r="D802" s="891"/>
      <c r="E802" s="889"/>
      <c r="F802" s="890"/>
      <c r="G802" s="923"/>
      <c r="H802" s="923"/>
    </row>
    <row r="804" spans="1:8" s="950" customFormat="1" ht="114.75">
      <c r="A804" s="887" t="s">
        <v>5571</v>
      </c>
      <c r="B804" s="888" t="s">
        <v>5572</v>
      </c>
      <c r="C804" s="887"/>
      <c r="D804" s="888" t="s">
        <v>3099</v>
      </c>
      <c r="E804" s="933"/>
      <c r="F804" s="890"/>
      <c r="G804" s="923"/>
      <c r="H804" s="923"/>
    </row>
    <row r="805" spans="1:8" s="950" customFormat="1">
      <c r="A805" s="887"/>
      <c r="B805" s="888"/>
      <c r="C805" s="887" t="s">
        <v>519</v>
      </c>
      <c r="D805" s="891"/>
      <c r="E805" s="933"/>
      <c r="F805" s="890"/>
      <c r="G805" s="923"/>
      <c r="H805" s="923"/>
    </row>
    <row r="806" spans="1:8" s="950" customFormat="1" ht="102">
      <c r="A806" s="887"/>
      <c r="B806" s="888"/>
      <c r="C806" s="887" t="str">
        <f>C$49</f>
        <v>MA</v>
      </c>
      <c r="D806" s="892" t="s">
        <v>5573</v>
      </c>
      <c r="E806" s="933"/>
      <c r="F806" s="890"/>
      <c r="G806" s="923"/>
    </row>
    <row r="807" spans="1:8" s="950" customFormat="1">
      <c r="A807" s="887"/>
      <c r="B807" s="888"/>
      <c r="C807" s="887" t="str">
        <f>C$50</f>
        <v>S1</v>
      </c>
      <c r="D807" s="891"/>
      <c r="E807" s="933"/>
      <c r="F807" s="890"/>
      <c r="G807" s="923"/>
      <c r="H807" s="923"/>
    </row>
    <row r="808" spans="1:8" s="950" customFormat="1" ht="153">
      <c r="A808" s="887"/>
      <c r="B808" s="888"/>
      <c r="C808" s="887" t="str">
        <f>C$51</f>
        <v>S2</v>
      </c>
      <c r="D808" s="892" t="s">
        <v>3925</v>
      </c>
      <c r="E808" s="933"/>
      <c r="F808" s="890"/>
      <c r="G808" s="923"/>
      <c r="H808" s="923"/>
    </row>
    <row r="809" spans="1:8" s="950" customFormat="1">
      <c r="A809" s="887"/>
      <c r="B809" s="888"/>
      <c r="C809" s="887" t="str">
        <f>C$52</f>
        <v>S3</v>
      </c>
      <c r="D809" s="891"/>
      <c r="E809" s="933"/>
      <c r="F809" s="890"/>
      <c r="G809" s="923"/>
      <c r="H809" s="923"/>
    </row>
    <row r="810" spans="1:8" s="950" customFormat="1">
      <c r="A810" s="887"/>
      <c r="B810" s="888"/>
      <c r="C810" s="887" t="str">
        <f>C$53</f>
        <v>S4</v>
      </c>
      <c r="D810" s="891"/>
      <c r="E810" s="933"/>
      <c r="F810" s="890"/>
      <c r="G810" s="923"/>
      <c r="H810" s="923"/>
    </row>
    <row r="812" spans="1:8" s="950" customFormat="1" ht="102">
      <c r="A812" s="887" t="s">
        <v>5574</v>
      </c>
      <c r="B812" s="888" t="s">
        <v>5575</v>
      </c>
      <c r="C812" s="887"/>
      <c r="D812" s="888" t="s">
        <v>3100</v>
      </c>
      <c r="E812" s="889"/>
      <c r="F812" s="890"/>
      <c r="G812" s="923"/>
      <c r="H812" s="923"/>
    </row>
    <row r="813" spans="1:8" s="950" customFormat="1">
      <c r="A813" s="887"/>
      <c r="B813" s="888"/>
      <c r="C813" s="887" t="s">
        <v>519</v>
      </c>
      <c r="D813" s="891"/>
      <c r="E813" s="889"/>
      <c r="F813" s="890"/>
      <c r="G813" s="923"/>
      <c r="H813" s="923"/>
    </row>
    <row r="814" spans="1:8" s="950" customFormat="1" ht="153">
      <c r="A814" s="934"/>
      <c r="B814" s="935"/>
      <c r="C814" s="934" t="str">
        <f>C$49</f>
        <v>MA</v>
      </c>
      <c r="D814" s="936" t="s">
        <v>3101</v>
      </c>
      <c r="E814" s="937"/>
      <c r="F814" s="938" t="s">
        <v>3102</v>
      </c>
      <c r="G814" s="923"/>
    </row>
    <row r="815" spans="1:8" s="950" customFormat="1" ht="76.5">
      <c r="A815" s="887"/>
      <c r="B815" s="888"/>
      <c r="C815" s="887" t="str">
        <f>C$50</f>
        <v>S1</v>
      </c>
      <c r="D815" s="891" t="s">
        <v>5576</v>
      </c>
      <c r="E815" s="889"/>
      <c r="F815" s="890"/>
      <c r="G815" s="923"/>
      <c r="H815" s="923"/>
    </row>
    <row r="816" spans="1:8" s="950" customFormat="1" ht="102">
      <c r="A816" s="934"/>
      <c r="B816" s="935"/>
      <c r="C816" s="934" t="str">
        <f>C$51</f>
        <v>S2</v>
      </c>
      <c r="D816" s="939" t="s">
        <v>5577</v>
      </c>
      <c r="E816" s="937"/>
      <c r="F816" s="940" t="s">
        <v>3926</v>
      </c>
      <c r="G816" s="923"/>
      <c r="H816" s="923"/>
    </row>
    <row r="817" spans="1:8" s="950" customFormat="1" ht="140.25">
      <c r="A817" s="887"/>
      <c r="B817" s="888"/>
      <c r="C817" s="887" t="str">
        <f>C$52</f>
        <v>S3</v>
      </c>
      <c r="D817" s="891" t="s">
        <v>5578</v>
      </c>
      <c r="E817" s="889"/>
      <c r="F817" s="890"/>
      <c r="G817" s="923"/>
      <c r="H817" s="923"/>
    </row>
    <row r="818" spans="1:8" s="950" customFormat="1">
      <c r="A818" s="887"/>
      <c r="B818" s="888"/>
      <c r="C818" s="887" t="str">
        <f>C$53</f>
        <v>S4</v>
      </c>
      <c r="D818" s="891"/>
      <c r="E818" s="889"/>
      <c r="F818" s="890"/>
      <c r="G818" s="923"/>
      <c r="H818" s="923"/>
    </row>
    <row r="820" spans="1:8" s="950" customFormat="1" ht="114.75">
      <c r="A820" s="887" t="s">
        <v>5579</v>
      </c>
      <c r="B820" s="888" t="s">
        <v>5580</v>
      </c>
      <c r="C820" s="887"/>
      <c r="D820" s="888" t="s">
        <v>3103</v>
      </c>
      <c r="E820" s="889"/>
      <c r="F820" s="890"/>
      <c r="G820" s="923"/>
      <c r="H820" s="923"/>
    </row>
    <row r="821" spans="1:8" s="950" customFormat="1">
      <c r="A821" s="887"/>
      <c r="B821" s="888"/>
      <c r="C821" s="887" t="s">
        <v>519</v>
      </c>
      <c r="D821" s="891"/>
      <c r="E821" s="889"/>
      <c r="F821" s="890"/>
      <c r="G821" s="923"/>
      <c r="H821" s="923"/>
    </row>
    <row r="822" spans="1:8" s="950" customFormat="1" ht="63.75">
      <c r="A822" s="887"/>
      <c r="B822" s="888"/>
      <c r="C822" s="887" t="str">
        <f>C$49</f>
        <v>MA</v>
      </c>
      <c r="D822" s="892" t="s">
        <v>3104</v>
      </c>
      <c r="E822" s="889"/>
      <c r="F822" s="890"/>
      <c r="G822" s="923"/>
      <c r="H822" s="923"/>
    </row>
    <row r="823" spans="1:8" s="950" customFormat="1">
      <c r="A823" s="887"/>
      <c r="B823" s="888"/>
      <c r="C823" s="887" t="str">
        <f>C$50</f>
        <v>S1</v>
      </c>
      <c r="D823" s="891"/>
      <c r="E823" s="889"/>
      <c r="F823" s="890"/>
      <c r="G823" s="923"/>
      <c r="H823" s="923"/>
    </row>
    <row r="824" spans="1:8" s="950" customFormat="1" ht="51">
      <c r="A824" s="887"/>
      <c r="B824" s="888"/>
      <c r="C824" s="887" t="str">
        <f>C$51</f>
        <v>S2</v>
      </c>
      <c r="D824" s="892" t="s">
        <v>3927</v>
      </c>
      <c r="E824" s="889"/>
      <c r="F824" s="890"/>
      <c r="G824" s="923"/>
      <c r="H824" s="923"/>
    </row>
    <row r="825" spans="1:8" s="950" customFormat="1">
      <c r="A825" s="887"/>
      <c r="B825" s="888"/>
      <c r="C825" s="887" t="str">
        <f>C$52</f>
        <v>S3</v>
      </c>
      <c r="D825" s="891"/>
      <c r="E825" s="889"/>
      <c r="F825" s="890"/>
      <c r="G825" s="923"/>
      <c r="H825" s="923"/>
    </row>
    <row r="826" spans="1:8" s="950" customFormat="1">
      <c r="A826" s="887"/>
      <c r="B826" s="888"/>
      <c r="C826" s="887" t="str">
        <f>C$53</f>
        <v>S4</v>
      </c>
      <c r="D826" s="891"/>
      <c r="E826" s="889"/>
      <c r="F826" s="890"/>
      <c r="G826" s="923"/>
      <c r="H826" s="923"/>
    </row>
    <row r="828" spans="1:8" s="950" customFormat="1" ht="153">
      <c r="A828" s="887" t="s">
        <v>5581</v>
      </c>
      <c r="B828" s="888" t="s">
        <v>5582</v>
      </c>
      <c r="C828" s="887"/>
      <c r="D828" s="888" t="s">
        <v>3105</v>
      </c>
      <c r="E828" s="889"/>
      <c r="F828" s="890"/>
      <c r="G828" s="923"/>
      <c r="H828" s="923"/>
    </row>
    <row r="829" spans="1:8" s="950" customFormat="1">
      <c r="A829" s="887"/>
      <c r="B829" s="888"/>
      <c r="C829" s="887" t="s">
        <v>519</v>
      </c>
      <c r="D829" s="891"/>
      <c r="E829" s="889"/>
      <c r="F829" s="890"/>
      <c r="G829" s="923"/>
      <c r="H829" s="923"/>
    </row>
    <row r="830" spans="1:8" s="950" customFormat="1">
      <c r="A830" s="887"/>
      <c r="B830" s="888"/>
      <c r="C830" s="887" t="str">
        <f>C$49</f>
        <v>MA</v>
      </c>
      <c r="D830" s="892" t="s">
        <v>3106</v>
      </c>
      <c r="E830" s="889"/>
      <c r="F830" s="890"/>
      <c r="G830" s="923"/>
      <c r="H830" s="923"/>
    </row>
    <row r="831" spans="1:8" s="950" customFormat="1">
      <c r="A831" s="887"/>
      <c r="B831" s="888"/>
      <c r="C831" s="887" t="str">
        <f>C$50</f>
        <v>S1</v>
      </c>
      <c r="D831" s="891"/>
      <c r="E831" s="889"/>
      <c r="F831" s="890"/>
      <c r="G831" s="923"/>
      <c r="H831" s="923"/>
    </row>
    <row r="832" spans="1:8" s="950" customFormat="1">
      <c r="A832" s="887"/>
      <c r="B832" s="888"/>
      <c r="C832" s="887" t="str">
        <f>C$51</f>
        <v>S2</v>
      </c>
      <c r="D832" s="892" t="s">
        <v>3106</v>
      </c>
      <c r="E832" s="889"/>
      <c r="F832" s="890"/>
      <c r="G832" s="923"/>
      <c r="H832" s="923"/>
    </row>
    <row r="833" spans="1:8" s="950" customFormat="1">
      <c r="A833" s="887"/>
      <c r="B833" s="888"/>
      <c r="C833" s="887" t="str">
        <f>C$52</f>
        <v>S3</v>
      </c>
      <c r="D833" s="891"/>
      <c r="E833" s="889"/>
      <c r="F833" s="890"/>
      <c r="G833" s="923"/>
      <c r="H833" s="923"/>
    </row>
    <row r="834" spans="1:8" s="950" customFormat="1">
      <c r="A834" s="887"/>
      <c r="B834" s="888"/>
      <c r="C834" s="887" t="str">
        <f>C$53</f>
        <v>S4</v>
      </c>
      <c r="D834" s="891"/>
      <c r="E834" s="889"/>
      <c r="F834" s="890"/>
      <c r="G834" s="923"/>
      <c r="H834" s="923"/>
    </row>
    <row r="836" spans="1:8" s="950" customFormat="1">
      <c r="A836" s="882">
        <v>3.3</v>
      </c>
      <c r="B836" s="883"/>
      <c r="C836" s="882"/>
      <c r="D836" s="883" t="s">
        <v>3107</v>
      </c>
      <c r="E836" s="884"/>
      <c r="F836" s="885"/>
      <c r="G836" s="923"/>
      <c r="H836" s="923"/>
    </row>
    <row r="837" spans="1:8" s="950" customFormat="1" ht="140.25">
      <c r="A837" s="887" t="s">
        <v>5583</v>
      </c>
      <c r="B837" s="888" t="s">
        <v>5584</v>
      </c>
      <c r="C837" s="887"/>
      <c r="D837" s="888" t="s">
        <v>3108</v>
      </c>
      <c r="E837" s="889"/>
      <c r="F837" s="890"/>
      <c r="G837" s="923"/>
      <c r="H837" s="923"/>
    </row>
    <row r="838" spans="1:8" s="950" customFormat="1">
      <c r="A838" s="887"/>
      <c r="B838" s="888"/>
      <c r="C838" s="887" t="s">
        <v>519</v>
      </c>
      <c r="D838" s="891"/>
      <c r="E838" s="889"/>
      <c r="F838" s="890"/>
      <c r="G838" s="923"/>
      <c r="H838" s="923"/>
    </row>
    <row r="839" spans="1:8" s="950" customFormat="1" ht="127.5">
      <c r="A839" s="887"/>
      <c r="B839" s="888"/>
      <c r="C839" s="887" t="str">
        <f>C$49</f>
        <v>MA</v>
      </c>
      <c r="D839" s="892" t="s">
        <v>3109</v>
      </c>
      <c r="E839" s="889"/>
      <c r="F839" s="890"/>
      <c r="G839" s="923"/>
    </row>
    <row r="840" spans="1:8" s="950" customFormat="1">
      <c r="A840" s="887"/>
      <c r="B840" s="888"/>
      <c r="C840" s="887" t="str">
        <f>C$50</f>
        <v>S1</v>
      </c>
      <c r="D840" s="891"/>
      <c r="E840" s="889"/>
      <c r="F840" s="890"/>
      <c r="G840" s="923"/>
      <c r="H840" s="923"/>
    </row>
    <row r="841" spans="1:8" s="950" customFormat="1" ht="178.5">
      <c r="A841" s="887"/>
      <c r="B841" s="888"/>
      <c r="C841" s="887" t="str">
        <f>C$51</f>
        <v>S2</v>
      </c>
      <c r="D841" s="892" t="s">
        <v>3928</v>
      </c>
      <c r="E841" s="889"/>
      <c r="F841" s="897" t="s">
        <v>3929</v>
      </c>
      <c r="G841" s="923"/>
      <c r="H841" s="923"/>
    </row>
    <row r="842" spans="1:8" s="950" customFormat="1" ht="63.75">
      <c r="A842" s="887"/>
      <c r="B842" s="888"/>
      <c r="C842" s="887" t="str">
        <f>C$52</f>
        <v>S3</v>
      </c>
      <c r="D842" s="891" t="s">
        <v>5585</v>
      </c>
      <c r="E842" s="889"/>
      <c r="F842" s="890"/>
      <c r="G842" s="923"/>
      <c r="H842" s="923"/>
    </row>
    <row r="843" spans="1:8" s="950" customFormat="1">
      <c r="A843" s="887"/>
      <c r="B843" s="888"/>
      <c r="C843" s="887" t="str">
        <f>C$53</f>
        <v>S4</v>
      </c>
      <c r="D843" s="891"/>
      <c r="E843" s="889"/>
      <c r="F843" s="890"/>
      <c r="G843" s="923"/>
      <c r="H843" s="923"/>
    </row>
    <row r="845" spans="1:8" s="950" customFormat="1" ht="127.5">
      <c r="A845" s="887" t="s">
        <v>5586</v>
      </c>
      <c r="B845" s="888" t="s">
        <v>5587</v>
      </c>
      <c r="C845" s="887"/>
      <c r="D845" s="888" t="s">
        <v>3110</v>
      </c>
      <c r="E845" s="933"/>
      <c r="F845" s="890"/>
      <c r="G845" s="923"/>
      <c r="H845" s="923"/>
    </row>
    <row r="846" spans="1:8">
      <c r="A846" s="887"/>
      <c r="B846" s="888"/>
      <c r="C846" s="887" t="s">
        <v>519</v>
      </c>
      <c r="D846" s="891"/>
      <c r="E846" s="933"/>
      <c r="F846" s="890"/>
    </row>
    <row r="847" spans="1:8" ht="102">
      <c r="A847" s="926"/>
      <c r="B847" s="927"/>
      <c r="C847" s="926" t="str">
        <f>C$49</f>
        <v>MA</v>
      </c>
      <c r="D847" s="941" t="s">
        <v>3111</v>
      </c>
      <c r="E847" s="942"/>
      <c r="F847" s="932" t="s">
        <v>3112</v>
      </c>
    </row>
    <row r="848" spans="1:8">
      <c r="A848" s="887"/>
      <c r="B848" s="888"/>
      <c r="C848" s="887" t="str">
        <f>C$50</f>
        <v>S1</v>
      </c>
      <c r="D848" s="891"/>
      <c r="E848" s="933"/>
      <c r="F848" s="890"/>
    </row>
    <row r="849" spans="1:8" ht="229.5">
      <c r="A849" s="893"/>
      <c r="B849" s="894"/>
      <c r="C849" s="893" t="str">
        <f>C$51</f>
        <v>S2</v>
      </c>
      <c r="D849" s="895" t="s">
        <v>3930</v>
      </c>
      <c r="E849" s="943"/>
      <c r="F849" s="897" t="s">
        <v>3931</v>
      </c>
    </row>
    <row r="850" spans="1:8" ht="63.75">
      <c r="A850" s="887"/>
      <c r="B850" s="888"/>
      <c r="C850" s="887" t="str">
        <f>C$52</f>
        <v>S3</v>
      </c>
      <c r="D850" s="891" t="s">
        <v>5585</v>
      </c>
      <c r="E850" s="933"/>
      <c r="F850" s="890"/>
    </row>
    <row r="851" spans="1:8">
      <c r="A851" s="887"/>
      <c r="B851" s="888"/>
      <c r="C851" s="887" t="str">
        <f>C$53</f>
        <v>S4</v>
      </c>
      <c r="D851" s="891"/>
      <c r="E851" s="933"/>
      <c r="F851" s="890"/>
    </row>
    <row r="853" spans="1:8">
      <c r="A853" s="882">
        <v>3.4</v>
      </c>
      <c r="B853" s="883"/>
      <c r="C853" s="882"/>
      <c r="D853" s="883" t="s">
        <v>3113</v>
      </c>
      <c r="E853" s="884"/>
      <c r="F853" s="885"/>
    </row>
    <row r="854" spans="1:8" ht="76.5">
      <c r="A854" s="887" t="s">
        <v>5588</v>
      </c>
      <c r="B854" s="888" t="s">
        <v>5589</v>
      </c>
      <c r="C854" s="887"/>
      <c r="D854" s="888" t="s">
        <v>3114</v>
      </c>
      <c r="E854" s="933"/>
      <c r="F854" s="890"/>
    </row>
    <row r="855" spans="1:8">
      <c r="A855" s="887"/>
      <c r="B855" s="888"/>
      <c r="C855" s="887" t="s">
        <v>519</v>
      </c>
      <c r="D855" s="891"/>
      <c r="E855" s="933"/>
      <c r="F855" s="890"/>
    </row>
    <row r="856" spans="1:8">
      <c r="A856" s="887"/>
      <c r="B856" s="888"/>
      <c r="C856" s="887" t="str">
        <f>C$49</f>
        <v>MA</v>
      </c>
      <c r="D856" s="892" t="s">
        <v>3115</v>
      </c>
      <c r="E856" s="933"/>
      <c r="F856" s="890"/>
    </row>
    <row r="857" spans="1:8">
      <c r="A857" s="887"/>
      <c r="B857" s="888"/>
      <c r="C857" s="887" t="str">
        <f>C$50</f>
        <v>S1</v>
      </c>
      <c r="D857" s="891"/>
      <c r="E857" s="933"/>
      <c r="F857" s="890"/>
    </row>
    <row r="858" spans="1:8" ht="63.75">
      <c r="A858" s="887"/>
      <c r="B858" s="888"/>
      <c r="C858" s="887" t="str">
        <f>C$51</f>
        <v>S2</v>
      </c>
      <c r="D858" s="892" t="s">
        <v>3932</v>
      </c>
      <c r="E858" s="933"/>
      <c r="F858" s="890"/>
    </row>
    <row r="859" spans="1:8">
      <c r="A859" s="887"/>
      <c r="B859" s="888"/>
      <c r="C859" s="887" t="str">
        <f>C$52</f>
        <v>S3</v>
      </c>
      <c r="D859" s="891"/>
      <c r="E859" s="933"/>
      <c r="F859" s="890"/>
    </row>
    <row r="860" spans="1:8">
      <c r="A860" s="887"/>
      <c r="B860" s="888"/>
      <c r="C860" s="887" t="str">
        <f>C$53</f>
        <v>S4</v>
      </c>
      <c r="D860" s="891"/>
      <c r="E860" s="933"/>
      <c r="F860" s="890"/>
    </row>
    <row r="862" spans="1:8" s="950" customFormat="1" ht="76.5">
      <c r="A862" s="887" t="s">
        <v>5590</v>
      </c>
      <c r="B862" s="888" t="s">
        <v>5591</v>
      </c>
      <c r="C862" s="887"/>
      <c r="D862" s="888" t="s">
        <v>3116</v>
      </c>
      <c r="E862" s="933"/>
      <c r="F862" s="890"/>
      <c r="G862" s="923"/>
      <c r="H862" s="923"/>
    </row>
    <row r="863" spans="1:8" s="950" customFormat="1">
      <c r="A863" s="887"/>
      <c r="B863" s="888"/>
      <c r="C863" s="887" t="s">
        <v>519</v>
      </c>
      <c r="D863" s="891"/>
      <c r="E863" s="933"/>
      <c r="F863" s="890"/>
      <c r="G863" s="923"/>
      <c r="H863" s="923"/>
    </row>
    <row r="864" spans="1:8" s="950" customFormat="1" ht="38.25">
      <c r="A864" s="887"/>
      <c r="B864" s="888"/>
      <c r="C864" s="887" t="str">
        <f>C$49</f>
        <v>MA</v>
      </c>
      <c r="D864" s="892" t="s">
        <v>3117</v>
      </c>
      <c r="E864" s="889"/>
      <c r="F864" s="890"/>
      <c r="G864" s="923"/>
    </row>
    <row r="865" spans="1:8" s="950" customFormat="1">
      <c r="A865" s="887"/>
      <c r="B865" s="888"/>
      <c r="C865" s="887" t="str">
        <f>C$50</f>
        <v>S1</v>
      </c>
      <c r="D865" s="891"/>
      <c r="E865" s="889"/>
      <c r="F865" s="890"/>
      <c r="G865" s="923"/>
      <c r="H865" s="923"/>
    </row>
    <row r="866" spans="1:8" s="950" customFormat="1" ht="102">
      <c r="A866" s="887"/>
      <c r="B866" s="888"/>
      <c r="C866" s="887" t="str">
        <f>C$51</f>
        <v>S2</v>
      </c>
      <c r="D866" s="892" t="s">
        <v>3933</v>
      </c>
      <c r="E866" s="889"/>
      <c r="F866" s="890"/>
      <c r="G866" s="923"/>
      <c r="H866" s="923"/>
    </row>
    <row r="867" spans="1:8" s="950" customFormat="1">
      <c r="A867" s="887"/>
      <c r="B867" s="888"/>
      <c r="C867" s="887" t="str">
        <f>C$52</f>
        <v>S3</v>
      </c>
      <c r="D867" s="891"/>
      <c r="E867" s="889"/>
      <c r="F867" s="890"/>
      <c r="G867" s="923"/>
      <c r="H867" s="923"/>
    </row>
    <row r="868" spans="1:8" s="950" customFormat="1">
      <c r="A868" s="887"/>
      <c r="B868" s="888"/>
      <c r="C868" s="887" t="str">
        <f>C$53</f>
        <v>S4</v>
      </c>
      <c r="D868" s="891"/>
      <c r="E868" s="889"/>
      <c r="F868" s="890"/>
      <c r="G868" s="923"/>
      <c r="H868" s="923"/>
    </row>
    <row r="870" spans="1:8" s="950" customFormat="1" ht="89.25">
      <c r="A870" s="887" t="s">
        <v>5592</v>
      </c>
      <c r="B870" s="918" t="s">
        <v>5593</v>
      </c>
      <c r="C870" s="887"/>
      <c r="D870" s="888" t="s">
        <v>3118</v>
      </c>
      <c r="E870" s="933"/>
      <c r="F870" s="890"/>
      <c r="G870" s="923"/>
      <c r="H870" s="923"/>
    </row>
    <row r="871" spans="1:8" s="950" customFormat="1">
      <c r="A871" s="887"/>
      <c r="B871" s="888"/>
      <c r="C871" s="887" t="s">
        <v>519</v>
      </c>
      <c r="D871" s="891"/>
      <c r="E871" s="933"/>
      <c r="F871" s="890"/>
      <c r="G871" s="923"/>
      <c r="H871" s="923"/>
    </row>
    <row r="872" spans="1:8" s="950" customFormat="1">
      <c r="A872" s="887"/>
      <c r="B872" s="888"/>
      <c r="C872" s="887" t="str">
        <f>C$49</f>
        <v>MA</v>
      </c>
      <c r="D872" s="891" t="s">
        <v>3119</v>
      </c>
      <c r="E872" s="933"/>
      <c r="F872" s="890"/>
      <c r="G872" s="923"/>
      <c r="H872" s="923"/>
    </row>
    <row r="873" spans="1:8" s="950" customFormat="1">
      <c r="A873" s="887"/>
      <c r="B873" s="888"/>
      <c r="C873" s="887" t="str">
        <f>C$50</f>
        <v>S1</v>
      </c>
      <c r="D873" s="891"/>
      <c r="E873" s="933"/>
      <c r="F873" s="890"/>
      <c r="G873" s="923"/>
      <c r="H873" s="923"/>
    </row>
    <row r="874" spans="1:8" s="950" customFormat="1" ht="127.5">
      <c r="A874" s="887"/>
      <c r="B874" s="888"/>
      <c r="C874" s="887" t="str">
        <f>C$51</f>
        <v>S2</v>
      </c>
      <c r="D874" s="892" t="s">
        <v>3934</v>
      </c>
      <c r="E874" s="933"/>
      <c r="F874" s="890"/>
      <c r="G874" s="923"/>
      <c r="H874" s="923"/>
    </row>
    <row r="875" spans="1:8" s="950" customFormat="1">
      <c r="A875" s="887"/>
      <c r="B875" s="888"/>
      <c r="C875" s="887" t="str">
        <f>C$52</f>
        <v>S3</v>
      </c>
      <c r="D875" s="891"/>
      <c r="E875" s="933"/>
      <c r="F875" s="890"/>
      <c r="G875" s="923"/>
      <c r="H875" s="923"/>
    </row>
    <row r="876" spans="1:8" s="950" customFormat="1">
      <c r="A876" s="887"/>
      <c r="B876" s="888"/>
      <c r="C876" s="887" t="str">
        <f>C$53</f>
        <v>S4</v>
      </c>
      <c r="D876" s="891"/>
      <c r="E876" s="933"/>
      <c r="F876" s="890"/>
      <c r="G876" s="923"/>
      <c r="H876" s="923"/>
    </row>
    <row r="878" spans="1:8" ht="204">
      <c r="A878" s="887" t="s">
        <v>5594</v>
      </c>
      <c r="B878" s="918" t="s">
        <v>5595</v>
      </c>
      <c r="C878" s="887"/>
      <c r="D878" s="888" t="s">
        <v>3120</v>
      </c>
      <c r="E878" s="933"/>
      <c r="F878" s="890"/>
    </row>
    <row r="879" spans="1:8">
      <c r="A879" s="887"/>
      <c r="B879" s="888"/>
      <c r="C879" s="887" t="s">
        <v>519</v>
      </c>
      <c r="D879" s="891"/>
      <c r="E879" s="933"/>
      <c r="F879" s="890"/>
    </row>
    <row r="880" spans="1:8">
      <c r="A880" s="887"/>
      <c r="B880" s="888"/>
      <c r="C880" s="887" t="str">
        <f>C$49</f>
        <v>MA</v>
      </c>
      <c r="D880" s="892" t="s">
        <v>3121</v>
      </c>
      <c r="E880" s="933"/>
      <c r="F880" s="890"/>
    </row>
    <row r="881" spans="1:31">
      <c r="A881" s="887"/>
      <c r="B881" s="888"/>
      <c r="C881" s="887" t="str">
        <f>C$50</f>
        <v>S1</v>
      </c>
      <c r="D881" s="891"/>
      <c r="E881" s="933"/>
      <c r="F881" s="890"/>
    </row>
    <row r="882" spans="1:31">
      <c r="A882" s="887"/>
      <c r="B882" s="888"/>
      <c r="C882" s="887" t="str">
        <f>C$51</f>
        <v>S2</v>
      </c>
      <c r="D882" s="891" t="s">
        <v>3935</v>
      </c>
      <c r="E882" s="933"/>
      <c r="F882" s="890"/>
    </row>
    <row r="883" spans="1:31">
      <c r="A883" s="887"/>
      <c r="B883" s="888"/>
      <c r="C883" s="887" t="str">
        <f>C$52</f>
        <v>S3</v>
      </c>
      <c r="D883" s="891"/>
      <c r="E883" s="933"/>
      <c r="F883" s="890"/>
    </row>
    <row r="884" spans="1:31">
      <c r="A884" s="887"/>
      <c r="B884" s="888"/>
      <c r="C884" s="887" t="str">
        <f>C$53</f>
        <v>S4</v>
      </c>
      <c r="D884" s="891"/>
      <c r="E884" s="933"/>
      <c r="F884" s="890"/>
    </row>
    <row r="886" spans="1:31" s="975" customFormat="1" ht="114.75">
      <c r="A886" s="887" t="s">
        <v>5596</v>
      </c>
      <c r="B886" s="888" t="s">
        <v>5597</v>
      </c>
      <c r="C886" s="887"/>
      <c r="D886" s="888" t="s">
        <v>3122</v>
      </c>
      <c r="E886" s="933"/>
      <c r="F886" s="944"/>
      <c r="I886" s="976"/>
      <c r="J886" s="976"/>
      <c r="K886" s="976"/>
      <c r="L886" s="976"/>
      <c r="M886" s="976"/>
      <c r="N886" s="976"/>
      <c r="O886" s="976"/>
      <c r="P886" s="976"/>
      <c r="Q886" s="976"/>
      <c r="R886" s="976"/>
      <c r="S886" s="976"/>
      <c r="T886" s="976"/>
      <c r="U886" s="976"/>
      <c r="V886" s="976"/>
      <c r="W886" s="976"/>
      <c r="X886" s="976"/>
      <c r="Y886" s="976"/>
      <c r="Z886" s="976"/>
      <c r="AA886" s="976"/>
      <c r="AB886" s="976"/>
      <c r="AC886" s="976"/>
      <c r="AD886" s="976"/>
      <c r="AE886" s="976"/>
    </row>
    <row r="887" spans="1:31" s="975" customFormat="1">
      <c r="A887" s="887"/>
      <c r="B887" s="888"/>
      <c r="C887" s="887" t="s">
        <v>519</v>
      </c>
      <c r="D887" s="891"/>
      <c r="E887" s="933"/>
      <c r="F887" s="944"/>
      <c r="I887" s="976"/>
      <c r="J887" s="976"/>
      <c r="K887" s="976"/>
      <c r="L887" s="976"/>
      <c r="M887" s="976"/>
      <c r="N887" s="976"/>
      <c r="O887" s="976"/>
      <c r="P887" s="976"/>
      <c r="Q887" s="976"/>
      <c r="R887" s="976"/>
      <c r="S887" s="976"/>
      <c r="T887" s="976"/>
      <c r="U887" s="976"/>
      <c r="V887" s="976"/>
      <c r="W887" s="976"/>
      <c r="X887" s="976"/>
      <c r="Y887" s="976"/>
      <c r="Z887" s="976"/>
      <c r="AA887" s="976"/>
      <c r="AB887" s="976"/>
      <c r="AC887" s="976"/>
      <c r="AD887" s="976"/>
      <c r="AE887" s="976"/>
    </row>
    <row r="888" spans="1:31">
      <c r="A888" s="887"/>
      <c r="B888" s="888"/>
      <c r="C888" s="887" t="str">
        <f>C$49</f>
        <v>MA</v>
      </c>
      <c r="D888" s="892" t="s">
        <v>3121</v>
      </c>
      <c r="E888" s="933"/>
      <c r="F888" s="890"/>
    </row>
    <row r="889" spans="1:31">
      <c r="A889" s="887"/>
      <c r="B889" s="888"/>
      <c r="C889" s="887" t="str">
        <f>C$50</f>
        <v>S1</v>
      </c>
      <c r="D889" s="891"/>
      <c r="E889" s="933"/>
      <c r="F889" s="890"/>
    </row>
    <row r="890" spans="1:31" ht="409.5">
      <c r="A890" s="893"/>
      <c r="B890" s="894"/>
      <c r="C890" s="893" t="str">
        <f>C$51</f>
        <v>S2</v>
      </c>
      <c r="D890" s="895" t="s">
        <v>5598</v>
      </c>
      <c r="E890" s="943"/>
      <c r="F890" s="897" t="s">
        <v>5599</v>
      </c>
    </row>
    <row r="891" spans="1:31">
      <c r="A891" s="887"/>
      <c r="B891" s="888"/>
      <c r="C891" s="887" t="str">
        <f>C$52</f>
        <v>S3</v>
      </c>
      <c r="D891" s="892" t="s">
        <v>3121</v>
      </c>
      <c r="E891" s="933"/>
      <c r="F891" s="890"/>
    </row>
    <row r="892" spans="1:31">
      <c r="A892" s="887"/>
      <c r="B892" s="888"/>
      <c r="C892" s="887" t="str">
        <f>C$53</f>
        <v>S4</v>
      </c>
      <c r="D892" s="891"/>
      <c r="E892" s="933"/>
      <c r="F892" s="890"/>
    </row>
    <row r="894" spans="1:31" s="950" customFormat="1" ht="114.75">
      <c r="A894" s="887" t="s">
        <v>5600</v>
      </c>
      <c r="B894" s="918" t="s">
        <v>5601</v>
      </c>
      <c r="C894" s="887"/>
      <c r="D894" s="888" t="s">
        <v>3123</v>
      </c>
      <c r="E894" s="889"/>
      <c r="F894" s="945"/>
      <c r="G894" s="923"/>
      <c r="H894" s="923"/>
    </row>
    <row r="895" spans="1:31" s="950" customFormat="1">
      <c r="A895" s="887"/>
      <c r="B895" s="888"/>
      <c r="C895" s="887" t="s">
        <v>519</v>
      </c>
      <c r="D895" s="891"/>
      <c r="E895" s="889"/>
      <c r="F895" s="945"/>
      <c r="G895" s="923"/>
      <c r="H895" s="923"/>
    </row>
    <row r="896" spans="1:31" s="950" customFormat="1" ht="38.25">
      <c r="A896" s="887"/>
      <c r="B896" s="888"/>
      <c r="C896" s="887" t="str">
        <f>C$49</f>
        <v>MA</v>
      </c>
      <c r="D896" s="892" t="s">
        <v>3124</v>
      </c>
      <c r="E896" s="889"/>
      <c r="F896" s="945"/>
      <c r="G896" s="923"/>
      <c r="H896" s="923"/>
    </row>
    <row r="897" spans="1:8" s="950" customFormat="1">
      <c r="A897" s="887"/>
      <c r="B897" s="888"/>
      <c r="C897" s="887" t="str">
        <f>C$50</f>
        <v>S1</v>
      </c>
      <c r="D897" s="891"/>
      <c r="E897" s="889"/>
      <c r="F897" s="890"/>
      <c r="G897" s="923"/>
      <c r="H897" s="923"/>
    </row>
    <row r="898" spans="1:8" s="950" customFormat="1" ht="89.25">
      <c r="A898" s="887"/>
      <c r="B898" s="888"/>
      <c r="C898" s="887" t="str">
        <f>C$51</f>
        <v>S2</v>
      </c>
      <c r="D898" s="892" t="s">
        <v>3936</v>
      </c>
      <c r="E898" s="889"/>
      <c r="F898" s="897" t="s">
        <v>5602</v>
      </c>
      <c r="G898" s="923"/>
      <c r="H898" s="923"/>
    </row>
    <row r="899" spans="1:8" s="950" customFormat="1">
      <c r="A899" s="887"/>
      <c r="B899" s="888"/>
      <c r="C899" s="887" t="str">
        <f>C$52</f>
        <v>S3</v>
      </c>
      <c r="D899" s="891"/>
      <c r="E899" s="889"/>
      <c r="F899" s="945"/>
      <c r="G899" s="923"/>
      <c r="H899" s="923"/>
    </row>
    <row r="900" spans="1:8" s="950" customFormat="1">
      <c r="A900" s="887"/>
      <c r="B900" s="888"/>
      <c r="C900" s="887" t="str">
        <f>C$53</f>
        <v>S4</v>
      </c>
      <c r="D900" s="891"/>
      <c r="E900" s="889"/>
      <c r="F900" s="890"/>
      <c r="G900" s="923"/>
      <c r="H900" s="923"/>
    </row>
    <row r="902" spans="1:8" s="950" customFormat="1" ht="102">
      <c r="A902" s="887" t="s">
        <v>5603</v>
      </c>
      <c r="B902" s="888" t="s">
        <v>5604</v>
      </c>
      <c r="C902" s="887"/>
      <c r="D902" s="888" t="s">
        <v>3125</v>
      </c>
      <c r="E902" s="889"/>
      <c r="F902" s="890"/>
      <c r="G902" s="923"/>
      <c r="H902" s="923"/>
    </row>
    <row r="903" spans="1:8" s="950" customFormat="1">
      <c r="A903" s="887"/>
      <c r="B903" s="888"/>
      <c r="C903" s="887" t="s">
        <v>519</v>
      </c>
      <c r="D903" s="891"/>
      <c r="E903" s="889"/>
      <c r="F903" s="890"/>
      <c r="G903" s="923"/>
      <c r="H903" s="923"/>
    </row>
    <row r="904" spans="1:8" s="950" customFormat="1" ht="76.5">
      <c r="A904" s="887"/>
      <c r="B904" s="888"/>
      <c r="C904" s="887" t="str">
        <f>C$49</f>
        <v>MA</v>
      </c>
      <c r="D904" s="892" t="s">
        <v>3126</v>
      </c>
      <c r="E904" s="889"/>
      <c r="F904" s="890"/>
      <c r="G904" s="923"/>
    </row>
    <row r="905" spans="1:8" s="950" customFormat="1">
      <c r="A905" s="887"/>
      <c r="B905" s="888"/>
      <c r="C905" s="887" t="str">
        <f>C$50</f>
        <v>S1</v>
      </c>
      <c r="D905" s="891"/>
      <c r="E905" s="889"/>
      <c r="F905" s="890"/>
      <c r="G905" s="923"/>
      <c r="H905" s="923"/>
    </row>
    <row r="906" spans="1:8" s="950" customFormat="1" ht="63.75">
      <c r="A906" s="893"/>
      <c r="B906" s="894"/>
      <c r="C906" s="893" t="str">
        <f>C$51</f>
        <v>S2</v>
      </c>
      <c r="D906" s="911" t="s">
        <v>3937</v>
      </c>
      <c r="E906" s="896"/>
      <c r="F906" s="897" t="s">
        <v>3938</v>
      </c>
      <c r="G906" s="923"/>
      <c r="H906" s="923"/>
    </row>
    <row r="907" spans="1:8" s="950" customFormat="1" ht="63.75">
      <c r="A907" s="887"/>
      <c r="B907" s="888"/>
      <c r="C907" s="887" t="str">
        <f>C$52</f>
        <v>S3</v>
      </c>
      <c r="D907" s="891" t="s">
        <v>5605</v>
      </c>
      <c r="E907" s="889"/>
      <c r="F907" s="890"/>
      <c r="G907" s="923"/>
      <c r="H907" s="923"/>
    </row>
    <row r="908" spans="1:8" s="950" customFormat="1">
      <c r="A908" s="887"/>
      <c r="B908" s="888"/>
      <c r="C908" s="887" t="str">
        <f>C$53</f>
        <v>S4</v>
      </c>
      <c r="D908" s="891"/>
      <c r="E908" s="889"/>
      <c r="F908" s="890"/>
      <c r="G908" s="923"/>
      <c r="H908" s="923"/>
    </row>
    <row r="910" spans="1:8" s="950" customFormat="1" ht="306">
      <c r="A910" s="887" t="s">
        <v>5606</v>
      </c>
      <c r="B910" s="888" t="s">
        <v>5607</v>
      </c>
      <c r="C910" s="887"/>
      <c r="D910" s="888" t="s">
        <v>3127</v>
      </c>
      <c r="E910" s="889"/>
      <c r="F910" s="890"/>
      <c r="G910" s="923"/>
      <c r="H910" s="923"/>
    </row>
    <row r="911" spans="1:8" s="950" customFormat="1">
      <c r="A911" s="887"/>
      <c r="B911" s="888"/>
      <c r="C911" s="887" t="s">
        <v>519</v>
      </c>
      <c r="D911" s="891"/>
      <c r="E911" s="889"/>
      <c r="F911" s="890"/>
      <c r="G911" s="923"/>
      <c r="H911" s="923"/>
    </row>
    <row r="912" spans="1:8" s="950" customFormat="1" ht="229.5" customHeight="1">
      <c r="A912" s="893"/>
      <c r="B912" s="894"/>
      <c r="C912" s="893" t="str">
        <f>C$49</f>
        <v>MA</v>
      </c>
      <c r="D912" s="895" t="s">
        <v>3128</v>
      </c>
      <c r="E912" s="896"/>
      <c r="F912" s="931" t="s">
        <v>3129</v>
      </c>
      <c r="G912" s="923"/>
    </row>
    <row r="913" spans="1:8" s="950" customFormat="1" ht="25.5">
      <c r="A913" s="887"/>
      <c r="B913" s="888"/>
      <c r="C913" s="887" t="str">
        <f>C$50</f>
        <v>S1</v>
      </c>
      <c r="D913" s="905" t="s">
        <v>3130</v>
      </c>
      <c r="E913" s="889"/>
      <c r="F913" s="890"/>
      <c r="G913" s="923"/>
      <c r="H913" s="923"/>
    </row>
    <row r="914" spans="1:8" s="950" customFormat="1" ht="51">
      <c r="A914" s="887"/>
      <c r="B914" s="888"/>
      <c r="C914" s="887" t="str">
        <f>C$51</f>
        <v>S2</v>
      </c>
      <c r="D914" s="892" t="s">
        <v>3939</v>
      </c>
      <c r="E914" s="889"/>
      <c r="F914" s="890"/>
      <c r="G914" s="923"/>
      <c r="H914" s="923"/>
    </row>
    <row r="915" spans="1:8" s="950" customFormat="1">
      <c r="A915" s="887"/>
      <c r="B915" s="888"/>
      <c r="C915" s="887" t="str">
        <f>C$52</f>
        <v>S3</v>
      </c>
      <c r="D915" s="891"/>
      <c r="E915" s="889"/>
      <c r="F915" s="890"/>
      <c r="G915" s="923"/>
      <c r="H915" s="923"/>
    </row>
    <row r="916" spans="1:8" s="950" customFormat="1">
      <c r="A916" s="887"/>
      <c r="B916" s="888"/>
      <c r="C916" s="887" t="str">
        <f>C$53</f>
        <v>S4</v>
      </c>
      <c r="D916" s="891"/>
      <c r="E916" s="889"/>
      <c r="F916" s="890"/>
      <c r="G916" s="923"/>
      <c r="H916" s="923"/>
    </row>
    <row r="918" spans="1:8" s="950" customFormat="1" ht="140.25">
      <c r="A918" s="887" t="s">
        <v>5608</v>
      </c>
      <c r="B918" s="888" t="s">
        <v>5609</v>
      </c>
      <c r="C918" s="887"/>
      <c r="D918" s="888" t="s">
        <v>3131</v>
      </c>
      <c r="E918" s="889"/>
      <c r="F918" s="890"/>
      <c r="G918" s="923"/>
      <c r="H918" s="923"/>
    </row>
    <row r="919" spans="1:8" s="950" customFormat="1">
      <c r="A919" s="887"/>
      <c r="B919" s="888"/>
      <c r="C919" s="887" t="s">
        <v>519</v>
      </c>
      <c r="D919" s="891"/>
      <c r="E919" s="889"/>
      <c r="F919" s="890"/>
      <c r="G919" s="923"/>
      <c r="H919" s="923"/>
    </row>
    <row r="920" spans="1:8" s="950" customFormat="1" ht="51">
      <c r="A920" s="887"/>
      <c r="B920" s="888"/>
      <c r="C920" s="887" t="str">
        <f>C$49</f>
        <v>MA</v>
      </c>
      <c r="D920" s="892" t="s">
        <v>3132</v>
      </c>
      <c r="E920" s="889"/>
      <c r="F920" s="890"/>
      <c r="G920" s="923"/>
      <c r="H920" s="923"/>
    </row>
    <row r="921" spans="1:8" s="950" customFormat="1">
      <c r="A921" s="887"/>
      <c r="B921" s="888"/>
      <c r="C921" s="887" t="str">
        <f>C$50</f>
        <v>S1</v>
      </c>
      <c r="D921" s="891"/>
      <c r="E921" s="889"/>
      <c r="F921" s="890"/>
      <c r="G921" s="923"/>
      <c r="H921" s="923"/>
    </row>
    <row r="922" spans="1:8" s="950" customFormat="1" ht="51">
      <c r="A922" s="887"/>
      <c r="B922" s="888"/>
      <c r="C922" s="887" t="str">
        <f>C$51</f>
        <v>S2</v>
      </c>
      <c r="D922" s="892" t="s">
        <v>3940</v>
      </c>
      <c r="E922" s="889"/>
      <c r="F922" s="890"/>
      <c r="G922" s="923"/>
      <c r="H922" s="923"/>
    </row>
    <row r="923" spans="1:8" s="950" customFormat="1">
      <c r="A923" s="887"/>
      <c r="B923" s="888"/>
      <c r="C923" s="887" t="str">
        <f>C$52</f>
        <v>S3</v>
      </c>
      <c r="D923" s="891"/>
      <c r="E923" s="889"/>
      <c r="F923" s="890"/>
      <c r="G923" s="923"/>
      <c r="H923" s="923"/>
    </row>
    <row r="924" spans="1:8" s="950" customFormat="1">
      <c r="A924" s="887"/>
      <c r="B924" s="888"/>
      <c r="C924" s="887" t="str">
        <f>C$53</f>
        <v>S4</v>
      </c>
      <c r="D924" s="891"/>
      <c r="E924" s="889"/>
      <c r="F924" s="890"/>
      <c r="G924" s="923"/>
      <c r="H924" s="923"/>
    </row>
    <row r="926" spans="1:8" ht="204">
      <c r="A926" s="887" t="s">
        <v>5610</v>
      </c>
      <c r="B926" s="888" t="s">
        <v>5611</v>
      </c>
      <c r="C926" s="887"/>
      <c r="D926" s="888" t="s">
        <v>3133</v>
      </c>
      <c r="E926" s="889"/>
      <c r="F926" s="890"/>
    </row>
    <row r="927" spans="1:8">
      <c r="A927" s="887"/>
      <c r="B927" s="888"/>
      <c r="C927" s="887" t="s">
        <v>519</v>
      </c>
      <c r="D927" s="891"/>
      <c r="E927" s="889"/>
      <c r="F927" s="890"/>
    </row>
    <row r="928" spans="1:8" ht="51">
      <c r="A928" s="887"/>
      <c r="B928" s="888"/>
      <c r="C928" s="887" t="str">
        <f>C$49</f>
        <v>MA</v>
      </c>
      <c r="D928" s="892" t="s">
        <v>3132</v>
      </c>
      <c r="E928" s="889"/>
      <c r="F928" s="890"/>
    </row>
    <row r="929" spans="1:6">
      <c r="A929" s="887"/>
      <c r="B929" s="888"/>
      <c r="C929" s="887" t="str">
        <f>C$50</f>
        <v>S1</v>
      </c>
      <c r="D929" s="891"/>
      <c r="E929" s="889"/>
      <c r="F929" s="890"/>
    </row>
    <row r="930" spans="1:6" ht="51">
      <c r="A930" s="887"/>
      <c r="B930" s="888"/>
      <c r="C930" s="887" t="str">
        <f>C$51</f>
        <v>S2</v>
      </c>
      <c r="D930" s="892" t="s">
        <v>3941</v>
      </c>
      <c r="E930" s="889"/>
      <c r="F930" s="890"/>
    </row>
    <row r="931" spans="1:6">
      <c r="A931" s="887"/>
      <c r="B931" s="888"/>
      <c r="C931" s="887" t="str">
        <f>C$52</f>
        <v>S3</v>
      </c>
      <c r="D931" s="891"/>
      <c r="E931" s="889"/>
      <c r="F931" s="890"/>
    </row>
    <row r="932" spans="1:6">
      <c r="A932" s="887"/>
      <c r="B932" s="888"/>
      <c r="C932" s="887" t="str">
        <f>C$53</f>
        <v>S4</v>
      </c>
      <c r="D932" s="891"/>
      <c r="E932" s="889"/>
      <c r="F932" s="890"/>
    </row>
    <row r="934" spans="1:6" ht="114.75">
      <c r="A934" s="887" t="s">
        <v>5612</v>
      </c>
      <c r="B934" s="888" t="s">
        <v>5613</v>
      </c>
      <c r="C934" s="887"/>
      <c r="D934" s="888" t="s">
        <v>3134</v>
      </c>
      <c r="E934" s="889"/>
      <c r="F934" s="890"/>
    </row>
    <row r="935" spans="1:6">
      <c r="A935" s="887"/>
      <c r="B935" s="888"/>
      <c r="C935" s="887" t="s">
        <v>519</v>
      </c>
      <c r="D935" s="891"/>
      <c r="E935" s="889"/>
      <c r="F935" s="890"/>
    </row>
    <row r="936" spans="1:6" ht="25.5">
      <c r="A936" s="887"/>
      <c r="B936" s="888"/>
      <c r="C936" s="887" t="str">
        <f>C$49</f>
        <v>MA</v>
      </c>
      <c r="D936" s="892" t="s">
        <v>3135</v>
      </c>
      <c r="E936" s="889"/>
      <c r="F936" s="890"/>
    </row>
    <row r="937" spans="1:6">
      <c r="A937" s="887"/>
      <c r="B937" s="888"/>
      <c r="C937" s="887" t="str">
        <f>C$50</f>
        <v>S1</v>
      </c>
      <c r="D937" s="891"/>
      <c r="E937" s="889"/>
      <c r="F937" s="890"/>
    </row>
    <row r="938" spans="1:6" ht="76.5">
      <c r="A938" s="887"/>
      <c r="B938" s="888"/>
      <c r="C938" s="887" t="str">
        <f>C$51</f>
        <v>S2</v>
      </c>
      <c r="D938" s="892" t="s">
        <v>3942</v>
      </c>
      <c r="E938" s="889"/>
      <c r="F938" s="890"/>
    </row>
    <row r="939" spans="1:6">
      <c r="A939" s="887"/>
      <c r="B939" s="888"/>
      <c r="C939" s="887" t="str">
        <f>C$52</f>
        <v>S3</v>
      </c>
      <c r="D939" s="892"/>
      <c r="E939" s="889"/>
      <c r="F939" s="890"/>
    </row>
    <row r="940" spans="1:6">
      <c r="A940" s="887"/>
      <c r="B940" s="888"/>
      <c r="C940" s="887" t="str">
        <f>C$53</f>
        <v>S4</v>
      </c>
      <c r="D940" s="891"/>
      <c r="E940" s="889"/>
      <c r="F940" s="890"/>
    </row>
    <row r="942" spans="1:6" ht="127.5">
      <c r="A942" s="887" t="s">
        <v>5614</v>
      </c>
      <c r="B942" s="888" t="s">
        <v>5615</v>
      </c>
      <c r="C942" s="887"/>
      <c r="D942" s="888" t="s">
        <v>3136</v>
      </c>
      <c r="E942" s="889"/>
      <c r="F942" s="890"/>
    </row>
    <row r="943" spans="1:6">
      <c r="A943" s="887"/>
      <c r="B943" s="888"/>
      <c r="C943" s="887" t="s">
        <v>519</v>
      </c>
      <c r="D943" s="891"/>
      <c r="E943" s="889"/>
      <c r="F943" s="890"/>
    </row>
    <row r="944" spans="1:6" ht="25.5">
      <c r="A944" s="887"/>
      <c r="B944" s="888"/>
      <c r="C944" s="887" t="str">
        <f>C$49</f>
        <v>MA</v>
      </c>
      <c r="D944" s="892" t="s">
        <v>3135</v>
      </c>
      <c r="E944" s="889"/>
      <c r="F944" s="890"/>
    </row>
    <row r="945" spans="1:6">
      <c r="A945" s="887"/>
      <c r="B945" s="888"/>
      <c r="C945" s="887" t="str">
        <f>C$50</f>
        <v>S1</v>
      </c>
      <c r="D945" s="891"/>
      <c r="E945" s="889"/>
      <c r="F945" s="890"/>
    </row>
    <row r="946" spans="1:6" ht="76.5">
      <c r="A946" s="887"/>
      <c r="B946" s="888"/>
      <c r="C946" s="887" t="str">
        <f>C$51</f>
        <v>S2</v>
      </c>
      <c r="D946" s="892" t="s">
        <v>3942</v>
      </c>
      <c r="E946" s="889"/>
      <c r="F946" s="890"/>
    </row>
    <row r="947" spans="1:6">
      <c r="A947" s="887"/>
      <c r="B947" s="888"/>
      <c r="C947" s="887" t="str">
        <f>C$52</f>
        <v>S3</v>
      </c>
      <c r="D947" s="891"/>
      <c r="E947" s="889"/>
      <c r="F947" s="890"/>
    </row>
    <row r="948" spans="1:6">
      <c r="A948" s="887"/>
      <c r="B948" s="888"/>
      <c r="C948" s="887" t="str">
        <f>C$53</f>
        <v>S4</v>
      </c>
      <c r="D948" s="891"/>
      <c r="E948" s="889"/>
      <c r="F948" s="890"/>
    </row>
    <row r="950" spans="1:6" ht="140.25">
      <c r="A950" s="887" t="s">
        <v>5616</v>
      </c>
      <c r="B950" s="888" t="s">
        <v>5617</v>
      </c>
      <c r="C950" s="887"/>
      <c r="D950" s="888" t="s">
        <v>3137</v>
      </c>
      <c r="E950" s="889"/>
      <c r="F950" s="890"/>
    </row>
    <row r="951" spans="1:6">
      <c r="A951" s="887"/>
      <c r="B951" s="888"/>
      <c r="C951" s="887" t="s">
        <v>519</v>
      </c>
      <c r="D951" s="891"/>
      <c r="E951" s="889"/>
      <c r="F951" s="890"/>
    </row>
    <row r="952" spans="1:6" ht="25.5">
      <c r="A952" s="887"/>
      <c r="B952" s="888"/>
      <c r="C952" s="887" t="str">
        <f>C$49</f>
        <v>MA</v>
      </c>
      <c r="D952" s="892" t="s">
        <v>3135</v>
      </c>
      <c r="E952" s="889"/>
      <c r="F952" s="890"/>
    </row>
    <row r="953" spans="1:6">
      <c r="A953" s="887"/>
      <c r="B953" s="888"/>
      <c r="C953" s="887" t="str">
        <f>C$50</f>
        <v>S1</v>
      </c>
      <c r="D953" s="891"/>
      <c r="E953" s="889"/>
      <c r="F953" s="890"/>
    </row>
    <row r="954" spans="1:6" ht="76.5">
      <c r="A954" s="887"/>
      <c r="B954" s="888"/>
      <c r="C954" s="887" t="str">
        <f>C$51</f>
        <v>S2</v>
      </c>
      <c r="D954" s="892" t="s">
        <v>3942</v>
      </c>
      <c r="E954" s="889"/>
      <c r="F954" s="890"/>
    </row>
    <row r="955" spans="1:6">
      <c r="A955" s="887"/>
      <c r="B955" s="888"/>
      <c r="C955" s="887" t="str">
        <f>C$52</f>
        <v>S3</v>
      </c>
      <c r="D955" s="891"/>
      <c r="E955" s="889"/>
      <c r="F955" s="890"/>
    </row>
    <row r="956" spans="1:6">
      <c r="A956" s="887"/>
      <c r="B956" s="888"/>
      <c r="C956" s="887" t="str">
        <f>C$53</f>
        <v>S4</v>
      </c>
      <c r="D956" s="891"/>
      <c r="E956" s="889"/>
      <c r="F956" s="890"/>
    </row>
    <row r="958" spans="1:6" ht="114.75">
      <c r="A958" s="887" t="s">
        <v>5618</v>
      </c>
      <c r="B958" s="888" t="s">
        <v>5619</v>
      </c>
      <c r="C958" s="887"/>
      <c r="D958" s="888" t="s">
        <v>3138</v>
      </c>
      <c r="E958" s="889"/>
      <c r="F958" s="890"/>
    </row>
    <row r="959" spans="1:6">
      <c r="A959" s="887"/>
      <c r="B959" s="888"/>
      <c r="C959" s="887" t="s">
        <v>519</v>
      </c>
      <c r="D959" s="891"/>
      <c r="E959" s="889"/>
      <c r="F959" s="890"/>
    </row>
    <row r="960" spans="1:6">
      <c r="A960" s="887"/>
      <c r="B960" s="888"/>
      <c r="C960" s="887" t="str">
        <f>C$49</f>
        <v>MA</v>
      </c>
      <c r="D960" s="891" t="s">
        <v>3139</v>
      </c>
      <c r="E960" s="889"/>
      <c r="F960" s="890"/>
    </row>
    <row r="961" spans="1:8">
      <c r="A961" s="887"/>
      <c r="B961" s="888"/>
      <c r="C961" s="887" t="str">
        <f>C$50</f>
        <v>S1</v>
      </c>
      <c r="D961" s="891"/>
      <c r="E961" s="889"/>
      <c r="F961" s="890"/>
    </row>
    <row r="962" spans="1:8">
      <c r="A962" s="887"/>
      <c r="B962" s="888"/>
      <c r="C962" s="887" t="str">
        <f>C$51</f>
        <v>S2</v>
      </c>
      <c r="D962" s="891" t="s">
        <v>3139</v>
      </c>
      <c r="E962" s="889"/>
      <c r="F962" s="890"/>
    </row>
    <row r="963" spans="1:8">
      <c r="A963" s="887"/>
      <c r="B963" s="888"/>
      <c r="C963" s="887" t="str">
        <f>C$52</f>
        <v>S3</v>
      </c>
      <c r="D963" s="891"/>
      <c r="E963" s="889"/>
      <c r="F963" s="890"/>
    </row>
    <row r="964" spans="1:8">
      <c r="A964" s="887"/>
      <c r="B964" s="888"/>
      <c r="C964" s="887" t="str">
        <f>C$53</f>
        <v>S4</v>
      </c>
      <c r="D964" s="891"/>
      <c r="E964" s="889"/>
      <c r="F964" s="890"/>
    </row>
    <row r="966" spans="1:8" ht="128.25" customHeight="1">
      <c r="A966" s="887" t="s">
        <v>5620</v>
      </c>
      <c r="B966" s="888" t="s">
        <v>5621</v>
      </c>
      <c r="C966" s="887"/>
      <c r="D966" s="888" t="s">
        <v>3140</v>
      </c>
      <c r="E966" s="889"/>
      <c r="F966" s="890"/>
    </row>
    <row r="967" spans="1:8">
      <c r="A967" s="887"/>
      <c r="B967" s="888"/>
      <c r="C967" s="887" t="s">
        <v>519</v>
      </c>
      <c r="D967" s="891"/>
      <c r="E967" s="889"/>
      <c r="F967" s="890"/>
    </row>
    <row r="968" spans="1:8">
      <c r="A968" s="887"/>
      <c r="B968" s="888"/>
      <c r="C968" s="887" t="s">
        <v>130</v>
      </c>
      <c r="D968" s="892" t="s">
        <v>3141</v>
      </c>
      <c r="E968" s="889"/>
      <c r="F968" s="890"/>
    </row>
    <row r="969" spans="1:8">
      <c r="A969" s="887"/>
      <c r="B969" s="888"/>
      <c r="C969" s="887" t="str">
        <f>C$50</f>
        <v>S1</v>
      </c>
      <c r="D969" s="891"/>
      <c r="E969" s="889"/>
      <c r="F969" s="890"/>
    </row>
    <row r="970" spans="1:8" ht="89.25">
      <c r="A970" s="887"/>
      <c r="B970" s="888"/>
      <c r="C970" s="887" t="str">
        <f>C$51</f>
        <v>S2</v>
      </c>
      <c r="D970" s="892" t="s">
        <v>3943</v>
      </c>
      <c r="E970" s="889"/>
      <c r="F970" s="890"/>
    </row>
    <row r="971" spans="1:8">
      <c r="A971" s="887"/>
      <c r="B971" s="888"/>
      <c r="C971" s="887" t="str">
        <f>C$52</f>
        <v>S3</v>
      </c>
      <c r="D971" s="891"/>
      <c r="E971" s="889"/>
      <c r="F971" s="890"/>
    </row>
    <row r="972" spans="1:8">
      <c r="A972" s="887"/>
      <c r="B972" s="888"/>
      <c r="C972" s="887" t="str">
        <f>C$53</f>
        <v>S4</v>
      </c>
      <c r="D972" s="891"/>
      <c r="E972" s="889"/>
      <c r="F972" s="890"/>
    </row>
    <row r="974" spans="1:8" s="950" customFormat="1">
      <c r="A974" s="882">
        <v>3.5</v>
      </c>
      <c r="B974" s="883"/>
      <c r="C974" s="882"/>
      <c r="D974" s="883" t="s">
        <v>3142</v>
      </c>
      <c r="E974" s="884"/>
      <c r="F974" s="885"/>
      <c r="G974" s="923"/>
      <c r="H974" s="923"/>
    </row>
    <row r="975" spans="1:8" s="950" customFormat="1" ht="76.5">
      <c r="A975" s="887" t="s">
        <v>5622</v>
      </c>
      <c r="B975" s="888" t="s">
        <v>5623</v>
      </c>
      <c r="C975" s="887"/>
      <c r="D975" s="888" t="s">
        <v>3143</v>
      </c>
      <c r="E975" s="889"/>
      <c r="F975" s="890"/>
      <c r="G975" s="923"/>
      <c r="H975" s="923"/>
    </row>
    <row r="976" spans="1:8" s="950" customFormat="1">
      <c r="A976" s="887"/>
      <c r="B976" s="888"/>
      <c r="C976" s="887" t="s">
        <v>519</v>
      </c>
      <c r="D976" s="891"/>
      <c r="E976" s="889"/>
      <c r="F976" s="890"/>
      <c r="G976" s="923"/>
      <c r="H976" s="923"/>
    </row>
    <row r="977" spans="1:8" s="950" customFormat="1" ht="51">
      <c r="A977" s="887"/>
      <c r="B977" s="888"/>
      <c r="C977" s="887" t="str">
        <f>C$49</f>
        <v>MA</v>
      </c>
      <c r="D977" s="892" t="s">
        <v>3144</v>
      </c>
      <c r="E977" s="889"/>
      <c r="F977" s="890"/>
      <c r="G977" s="923"/>
      <c r="H977" s="923"/>
    </row>
    <row r="978" spans="1:8" s="950" customFormat="1">
      <c r="A978" s="887"/>
      <c r="B978" s="888"/>
      <c r="C978" s="887" t="str">
        <f>C$50</f>
        <v>S1</v>
      </c>
      <c r="D978" s="891"/>
      <c r="E978" s="889"/>
      <c r="F978" s="890"/>
      <c r="G978" s="923"/>
      <c r="H978" s="923"/>
    </row>
    <row r="979" spans="1:8" s="950" customFormat="1" ht="76.5">
      <c r="A979" s="887"/>
      <c r="B979" s="888"/>
      <c r="C979" s="887" t="str">
        <f>C$51</f>
        <v>S2</v>
      </c>
      <c r="D979" s="892" t="s">
        <v>3944</v>
      </c>
      <c r="E979" s="889"/>
      <c r="F979" s="890"/>
      <c r="G979" s="923"/>
      <c r="H979" s="923"/>
    </row>
    <row r="980" spans="1:8" s="950" customFormat="1">
      <c r="A980" s="887"/>
      <c r="B980" s="888"/>
      <c r="C980" s="887" t="str">
        <f>C$52</f>
        <v>S3</v>
      </c>
      <c r="D980" s="891"/>
      <c r="E980" s="889"/>
      <c r="F980" s="890"/>
      <c r="G980" s="923"/>
      <c r="H980" s="923"/>
    </row>
    <row r="981" spans="1:8" s="950" customFormat="1">
      <c r="A981" s="887"/>
      <c r="B981" s="888"/>
      <c r="C981" s="887" t="str">
        <f>C$53</f>
        <v>S4</v>
      </c>
      <c r="D981" s="891"/>
      <c r="E981" s="889"/>
      <c r="F981" s="890"/>
      <c r="G981" s="923"/>
      <c r="H981" s="923"/>
    </row>
    <row r="983" spans="1:8" s="950" customFormat="1" ht="140.25">
      <c r="A983" s="887" t="s">
        <v>5624</v>
      </c>
      <c r="B983" s="888" t="s">
        <v>5625</v>
      </c>
      <c r="C983" s="887"/>
      <c r="D983" s="888" t="s">
        <v>3145</v>
      </c>
      <c r="E983" s="889"/>
      <c r="F983" s="890"/>
      <c r="G983" s="923"/>
      <c r="H983" s="923"/>
    </row>
    <row r="984" spans="1:8" s="950" customFormat="1">
      <c r="A984" s="887"/>
      <c r="B984" s="888"/>
      <c r="C984" s="887" t="s">
        <v>519</v>
      </c>
      <c r="D984" s="891"/>
      <c r="E984" s="889"/>
      <c r="F984" s="890"/>
      <c r="G984" s="923"/>
      <c r="H984" s="923"/>
    </row>
    <row r="985" spans="1:8" s="950" customFormat="1" ht="102">
      <c r="A985" s="887"/>
      <c r="B985" s="888"/>
      <c r="C985" s="887" t="str">
        <f>C$49</f>
        <v>MA</v>
      </c>
      <c r="D985" s="892" t="s">
        <v>3146</v>
      </c>
      <c r="E985" s="889"/>
      <c r="F985" s="890"/>
      <c r="G985" s="923"/>
    </row>
    <row r="986" spans="1:8" s="950" customFormat="1">
      <c r="A986" s="887"/>
      <c r="B986" s="888"/>
      <c r="C986" s="887" t="str">
        <f>C$50</f>
        <v>S1</v>
      </c>
      <c r="D986" s="891"/>
      <c r="E986" s="889"/>
      <c r="F986" s="890"/>
      <c r="G986" s="923"/>
      <c r="H986" s="923"/>
    </row>
    <row r="987" spans="1:8" s="950" customFormat="1" ht="114.75">
      <c r="A987" s="887"/>
      <c r="B987" s="888"/>
      <c r="C987" s="887" t="str">
        <f>C$51</f>
        <v>S2</v>
      </c>
      <c r="D987" s="892" t="s">
        <v>3945</v>
      </c>
      <c r="E987" s="889"/>
      <c r="F987" s="890"/>
      <c r="G987" s="923"/>
      <c r="H987" s="923"/>
    </row>
    <row r="988" spans="1:8" s="950" customFormat="1">
      <c r="A988" s="887"/>
      <c r="B988" s="888"/>
      <c r="C988" s="887" t="str">
        <f>C$52</f>
        <v>S3</v>
      </c>
      <c r="D988" s="891"/>
      <c r="E988" s="889"/>
      <c r="F988" s="890"/>
      <c r="G988" s="923"/>
      <c r="H988" s="923"/>
    </row>
    <row r="989" spans="1:8" s="950" customFormat="1">
      <c r="A989" s="887"/>
      <c r="B989" s="888"/>
      <c r="C989" s="887" t="str">
        <f>C$53</f>
        <v>S4</v>
      </c>
      <c r="D989" s="891"/>
      <c r="E989" s="889"/>
      <c r="F989" s="890"/>
      <c r="G989" s="923"/>
      <c r="H989" s="923"/>
    </row>
    <row r="991" spans="1:8" s="950" customFormat="1">
      <c r="A991" s="882">
        <v>3.6</v>
      </c>
      <c r="B991" s="883"/>
      <c r="C991" s="882"/>
      <c r="D991" s="883" t="s">
        <v>3147</v>
      </c>
      <c r="E991" s="884"/>
      <c r="F991" s="885"/>
      <c r="G991" s="923"/>
      <c r="H991" s="923"/>
    </row>
    <row r="992" spans="1:8" s="950" customFormat="1" ht="127.5">
      <c r="A992" s="887" t="s">
        <v>5626</v>
      </c>
      <c r="B992" s="888" t="s">
        <v>5627</v>
      </c>
      <c r="C992" s="887"/>
      <c r="D992" s="888" t="s">
        <v>3148</v>
      </c>
      <c r="E992" s="889"/>
      <c r="F992" s="890"/>
      <c r="G992" s="923"/>
      <c r="H992" s="923"/>
    </row>
    <row r="993" spans="1:8" s="950" customFormat="1">
      <c r="A993" s="887"/>
      <c r="B993" s="888"/>
      <c r="C993" s="887" t="s">
        <v>519</v>
      </c>
      <c r="D993" s="891"/>
      <c r="E993" s="889"/>
      <c r="F993" s="890"/>
      <c r="G993" s="923"/>
      <c r="H993" s="923"/>
    </row>
    <row r="994" spans="1:8" s="950" customFormat="1" ht="89.25">
      <c r="A994" s="893"/>
      <c r="B994" s="894"/>
      <c r="C994" s="893" t="str">
        <f>C$49</f>
        <v>MA</v>
      </c>
      <c r="D994" s="895" t="s">
        <v>3149</v>
      </c>
      <c r="E994" s="896"/>
      <c r="F994" s="931" t="s">
        <v>3150</v>
      </c>
      <c r="G994" s="923"/>
    </row>
    <row r="995" spans="1:8" s="950" customFormat="1" ht="51">
      <c r="A995" s="887"/>
      <c r="B995" s="888"/>
      <c r="C995" s="887" t="str">
        <f>C$50</f>
        <v>S1</v>
      </c>
      <c r="D995" s="905" t="s">
        <v>3151</v>
      </c>
      <c r="E995" s="906"/>
      <c r="F995" s="890"/>
      <c r="G995" s="923"/>
      <c r="H995" s="923"/>
    </row>
    <row r="996" spans="1:8" s="950" customFormat="1" ht="89.25">
      <c r="A996" s="887"/>
      <c r="B996" s="888"/>
      <c r="C996" s="887" t="str">
        <f>C$51</f>
        <v>S2</v>
      </c>
      <c r="D996" s="891" t="s">
        <v>3946</v>
      </c>
      <c r="E996" s="889"/>
      <c r="F996" s="890"/>
      <c r="G996" s="923"/>
      <c r="H996" s="923"/>
    </row>
    <row r="997" spans="1:8" s="950" customFormat="1" ht="242.25">
      <c r="A997" s="893"/>
      <c r="B997" s="894"/>
      <c r="C997" s="893" t="str">
        <f>C$52</f>
        <v>S3</v>
      </c>
      <c r="D997" s="911" t="s">
        <v>5628</v>
      </c>
      <c r="E997" s="896"/>
      <c r="F997" s="897" t="s">
        <v>5629</v>
      </c>
      <c r="G997" s="923"/>
      <c r="H997" s="923"/>
    </row>
    <row r="998" spans="1:8" s="950" customFormat="1">
      <c r="A998" s="887"/>
      <c r="B998" s="888"/>
      <c r="C998" s="887" t="str">
        <f>C$53</f>
        <v>S4</v>
      </c>
      <c r="D998" s="891"/>
      <c r="E998" s="889"/>
      <c r="F998" s="890"/>
      <c r="G998" s="923"/>
      <c r="H998" s="923"/>
    </row>
    <row r="1000" spans="1:8" s="950" customFormat="1" ht="102">
      <c r="A1000" s="887" t="s">
        <v>5630</v>
      </c>
      <c r="B1000" s="888" t="s">
        <v>5631</v>
      </c>
      <c r="C1000" s="887"/>
      <c r="D1000" s="888" t="s">
        <v>3152</v>
      </c>
      <c r="E1000" s="889"/>
      <c r="F1000" s="890"/>
      <c r="G1000" s="923"/>
      <c r="H1000" s="923"/>
    </row>
    <row r="1001" spans="1:8" s="950" customFormat="1">
      <c r="A1001" s="887"/>
      <c r="B1001" s="888"/>
      <c r="C1001" s="887" t="s">
        <v>519</v>
      </c>
      <c r="D1001" s="891"/>
      <c r="E1001" s="889"/>
      <c r="F1001" s="890"/>
      <c r="G1001" s="923"/>
      <c r="H1001" s="923"/>
    </row>
    <row r="1002" spans="1:8" s="950" customFormat="1" ht="25.5">
      <c r="A1002" s="887"/>
      <c r="B1002" s="888"/>
      <c r="C1002" s="887" t="str">
        <f>C$49</f>
        <v>MA</v>
      </c>
      <c r="D1002" s="892" t="s">
        <v>3153</v>
      </c>
      <c r="E1002" s="889"/>
      <c r="F1002" s="890"/>
      <c r="G1002" s="923"/>
      <c r="H1002" s="923"/>
    </row>
    <row r="1003" spans="1:8" s="950" customFormat="1">
      <c r="A1003" s="887"/>
      <c r="B1003" s="888"/>
      <c r="C1003" s="887" t="str">
        <f>C$50</f>
        <v>S1</v>
      </c>
      <c r="D1003" s="891"/>
      <c r="E1003" s="889"/>
      <c r="F1003" s="890"/>
      <c r="G1003" s="923"/>
      <c r="H1003" s="923"/>
    </row>
    <row r="1004" spans="1:8" s="950" customFormat="1" ht="216.75">
      <c r="A1004" s="887"/>
      <c r="B1004" s="888"/>
      <c r="C1004" s="887" t="str">
        <f>C$51</f>
        <v>S2</v>
      </c>
      <c r="D1004" s="892" t="s">
        <v>3947</v>
      </c>
      <c r="E1004" s="889"/>
      <c r="F1004" s="890" t="s">
        <v>3948</v>
      </c>
      <c r="G1004" s="923"/>
      <c r="H1004" s="923"/>
    </row>
    <row r="1005" spans="1:8" s="950" customFormat="1" ht="140.25">
      <c r="A1005" s="893"/>
      <c r="B1005" s="894"/>
      <c r="C1005" s="893" t="str">
        <f>C$52</f>
        <v>S3</v>
      </c>
      <c r="D1005" s="911" t="s">
        <v>5632</v>
      </c>
      <c r="E1005" s="896"/>
      <c r="F1005" s="897" t="s">
        <v>5633</v>
      </c>
      <c r="G1005" s="977"/>
      <c r="H1005" s="923"/>
    </row>
    <row r="1006" spans="1:8" s="950" customFormat="1">
      <c r="A1006" s="887"/>
      <c r="B1006" s="888"/>
      <c r="C1006" s="887" t="str">
        <f>C$53</f>
        <v>S4</v>
      </c>
      <c r="D1006" s="891"/>
      <c r="E1006" s="889"/>
      <c r="F1006" s="890"/>
      <c r="G1006" s="923"/>
      <c r="H1006" s="923"/>
    </row>
    <row r="1008" spans="1:8" s="950" customFormat="1">
      <c r="A1008" s="882">
        <v>3.7</v>
      </c>
      <c r="B1008" s="883"/>
      <c r="C1008" s="882"/>
      <c r="D1008" s="883" t="s">
        <v>3154</v>
      </c>
      <c r="E1008" s="884"/>
      <c r="F1008" s="885"/>
      <c r="G1008" s="923"/>
      <c r="H1008" s="923"/>
    </row>
    <row r="1009" spans="1:8" s="950" customFormat="1" ht="140.25">
      <c r="A1009" s="887" t="s">
        <v>431</v>
      </c>
      <c r="B1009" s="888" t="s">
        <v>5634</v>
      </c>
      <c r="C1009" s="887"/>
      <c r="D1009" s="888" t="s">
        <v>3155</v>
      </c>
      <c r="E1009" s="889"/>
      <c r="F1009" s="890"/>
      <c r="G1009" s="923"/>
      <c r="H1009" s="923"/>
    </row>
    <row r="1010" spans="1:8" s="950" customFormat="1">
      <c r="A1010" s="887"/>
      <c r="B1010" s="888"/>
      <c r="C1010" s="887" t="s">
        <v>519</v>
      </c>
      <c r="D1010" s="891"/>
      <c r="E1010" s="889"/>
      <c r="F1010" s="890"/>
      <c r="G1010" s="923"/>
      <c r="H1010" s="923"/>
    </row>
    <row r="1011" spans="1:8" s="950" customFormat="1" ht="76.5">
      <c r="A1011" s="887"/>
      <c r="B1011" s="888"/>
      <c r="C1011" s="887" t="str">
        <f>C$49</f>
        <v>MA</v>
      </c>
      <c r="D1011" s="891" t="s">
        <v>3156</v>
      </c>
      <c r="E1011" s="889"/>
      <c r="F1011" s="890"/>
      <c r="G1011" s="923"/>
    </row>
    <row r="1012" spans="1:8" s="950" customFormat="1">
      <c r="A1012" s="887"/>
      <c r="B1012" s="888"/>
      <c r="C1012" s="887" t="str">
        <f>C$50</f>
        <v>S1</v>
      </c>
      <c r="D1012" s="891"/>
      <c r="E1012" s="889"/>
      <c r="F1012" s="890"/>
      <c r="G1012" s="923"/>
      <c r="H1012" s="923"/>
    </row>
    <row r="1013" spans="1:8" s="950" customFormat="1" ht="318.75">
      <c r="A1013" s="893"/>
      <c r="B1013" s="894"/>
      <c r="C1013" s="893" t="str">
        <f>C$51</f>
        <v>S2</v>
      </c>
      <c r="D1013" s="911" t="s">
        <v>3949</v>
      </c>
      <c r="E1013" s="896"/>
      <c r="F1013" s="897" t="s">
        <v>3950</v>
      </c>
      <c r="G1013" s="923"/>
      <c r="H1013" s="923"/>
    </row>
    <row r="1014" spans="1:8" s="950" customFormat="1" ht="331.5">
      <c r="A1014" s="934"/>
      <c r="B1014" s="935"/>
      <c r="C1014" s="934" t="str">
        <f>C$52</f>
        <v>S3</v>
      </c>
      <c r="D1014" s="936" t="s">
        <v>5635</v>
      </c>
      <c r="E1014" s="937"/>
      <c r="F1014" s="946" t="s">
        <v>5636</v>
      </c>
      <c r="G1014" s="923"/>
      <c r="H1014" s="923"/>
    </row>
    <row r="1015" spans="1:8" s="950" customFormat="1">
      <c r="A1015" s="887"/>
      <c r="B1015" s="888"/>
      <c r="C1015" s="887" t="str">
        <f>C$53</f>
        <v>S4</v>
      </c>
      <c r="D1015" s="55"/>
      <c r="E1015" s="889"/>
      <c r="F1015" s="890"/>
      <c r="G1015" s="923"/>
      <c r="H1015" s="923"/>
    </row>
    <row r="1017" spans="1:8" s="950" customFormat="1" ht="102">
      <c r="A1017" s="887" t="s">
        <v>5637</v>
      </c>
      <c r="B1017" s="888" t="s">
        <v>5638</v>
      </c>
      <c r="C1017" s="887"/>
      <c r="D1017" s="888" t="s">
        <v>3157</v>
      </c>
      <c r="E1017" s="889"/>
      <c r="F1017" s="890"/>
      <c r="G1017" s="923"/>
      <c r="H1017" s="923"/>
    </row>
    <row r="1018" spans="1:8" s="950" customFormat="1">
      <c r="A1018" s="887"/>
      <c r="B1018" s="888"/>
      <c r="C1018" s="887" t="s">
        <v>519</v>
      </c>
      <c r="D1018" s="891"/>
      <c r="E1018" s="889"/>
      <c r="F1018" s="890"/>
      <c r="G1018" s="923"/>
      <c r="H1018" s="923"/>
    </row>
    <row r="1019" spans="1:8" s="950" customFormat="1" ht="63.75">
      <c r="A1019" s="887"/>
      <c r="B1019" s="888"/>
      <c r="C1019" s="887" t="str">
        <f>C$49</f>
        <v>MA</v>
      </c>
      <c r="D1019" s="892" t="s">
        <v>3158</v>
      </c>
      <c r="E1019" s="889"/>
      <c r="F1019" s="890"/>
      <c r="G1019" s="923"/>
    </row>
    <row r="1020" spans="1:8" s="950" customFormat="1">
      <c r="A1020" s="887"/>
      <c r="B1020" s="888"/>
      <c r="C1020" s="887" t="str">
        <f>C$50</f>
        <v>S1</v>
      </c>
      <c r="D1020" s="891"/>
      <c r="E1020" s="889"/>
      <c r="F1020" s="890"/>
      <c r="G1020" s="923"/>
      <c r="H1020" s="923"/>
    </row>
    <row r="1021" spans="1:8" s="950" customFormat="1" ht="127.5">
      <c r="A1021" s="893"/>
      <c r="B1021" s="894"/>
      <c r="C1021" s="893" t="str">
        <f>C$51</f>
        <v>S2</v>
      </c>
      <c r="D1021" s="895" t="s">
        <v>5639</v>
      </c>
      <c r="E1021" s="896"/>
      <c r="F1021" s="897" t="s">
        <v>3952</v>
      </c>
      <c r="G1021" s="923"/>
      <c r="H1021" s="923"/>
    </row>
    <row r="1022" spans="1:8" s="950" customFormat="1" ht="63.75">
      <c r="A1022" s="887"/>
      <c r="B1022" s="888"/>
      <c r="C1022" s="887" t="str">
        <f>C$52</f>
        <v>S3</v>
      </c>
      <c r="D1022" s="891" t="s">
        <v>5640</v>
      </c>
      <c r="E1022" s="889"/>
      <c r="F1022" s="890"/>
      <c r="G1022" s="923"/>
      <c r="H1022" s="923"/>
    </row>
    <row r="1023" spans="1:8" s="950" customFormat="1">
      <c r="A1023" s="887"/>
      <c r="B1023" s="888"/>
      <c r="C1023" s="887" t="str">
        <f>C$53</f>
        <v>S4</v>
      </c>
      <c r="D1023" s="891"/>
      <c r="E1023" s="889"/>
      <c r="F1023" s="890"/>
      <c r="G1023" s="923"/>
      <c r="H1023" s="923"/>
    </row>
    <row r="1025" spans="1:8" s="950" customFormat="1">
      <c r="A1025" s="882">
        <v>4</v>
      </c>
      <c r="B1025" s="883"/>
      <c r="C1025" s="882"/>
      <c r="D1025" s="883" t="s">
        <v>2832</v>
      </c>
      <c r="E1025" s="884"/>
      <c r="F1025" s="886"/>
      <c r="G1025" s="923"/>
      <c r="H1025" s="923"/>
    </row>
    <row r="1026" spans="1:8" s="950" customFormat="1">
      <c r="A1026" s="882">
        <v>4.0999999999999996</v>
      </c>
      <c r="B1026" s="883"/>
      <c r="C1026" s="882"/>
      <c r="D1026" s="883" t="s">
        <v>3159</v>
      </c>
      <c r="E1026" s="884"/>
      <c r="F1026" s="886"/>
      <c r="G1026" s="923"/>
      <c r="H1026" s="923"/>
    </row>
    <row r="1027" spans="1:8" s="950" customFormat="1" ht="267.75">
      <c r="A1027" s="887" t="s">
        <v>5641</v>
      </c>
      <c r="B1027" s="888" t="s">
        <v>5642</v>
      </c>
      <c r="C1027" s="887"/>
      <c r="D1027" s="888" t="s">
        <v>3160</v>
      </c>
      <c r="E1027" s="889"/>
      <c r="F1027" s="890"/>
      <c r="G1027" s="923"/>
      <c r="H1027" s="923"/>
    </row>
    <row r="1028" spans="1:8" s="950" customFormat="1">
      <c r="A1028" s="887"/>
      <c r="B1028" s="888"/>
      <c r="C1028" s="887" t="s">
        <v>519</v>
      </c>
      <c r="D1028" s="891"/>
      <c r="E1028" s="889"/>
      <c r="F1028" s="890"/>
      <c r="G1028" s="923"/>
      <c r="H1028" s="923"/>
    </row>
    <row r="1029" spans="1:8" s="950" customFormat="1" ht="204">
      <c r="A1029" s="887"/>
      <c r="B1029" s="888"/>
      <c r="C1029" s="887" t="str">
        <f>C$49</f>
        <v>MA</v>
      </c>
      <c r="D1029" s="892" t="s">
        <v>3161</v>
      </c>
      <c r="E1029" s="889"/>
      <c r="F1029" s="890"/>
      <c r="G1029" s="923"/>
    </row>
    <row r="1030" spans="1:8" s="950" customFormat="1">
      <c r="A1030" s="887"/>
      <c r="B1030" s="888"/>
      <c r="C1030" s="887" t="str">
        <f>C$50</f>
        <v>S1</v>
      </c>
      <c r="D1030" s="891"/>
      <c r="E1030" s="889"/>
      <c r="F1030" s="890"/>
      <c r="G1030" s="923"/>
      <c r="H1030" s="923"/>
    </row>
    <row r="1031" spans="1:8" s="950" customFormat="1">
      <c r="A1031" s="887"/>
      <c r="B1031" s="888"/>
      <c r="C1031" s="887" t="str">
        <f>C$51</f>
        <v>S2</v>
      </c>
      <c r="D1031" s="892"/>
      <c r="E1031" s="889"/>
      <c r="F1031" s="890"/>
      <c r="G1031" s="923"/>
      <c r="H1031" s="923"/>
    </row>
    <row r="1032" spans="1:8" s="950" customFormat="1" ht="318.75">
      <c r="A1032" s="887"/>
      <c r="B1032" s="888"/>
      <c r="C1032" s="887" t="str">
        <f>C$52</f>
        <v>S3</v>
      </c>
      <c r="D1032" s="891" t="s">
        <v>5643</v>
      </c>
      <c r="E1032" s="889"/>
      <c r="F1032" s="890"/>
      <c r="G1032" s="923"/>
      <c r="H1032" s="923"/>
    </row>
    <row r="1033" spans="1:8" s="950" customFormat="1">
      <c r="A1033" s="887"/>
      <c r="B1033" s="888"/>
      <c r="C1033" s="887" t="str">
        <f>C$53</f>
        <v>S4</v>
      </c>
      <c r="D1033" s="891"/>
      <c r="E1033" s="889"/>
      <c r="F1033" s="890"/>
      <c r="G1033" s="923"/>
      <c r="H1033" s="923"/>
    </row>
    <row r="1035" spans="1:8" s="950" customFormat="1" ht="255">
      <c r="A1035" s="887" t="s">
        <v>5644</v>
      </c>
      <c r="B1035" s="888" t="s">
        <v>17</v>
      </c>
      <c r="C1035" s="887"/>
      <c r="D1035" s="888" t="s">
        <v>3162</v>
      </c>
      <c r="E1035" s="889"/>
      <c r="F1035" s="890"/>
      <c r="G1035" s="923"/>
      <c r="H1035" s="923"/>
    </row>
    <row r="1036" spans="1:8" s="950" customFormat="1">
      <c r="A1036" s="887"/>
      <c r="B1036" s="888"/>
      <c r="C1036" s="887" t="s">
        <v>519</v>
      </c>
      <c r="D1036" s="891"/>
      <c r="E1036" s="889"/>
      <c r="F1036" s="890"/>
      <c r="G1036" s="923"/>
      <c r="H1036" s="923"/>
    </row>
    <row r="1037" spans="1:8" s="950" customFormat="1" ht="178.5">
      <c r="A1037" s="887"/>
      <c r="B1037" s="888"/>
      <c r="C1037" s="887" t="str">
        <f>C$49</f>
        <v>MA</v>
      </c>
      <c r="D1037" s="892" t="s">
        <v>3163</v>
      </c>
      <c r="E1037" s="889"/>
      <c r="F1037" s="890"/>
      <c r="G1037" s="923"/>
    </row>
    <row r="1038" spans="1:8" s="950" customFormat="1">
      <c r="A1038" s="887"/>
      <c r="B1038" s="888"/>
      <c r="C1038" s="887" t="str">
        <f>C$50</f>
        <v>S1</v>
      </c>
      <c r="D1038" s="891"/>
      <c r="E1038" s="889"/>
      <c r="F1038" s="890"/>
      <c r="G1038" s="923"/>
      <c r="H1038" s="923"/>
    </row>
    <row r="1039" spans="1:8" s="950" customFormat="1">
      <c r="A1039" s="887"/>
      <c r="B1039" s="888"/>
      <c r="C1039" s="887" t="str">
        <f>C$51</f>
        <v>S2</v>
      </c>
      <c r="D1039" s="892"/>
      <c r="E1039" s="889"/>
      <c r="F1039" s="890"/>
      <c r="G1039" s="923"/>
      <c r="H1039" s="923"/>
    </row>
    <row r="1040" spans="1:8" s="950" customFormat="1" ht="409.5">
      <c r="A1040" s="887"/>
      <c r="B1040" s="888"/>
      <c r="C1040" s="887" t="str">
        <f>C$52</f>
        <v>S3</v>
      </c>
      <c r="D1040" s="891" t="s">
        <v>5645</v>
      </c>
      <c r="E1040" s="889"/>
      <c r="F1040" s="890"/>
      <c r="G1040" s="923"/>
      <c r="H1040" s="923"/>
    </row>
    <row r="1041" spans="1:8" s="950" customFormat="1">
      <c r="A1041" s="887"/>
      <c r="B1041" s="888"/>
      <c r="C1041" s="887" t="str">
        <f>C$53</f>
        <v>S4</v>
      </c>
      <c r="D1041" s="891"/>
      <c r="E1041" s="889"/>
      <c r="F1041" s="890"/>
      <c r="G1041" s="923"/>
      <c r="H1041" s="923"/>
    </row>
    <row r="1043" spans="1:8" s="950" customFormat="1" ht="255">
      <c r="A1043" s="887" t="s">
        <v>5646</v>
      </c>
      <c r="B1043" s="888" t="s">
        <v>5647</v>
      </c>
      <c r="C1043" s="917"/>
      <c r="D1043" s="888" t="s">
        <v>3164</v>
      </c>
      <c r="E1043" s="889"/>
      <c r="F1043" s="890"/>
      <c r="G1043" s="923"/>
      <c r="H1043" s="923"/>
    </row>
    <row r="1044" spans="1:8" s="950" customFormat="1">
      <c r="A1044" s="887"/>
      <c r="B1044" s="888"/>
      <c r="C1044" s="887" t="s">
        <v>519</v>
      </c>
      <c r="D1044" s="891"/>
      <c r="E1044" s="889"/>
      <c r="F1044" s="890"/>
      <c r="G1044" s="923"/>
      <c r="H1044" s="923"/>
    </row>
    <row r="1045" spans="1:8" s="950" customFormat="1" ht="191.25">
      <c r="A1045" s="887"/>
      <c r="B1045" s="888"/>
      <c r="C1045" s="887" t="str">
        <f>C$49</f>
        <v>MA</v>
      </c>
      <c r="D1045" s="892" t="s">
        <v>3165</v>
      </c>
      <c r="E1045" s="889"/>
      <c r="F1045" s="890"/>
      <c r="G1045" s="923"/>
    </row>
    <row r="1046" spans="1:8" s="950" customFormat="1">
      <c r="A1046" s="887"/>
      <c r="B1046" s="888"/>
      <c r="C1046" s="887" t="str">
        <f>C$50</f>
        <v>S1</v>
      </c>
      <c r="D1046" s="891"/>
      <c r="E1046" s="889"/>
      <c r="F1046" s="890"/>
      <c r="G1046" s="923"/>
      <c r="H1046" s="923"/>
    </row>
    <row r="1047" spans="1:8" s="950" customFormat="1">
      <c r="A1047" s="887"/>
      <c r="B1047" s="888"/>
      <c r="C1047" s="887" t="str">
        <f>C$51</f>
        <v>S2</v>
      </c>
      <c r="D1047" s="891"/>
      <c r="E1047" s="889"/>
      <c r="F1047" s="890"/>
      <c r="G1047" s="923"/>
      <c r="H1047" s="923"/>
    </row>
    <row r="1048" spans="1:8" s="950" customFormat="1" ht="409.5">
      <c r="A1048" s="887"/>
      <c r="B1048" s="888"/>
      <c r="C1048" s="887" t="str">
        <f>C$52</f>
        <v>S3</v>
      </c>
      <c r="D1048" s="891" t="s">
        <v>5648</v>
      </c>
      <c r="E1048" s="889"/>
      <c r="F1048" s="890"/>
      <c r="G1048" s="923"/>
      <c r="H1048" s="923"/>
    </row>
    <row r="1049" spans="1:8" s="950" customFormat="1">
      <c r="A1049" s="887"/>
      <c r="B1049" s="888"/>
      <c r="C1049" s="887" t="str">
        <f>C$53</f>
        <v>S4</v>
      </c>
      <c r="D1049" s="891"/>
      <c r="E1049" s="889"/>
      <c r="F1049" s="890"/>
      <c r="G1049" s="923"/>
      <c r="H1049" s="923"/>
    </row>
    <row r="1050" spans="1:8" s="950" customFormat="1" ht="16.5" customHeight="1">
      <c r="A1050" s="898"/>
      <c r="B1050" s="899"/>
      <c r="C1050" s="898"/>
      <c r="D1050" s="900"/>
      <c r="E1050" s="901"/>
      <c r="F1050" s="902"/>
      <c r="G1050" s="923"/>
      <c r="H1050" s="923"/>
    </row>
    <row r="1051" spans="1:8" s="950" customFormat="1" ht="255">
      <c r="A1051" s="887" t="s">
        <v>5649</v>
      </c>
      <c r="B1051" s="888" t="s">
        <v>5650</v>
      </c>
      <c r="C1051" s="887"/>
      <c r="D1051" s="888" t="s">
        <v>3166</v>
      </c>
      <c r="E1051" s="889"/>
      <c r="F1051" s="890"/>
      <c r="G1051" s="923"/>
      <c r="H1051" s="923"/>
    </row>
    <row r="1052" spans="1:8" s="950" customFormat="1">
      <c r="A1052" s="887"/>
      <c r="B1052" s="888"/>
      <c r="C1052" s="887" t="s">
        <v>519</v>
      </c>
      <c r="D1052" s="892"/>
      <c r="E1052" s="889"/>
      <c r="F1052" s="890"/>
      <c r="G1052" s="923"/>
      <c r="H1052" s="923"/>
    </row>
    <row r="1053" spans="1:8" s="950" customFormat="1" ht="229.5">
      <c r="A1053" s="887"/>
      <c r="B1053" s="888"/>
      <c r="C1053" s="887" t="str">
        <f>C$49</f>
        <v>MA</v>
      </c>
      <c r="D1053" s="891" t="s">
        <v>3167</v>
      </c>
      <c r="E1053" s="889"/>
      <c r="F1053" s="890"/>
      <c r="G1053" s="923"/>
    </row>
    <row r="1054" spans="1:8">
      <c r="A1054" s="887"/>
      <c r="B1054" s="888"/>
      <c r="C1054" s="887" t="str">
        <f>C$50</f>
        <v>S1</v>
      </c>
      <c r="D1054" s="892"/>
      <c r="E1054" s="889"/>
      <c r="F1054" s="890"/>
    </row>
    <row r="1055" spans="1:8">
      <c r="A1055" s="887"/>
      <c r="B1055" s="888"/>
      <c r="C1055" s="887" t="str">
        <f>C$51</f>
        <v>S2</v>
      </c>
      <c r="D1055" s="891"/>
      <c r="E1055" s="889"/>
      <c r="F1055" s="890"/>
    </row>
    <row r="1056" spans="1:8" ht="408">
      <c r="A1056" s="887"/>
      <c r="B1056" s="888"/>
      <c r="C1056" s="887" t="str">
        <f>C$52</f>
        <v>S3</v>
      </c>
      <c r="D1056" s="891" t="s">
        <v>5651</v>
      </c>
      <c r="E1056" s="889"/>
      <c r="F1056" s="890"/>
    </row>
    <row r="1057" spans="1:6">
      <c r="A1057" s="887"/>
      <c r="B1057" s="888"/>
      <c r="C1057" s="887" t="str">
        <f>C$53</f>
        <v>S4</v>
      </c>
      <c r="D1057" s="891"/>
      <c r="E1057" s="889"/>
      <c r="F1057" s="890"/>
    </row>
    <row r="1058" spans="1:6">
      <c r="E1058" s="947"/>
    </row>
    <row r="1059" spans="1:6" ht="51" customHeight="1">
      <c r="A1059" s="887" t="s">
        <v>5449</v>
      </c>
      <c r="B1059" s="888" t="s">
        <v>36</v>
      </c>
      <c r="C1059" s="887"/>
      <c r="D1059" s="888" t="s">
        <v>3168</v>
      </c>
      <c r="E1059" s="889"/>
      <c r="F1059" s="890"/>
    </row>
    <row r="1060" spans="1:6">
      <c r="A1060" s="887"/>
      <c r="B1060" s="888"/>
      <c r="C1060" s="887" t="s">
        <v>519</v>
      </c>
      <c r="D1060" s="892"/>
      <c r="E1060" s="889"/>
      <c r="F1060" s="890"/>
    </row>
    <row r="1061" spans="1:6" ht="204">
      <c r="A1061" s="887"/>
      <c r="B1061" s="888"/>
      <c r="C1061" s="887" t="str">
        <f>C$49</f>
        <v>MA</v>
      </c>
      <c r="D1061" s="891" t="s">
        <v>3169</v>
      </c>
      <c r="E1061" s="889"/>
      <c r="F1061" s="890"/>
    </row>
    <row r="1062" spans="1:6" ht="76.5">
      <c r="A1062" s="887"/>
      <c r="B1062" s="888"/>
      <c r="C1062" s="887" t="str">
        <f>C$50</f>
        <v>S1</v>
      </c>
      <c r="D1062" s="892" t="s">
        <v>3170</v>
      </c>
      <c r="E1062" s="889"/>
      <c r="F1062" s="890"/>
    </row>
    <row r="1063" spans="1:6" ht="102">
      <c r="A1063" s="917"/>
      <c r="B1063" s="918"/>
      <c r="C1063" s="917" t="str">
        <f>C$51</f>
        <v>S2</v>
      </c>
      <c r="D1063" s="891" t="s">
        <v>3953</v>
      </c>
      <c r="E1063" s="919"/>
      <c r="F1063" s="890"/>
    </row>
    <row r="1064" spans="1:6" ht="408">
      <c r="A1064" s="887"/>
      <c r="B1064" s="888"/>
      <c r="C1064" s="887" t="str">
        <f>C$52</f>
        <v>S3</v>
      </c>
      <c r="D1064" s="891" t="s">
        <v>5652</v>
      </c>
      <c r="E1064" s="889"/>
      <c r="F1064" s="890"/>
    </row>
    <row r="1065" spans="1:6">
      <c r="A1065" s="887"/>
      <c r="B1065" s="888"/>
      <c r="C1065" s="887" t="str">
        <f>C$53</f>
        <v>S4</v>
      </c>
      <c r="D1065" s="891"/>
      <c r="E1065" s="889"/>
      <c r="F1065" s="890"/>
    </row>
    <row r="1066" spans="1:6">
      <c r="E1066" s="947"/>
    </row>
    <row r="1067" spans="1:6">
      <c r="A1067" s="882">
        <v>4.2</v>
      </c>
      <c r="B1067" s="883"/>
      <c r="C1067" s="882"/>
      <c r="D1067" s="883" t="s">
        <v>3171</v>
      </c>
      <c r="E1067" s="884"/>
      <c r="F1067" s="885"/>
    </row>
    <row r="1068" spans="1:6" ht="153">
      <c r="A1068" s="887" t="s">
        <v>5653</v>
      </c>
      <c r="B1068" s="888" t="s">
        <v>5654</v>
      </c>
      <c r="C1068" s="887"/>
      <c r="D1068" s="888" t="s">
        <v>3172</v>
      </c>
      <c r="E1068" s="889"/>
      <c r="F1068" s="890"/>
    </row>
    <row r="1069" spans="1:6">
      <c r="A1069" s="887"/>
      <c r="B1069" s="888"/>
      <c r="C1069" s="887" t="s">
        <v>519</v>
      </c>
      <c r="D1069" s="892"/>
      <c r="E1069" s="889"/>
      <c r="F1069" s="890"/>
    </row>
    <row r="1070" spans="1:6" ht="51">
      <c r="A1070" s="887"/>
      <c r="B1070" s="888"/>
      <c r="C1070" s="887" t="str">
        <f>C$49</f>
        <v>MA</v>
      </c>
      <c r="D1070" s="891" t="s">
        <v>3173</v>
      </c>
      <c r="E1070" s="889"/>
      <c r="F1070" s="890"/>
    </row>
    <row r="1071" spans="1:6">
      <c r="A1071" s="887"/>
      <c r="B1071" s="888"/>
      <c r="C1071" s="887" t="str">
        <f>C$50</f>
        <v>S1</v>
      </c>
      <c r="D1071" s="892"/>
      <c r="E1071" s="889"/>
      <c r="F1071" s="890"/>
    </row>
    <row r="1072" spans="1:6">
      <c r="A1072" s="887"/>
      <c r="B1072" s="888"/>
      <c r="C1072" s="887" t="str">
        <f>C$51</f>
        <v>S2</v>
      </c>
      <c r="D1072" s="891"/>
      <c r="E1072" s="889"/>
      <c r="F1072" s="890"/>
    </row>
    <row r="1073" spans="1:8" ht="89.25">
      <c r="A1073" s="887"/>
      <c r="B1073" s="888"/>
      <c r="C1073" s="887" t="str">
        <f>C$52</f>
        <v>S3</v>
      </c>
      <c r="D1073" s="948" t="s">
        <v>5655</v>
      </c>
      <c r="E1073" s="889"/>
      <c r="F1073" s="890"/>
    </row>
    <row r="1074" spans="1:8">
      <c r="A1074" s="887"/>
      <c r="B1074" s="888"/>
      <c r="C1074" s="887" t="str">
        <f>C$53</f>
        <v>S4</v>
      </c>
      <c r="D1074" s="891"/>
      <c r="E1074" s="889"/>
      <c r="F1074" s="890"/>
    </row>
    <row r="1076" spans="1:8" ht="153">
      <c r="A1076" s="887" t="s">
        <v>5656</v>
      </c>
      <c r="B1076" s="888" t="s">
        <v>5657</v>
      </c>
      <c r="C1076" s="887"/>
      <c r="D1076" s="888" t="s">
        <v>3174</v>
      </c>
      <c r="E1076" s="889"/>
      <c r="F1076" s="890"/>
    </row>
    <row r="1077" spans="1:8">
      <c r="A1077" s="887"/>
      <c r="B1077" s="888"/>
      <c r="C1077" s="887" t="s">
        <v>519</v>
      </c>
      <c r="D1077" s="891"/>
      <c r="E1077" s="889"/>
      <c r="F1077" s="890"/>
    </row>
    <row r="1078" spans="1:8" ht="38.25">
      <c r="A1078" s="887"/>
      <c r="B1078" s="888"/>
      <c r="C1078" s="887" t="str">
        <f>C$49</f>
        <v>MA</v>
      </c>
      <c r="D1078" s="892" t="s">
        <v>3175</v>
      </c>
      <c r="E1078" s="889"/>
      <c r="F1078" s="890"/>
    </row>
    <row r="1079" spans="1:8">
      <c r="A1079" s="887"/>
      <c r="B1079" s="888"/>
      <c r="C1079" s="887" t="str">
        <f>C$50</f>
        <v>S1</v>
      </c>
      <c r="D1079" s="891"/>
      <c r="E1079" s="889"/>
      <c r="F1079" s="890"/>
    </row>
    <row r="1080" spans="1:8">
      <c r="A1080" s="887"/>
      <c r="B1080" s="888"/>
      <c r="C1080" s="887" t="str">
        <f>C$51</f>
        <v>S2</v>
      </c>
      <c r="D1080" s="891"/>
      <c r="E1080" s="889"/>
      <c r="F1080" s="890"/>
    </row>
    <row r="1081" spans="1:8" ht="77.25" thickBot="1">
      <c r="A1081" s="887"/>
      <c r="B1081" s="888"/>
      <c r="C1081" s="887" t="str">
        <f>C$52</f>
        <v>S3</v>
      </c>
      <c r="D1081" s="892" t="s">
        <v>5658</v>
      </c>
      <c r="E1081" s="889"/>
      <c r="F1081" s="890"/>
    </row>
    <row r="1082" spans="1:8" ht="16.5" thickBot="1">
      <c r="A1082" s="887"/>
      <c r="B1082" s="888"/>
      <c r="C1082" s="887" t="str">
        <f>C$53</f>
        <v>S4</v>
      </c>
      <c r="D1082" s="949"/>
      <c r="E1082" s="889"/>
      <c r="F1082" s="890"/>
    </row>
    <row r="1084" spans="1:8" ht="153">
      <c r="A1084" s="887" t="s">
        <v>5659</v>
      </c>
      <c r="B1084" s="888" t="s">
        <v>5660</v>
      </c>
      <c r="C1084" s="887"/>
      <c r="D1084" s="888" t="s">
        <v>3176</v>
      </c>
      <c r="E1084" s="889"/>
      <c r="F1084" s="890"/>
    </row>
    <row r="1085" spans="1:8" ht="19.5" customHeight="1">
      <c r="A1085" s="887"/>
      <c r="B1085" s="888"/>
      <c r="C1085" s="887" t="s">
        <v>519</v>
      </c>
      <c r="D1085" s="891"/>
      <c r="E1085" s="889"/>
      <c r="F1085" s="890"/>
    </row>
    <row r="1086" spans="1:8" s="950" customFormat="1" ht="102">
      <c r="A1086" s="887"/>
      <c r="B1086" s="888"/>
      <c r="C1086" s="887" t="str">
        <f>C$49</f>
        <v>MA</v>
      </c>
      <c r="D1086" s="891" t="s">
        <v>3177</v>
      </c>
      <c r="E1086" s="889"/>
      <c r="F1086" s="890"/>
      <c r="G1086" s="923"/>
    </row>
    <row r="1087" spans="1:8" s="950" customFormat="1">
      <c r="A1087" s="887"/>
      <c r="B1087" s="888"/>
      <c r="C1087" s="887" t="str">
        <f>C$50</f>
        <v>S1</v>
      </c>
      <c r="D1087" s="891"/>
      <c r="E1087" s="889"/>
      <c r="F1087" s="890"/>
      <c r="G1087" s="923"/>
      <c r="H1087" s="923"/>
    </row>
    <row r="1088" spans="1:8" s="950" customFormat="1">
      <c r="A1088" s="887"/>
      <c r="B1088" s="888"/>
      <c r="C1088" s="887" t="str">
        <f>C$51</f>
        <v>S2</v>
      </c>
      <c r="D1088" s="891"/>
      <c r="E1088" s="889"/>
      <c r="F1088" s="890"/>
      <c r="G1088" s="923"/>
      <c r="H1088" s="923"/>
    </row>
    <row r="1089" spans="1:8" s="950" customFormat="1" ht="114.75">
      <c r="A1089" s="887"/>
      <c r="B1089" s="888"/>
      <c r="C1089" s="887" t="str">
        <f>C$52</f>
        <v>S3</v>
      </c>
      <c r="D1089" s="891" t="s">
        <v>5661</v>
      </c>
      <c r="E1089" s="889"/>
      <c r="F1089" s="890"/>
      <c r="G1089" s="923"/>
      <c r="H1089" s="923"/>
    </row>
    <row r="1090" spans="1:8" s="950" customFormat="1">
      <c r="A1090" s="887"/>
      <c r="B1090" s="888"/>
      <c r="C1090" s="887" t="str">
        <f>C$53</f>
        <v>S4</v>
      </c>
      <c r="D1090" s="891"/>
      <c r="E1090" s="889"/>
      <c r="F1090" s="890"/>
      <c r="G1090" s="923"/>
      <c r="H1090" s="923"/>
    </row>
    <row r="1092" spans="1:8" s="950" customFormat="1">
      <c r="A1092" s="882">
        <v>4.3</v>
      </c>
      <c r="B1092" s="883"/>
      <c r="C1092" s="882"/>
      <c r="D1092" s="883" t="s">
        <v>3178</v>
      </c>
      <c r="E1092" s="884"/>
      <c r="F1092" s="885"/>
      <c r="G1092" s="923"/>
      <c r="H1092" s="923"/>
    </row>
    <row r="1093" spans="1:8" s="950" customFormat="1" ht="117" customHeight="1">
      <c r="A1093" s="887" t="s">
        <v>5662</v>
      </c>
      <c r="B1093" s="888" t="s">
        <v>5663</v>
      </c>
      <c r="C1093" s="887"/>
      <c r="D1093" s="888" t="s">
        <v>3179</v>
      </c>
      <c r="E1093" s="889"/>
      <c r="F1093" s="890"/>
      <c r="G1093" s="923"/>
      <c r="H1093" s="923"/>
    </row>
    <row r="1094" spans="1:8" s="950" customFormat="1">
      <c r="A1094" s="887"/>
      <c r="B1094" s="888"/>
      <c r="C1094" s="887" t="s">
        <v>519</v>
      </c>
      <c r="D1094" s="891"/>
      <c r="E1094" s="889"/>
      <c r="F1094" s="890"/>
      <c r="G1094" s="923"/>
      <c r="H1094" s="923"/>
    </row>
    <row r="1095" spans="1:8" s="950" customFormat="1" ht="38.25">
      <c r="A1095" s="887"/>
      <c r="B1095" s="888"/>
      <c r="C1095" s="887" t="str">
        <f>C$49</f>
        <v>MA</v>
      </c>
      <c r="D1095" s="891" t="s">
        <v>3180</v>
      </c>
      <c r="E1095" s="889"/>
      <c r="F1095" s="890"/>
      <c r="G1095" s="923"/>
      <c r="H1095" s="923"/>
    </row>
    <row r="1096" spans="1:8" s="950" customFormat="1">
      <c r="A1096" s="887"/>
      <c r="B1096" s="888"/>
      <c r="C1096" s="887" t="str">
        <f>C$50</f>
        <v>S1</v>
      </c>
      <c r="D1096" s="891"/>
      <c r="E1096" s="889"/>
      <c r="F1096" s="890"/>
      <c r="G1096" s="923"/>
      <c r="H1096" s="923"/>
    </row>
    <row r="1097" spans="1:8" s="950" customFormat="1">
      <c r="A1097" s="887"/>
      <c r="B1097" s="888"/>
      <c r="C1097" s="887" t="str">
        <f>C$51</f>
        <v>S2</v>
      </c>
      <c r="D1097" s="891"/>
      <c r="E1097" s="889"/>
      <c r="F1097" s="890"/>
      <c r="G1097" s="923"/>
      <c r="H1097" s="923"/>
    </row>
    <row r="1098" spans="1:8" s="950" customFormat="1" ht="140.25">
      <c r="A1098" s="887"/>
      <c r="B1098" s="888"/>
      <c r="C1098" s="887" t="str">
        <f>C$52</f>
        <v>S3</v>
      </c>
      <c r="D1098" s="891" t="s">
        <v>5664</v>
      </c>
      <c r="E1098" s="889"/>
      <c r="F1098" s="890"/>
      <c r="G1098" s="923"/>
      <c r="H1098" s="923"/>
    </row>
    <row r="1099" spans="1:8" s="950" customFormat="1">
      <c r="A1099" s="887"/>
      <c r="B1099" s="888"/>
      <c r="C1099" s="887" t="str">
        <f>C$53</f>
        <v>S4</v>
      </c>
      <c r="D1099" s="891"/>
      <c r="E1099" s="889"/>
      <c r="F1099" s="890"/>
      <c r="G1099" s="923"/>
      <c r="H1099" s="923"/>
    </row>
    <row r="1101" spans="1:8" s="950" customFormat="1" ht="191.25">
      <c r="A1101" s="887" t="s">
        <v>5665</v>
      </c>
      <c r="B1101" s="888" t="s">
        <v>5666</v>
      </c>
      <c r="C1101" s="887"/>
      <c r="D1101" s="888" t="s">
        <v>3181</v>
      </c>
      <c r="E1101" s="889"/>
      <c r="F1101" s="890"/>
      <c r="G1101" s="923"/>
      <c r="H1101" s="923"/>
    </row>
    <row r="1102" spans="1:8">
      <c r="A1102" s="887"/>
      <c r="B1102" s="888"/>
      <c r="C1102" s="887" t="s">
        <v>519</v>
      </c>
      <c r="D1102" s="891"/>
      <c r="E1102" s="889"/>
      <c r="F1102" s="890"/>
    </row>
    <row r="1103" spans="1:8" ht="38.25">
      <c r="A1103" s="887"/>
      <c r="B1103" s="888"/>
      <c r="C1103" s="887" t="str">
        <f>C$49</f>
        <v>MA</v>
      </c>
      <c r="D1103" s="891" t="s">
        <v>3182</v>
      </c>
      <c r="E1103" s="889"/>
      <c r="F1103" s="890"/>
    </row>
    <row r="1104" spans="1:8">
      <c r="A1104" s="887"/>
      <c r="B1104" s="888"/>
      <c r="C1104" s="887" t="str">
        <f>C$50</f>
        <v>S1</v>
      </c>
      <c r="D1104" s="891"/>
      <c r="E1104" s="889"/>
      <c r="F1104" s="890"/>
    </row>
    <row r="1105" spans="1:6" ht="63.75">
      <c r="A1105" s="893"/>
      <c r="B1105" s="894"/>
      <c r="C1105" s="893" t="str">
        <f>C$51</f>
        <v>S2</v>
      </c>
      <c r="D1105" s="911" t="s">
        <v>3954</v>
      </c>
      <c r="E1105" s="896"/>
      <c r="F1105" s="897" t="s">
        <v>3955</v>
      </c>
    </row>
    <row r="1106" spans="1:6" ht="165.75">
      <c r="A1106" s="887"/>
      <c r="B1106" s="888"/>
      <c r="C1106" s="887" t="str">
        <f>C$52</f>
        <v>S3</v>
      </c>
      <c r="D1106" s="891" t="s">
        <v>5667</v>
      </c>
      <c r="E1106" s="889"/>
      <c r="F1106" s="890"/>
    </row>
    <row r="1107" spans="1:6">
      <c r="A1107" s="887"/>
      <c r="B1107" s="888"/>
      <c r="C1107" s="887" t="str">
        <f>C$53</f>
        <v>S4</v>
      </c>
      <c r="D1107" s="891"/>
      <c r="E1107" s="889"/>
      <c r="F1107" s="890"/>
    </row>
    <row r="1109" spans="1:6" ht="25.5" customHeight="1">
      <c r="A1109" s="882">
        <v>4.4000000000000004</v>
      </c>
      <c r="B1109" s="883"/>
      <c r="C1109" s="882"/>
      <c r="D1109" s="883" t="s">
        <v>3183</v>
      </c>
      <c r="E1109" s="884"/>
      <c r="F1109" s="885"/>
    </row>
    <row r="1110" spans="1:6" ht="127.5">
      <c r="A1110" s="887" t="s">
        <v>5668</v>
      </c>
      <c r="B1110" s="888" t="s">
        <v>5669</v>
      </c>
      <c r="C1110" s="887"/>
      <c r="D1110" s="888" t="s">
        <v>3184</v>
      </c>
      <c r="E1110" s="889"/>
      <c r="F1110" s="890"/>
    </row>
    <row r="1111" spans="1:6">
      <c r="A1111" s="887"/>
      <c r="B1111" s="888"/>
      <c r="C1111" s="887" t="s">
        <v>519</v>
      </c>
      <c r="D1111" s="891"/>
      <c r="E1111" s="889"/>
      <c r="F1111" s="890"/>
    </row>
    <row r="1112" spans="1:6" ht="63.75">
      <c r="A1112" s="887"/>
      <c r="B1112" s="888"/>
      <c r="C1112" s="887" t="str">
        <f>C$49</f>
        <v>MA</v>
      </c>
      <c r="D1112" s="892" t="s">
        <v>3185</v>
      </c>
      <c r="E1112" s="889"/>
      <c r="F1112" s="890"/>
    </row>
    <row r="1113" spans="1:6">
      <c r="A1113" s="887"/>
      <c r="B1113" s="888"/>
      <c r="C1113" s="887" t="str">
        <f>C$50</f>
        <v>S1</v>
      </c>
      <c r="D1113" s="891"/>
      <c r="E1113" s="889"/>
      <c r="F1113" s="890"/>
    </row>
    <row r="1114" spans="1:6">
      <c r="A1114" s="887"/>
      <c r="B1114" s="888"/>
      <c r="C1114" s="887" t="str">
        <f>C$51</f>
        <v>S2</v>
      </c>
      <c r="D1114" s="891"/>
      <c r="E1114" s="889"/>
      <c r="F1114" s="890"/>
    </row>
    <row r="1115" spans="1:6" ht="76.5">
      <c r="A1115" s="887"/>
      <c r="B1115" s="888"/>
      <c r="C1115" s="887" t="str">
        <f>C$52</f>
        <v>S3</v>
      </c>
      <c r="D1115" s="891" t="s">
        <v>5670</v>
      </c>
      <c r="E1115" s="889"/>
      <c r="F1115" s="890"/>
    </row>
    <row r="1116" spans="1:6">
      <c r="A1116" s="887"/>
      <c r="B1116" s="888"/>
      <c r="C1116" s="887" t="str">
        <f>C$53</f>
        <v>S4</v>
      </c>
      <c r="D1116" s="891"/>
      <c r="E1116" s="889"/>
      <c r="F1116" s="890"/>
    </row>
    <row r="1118" spans="1:6" ht="127.5">
      <c r="A1118" s="887" t="s">
        <v>5671</v>
      </c>
      <c r="B1118" s="888" t="s">
        <v>5672</v>
      </c>
      <c r="C1118" s="887"/>
      <c r="D1118" s="888" t="s">
        <v>3186</v>
      </c>
      <c r="E1118" s="889"/>
      <c r="F1118" s="890"/>
    </row>
    <row r="1119" spans="1:6">
      <c r="A1119" s="887"/>
      <c r="B1119" s="888"/>
      <c r="C1119" s="887" t="s">
        <v>519</v>
      </c>
      <c r="D1119" s="891"/>
      <c r="E1119" s="889"/>
      <c r="F1119" s="890"/>
    </row>
    <row r="1120" spans="1:6" ht="102">
      <c r="A1120" s="887"/>
      <c r="B1120" s="888"/>
      <c r="C1120" s="887" t="str">
        <f>C$49</f>
        <v>MA</v>
      </c>
      <c r="D1120" s="892" t="s">
        <v>3187</v>
      </c>
      <c r="E1120" s="889"/>
      <c r="F1120" s="890"/>
    </row>
    <row r="1121" spans="1:6">
      <c r="A1121" s="887"/>
      <c r="B1121" s="888"/>
      <c r="C1121" s="887" t="str">
        <f>C$50</f>
        <v>S1</v>
      </c>
      <c r="D1121" s="891"/>
      <c r="E1121" s="889"/>
      <c r="F1121" s="890"/>
    </row>
    <row r="1122" spans="1:6">
      <c r="A1122" s="887"/>
      <c r="B1122" s="888"/>
      <c r="C1122" s="887" t="str">
        <f>C$51</f>
        <v>S2</v>
      </c>
      <c r="D1122" s="891"/>
      <c r="E1122" s="889"/>
      <c r="F1122" s="890"/>
    </row>
    <row r="1123" spans="1:6" ht="76.5">
      <c r="A1123" s="887"/>
      <c r="B1123" s="888"/>
      <c r="C1123" s="887" t="str">
        <f>C$52</f>
        <v>S3</v>
      </c>
      <c r="D1123" s="891" t="s">
        <v>5673</v>
      </c>
      <c r="E1123" s="889"/>
      <c r="F1123" s="890"/>
    </row>
    <row r="1124" spans="1:6">
      <c r="A1124" s="887"/>
      <c r="B1124" s="888"/>
      <c r="C1124" s="887" t="str">
        <f>C$53</f>
        <v>S4</v>
      </c>
      <c r="D1124" s="891"/>
      <c r="E1124" s="889"/>
      <c r="F1124" s="890"/>
    </row>
    <row r="1126" spans="1:6" ht="114.75">
      <c r="A1126" s="887" t="s">
        <v>5674</v>
      </c>
      <c r="B1126" s="888" t="s">
        <v>5675</v>
      </c>
      <c r="C1126" s="887"/>
      <c r="D1126" s="888" t="s">
        <v>3188</v>
      </c>
      <c r="E1126" s="889"/>
      <c r="F1126" s="890"/>
    </row>
    <row r="1127" spans="1:6">
      <c r="A1127" s="887"/>
      <c r="B1127" s="888"/>
      <c r="C1127" s="887" t="s">
        <v>519</v>
      </c>
      <c r="D1127" s="891"/>
      <c r="E1127" s="889"/>
      <c r="F1127" s="890"/>
    </row>
    <row r="1128" spans="1:6" ht="76.5">
      <c r="A1128" s="887"/>
      <c r="B1128" s="888"/>
      <c r="C1128" s="887" t="str">
        <f>C$49</f>
        <v>MA</v>
      </c>
      <c r="D1128" s="892" t="s">
        <v>3189</v>
      </c>
      <c r="E1128" s="889"/>
      <c r="F1128" s="890"/>
    </row>
    <row r="1129" spans="1:6">
      <c r="A1129" s="887"/>
      <c r="B1129" s="888"/>
      <c r="C1129" s="887" t="str">
        <f>C$50</f>
        <v>S1</v>
      </c>
      <c r="D1129" s="891"/>
      <c r="E1129" s="889"/>
      <c r="F1129" s="890"/>
    </row>
    <row r="1130" spans="1:6">
      <c r="A1130" s="887"/>
      <c r="B1130" s="888"/>
      <c r="C1130" s="887" t="str">
        <f>C$51</f>
        <v>S2</v>
      </c>
      <c r="D1130" s="891"/>
      <c r="E1130" s="889"/>
      <c r="F1130" s="890"/>
    </row>
    <row r="1131" spans="1:6" ht="63.75">
      <c r="A1131" s="887"/>
      <c r="B1131" s="888"/>
      <c r="C1131" s="887" t="str">
        <f>C$52</f>
        <v>S3</v>
      </c>
      <c r="D1131" s="891" t="s">
        <v>5676</v>
      </c>
      <c r="E1131" s="889"/>
      <c r="F1131" s="890"/>
    </row>
    <row r="1132" spans="1:6">
      <c r="A1132" s="887"/>
      <c r="B1132" s="888"/>
      <c r="C1132" s="887" t="str">
        <f>C$53</f>
        <v>S4</v>
      </c>
      <c r="D1132" s="891"/>
      <c r="E1132" s="889"/>
      <c r="F1132" s="890"/>
    </row>
    <row r="1133" spans="1:6">
      <c r="C1133" s="923"/>
    </row>
    <row r="1134" spans="1:6" ht="200.25" customHeight="1">
      <c r="A1134" s="887" t="s">
        <v>5677</v>
      </c>
      <c r="B1134" s="888" t="s">
        <v>5678</v>
      </c>
      <c r="C1134" s="887"/>
      <c r="D1134" s="888" t="s">
        <v>3190</v>
      </c>
      <c r="E1134" s="889"/>
      <c r="F1134" s="890"/>
    </row>
    <row r="1135" spans="1:6">
      <c r="A1135" s="887"/>
      <c r="B1135" s="888"/>
      <c r="C1135" s="887" t="s">
        <v>519</v>
      </c>
      <c r="D1135" s="891"/>
      <c r="E1135" s="889"/>
      <c r="F1135" s="890"/>
    </row>
    <row r="1136" spans="1:6" ht="51">
      <c r="A1136" s="887"/>
      <c r="B1136" s="888"/>
      <c r="C1136" s="887" t="str">
        <f>C$49</f>
        <v>MA</v>
      </c>
      <c r="D1136" s="891" t="s">
        <v>3191</v>
      </c>
      <c r="E1136" s="889"/>
      <c r="F1136" s="890"/>
    </row>
    <row r="1137" spans="1:7">
      <c r="A1137" s="887"/>
      <c r="B1137" s="888"/>
      <c r="C1137" s="887" t="str">
        <f>C$50</f>
        <v>S1</v>
      </c>
      <c r="D1137" s="891"/>
      <c r="E1137" s="889"/>
      <c r="F1137" s="890"/>
    </row>
    <row r="1138" spans="1:7">
      <c r="A1138" s="887"/>
      <c r="B1138" s="888"/>
      <c r="C1138" s="887" t="str">
        <f>C$51</f>
        <v>S2</v>
      </c>
      <c r="D1138" s="891"/>
      <c r="E1138" s="889"/>
      <c r="F1138" s="890"/>
    </row>
    <row r="1139" spans="1:7" ht="178.5">
      <c r="A1139" s="887"/>
      <c r="B1139" s="888"/>
      <c r="C1139" s="887" t="str">
        <f>C$52</f>
        <v>S3</v>
      </c>
      <c r="D1139" s="891" t="s">
        <v>5679</v>
      </c>
      <c r="E1139" s="889"/>
      <c r="F1139" s="890"/>
    </row>
    <row r="1140" spans="1:7">
      <c r="A1140" s="887"/>
      <c r="B1140" s="888"/>
      <c r="C1140" s="887" t="str">
        <f>C$53</f>
        <v>S4</v>
      </c>
      <c r="D1140" s="891"/>
      <c r="E1140" s="889"/>
      <c r="F1140" s="890"/>
    </row>
    <row r="1141" spans="1:7" s="950" customFormat="1">
      <c r="B1141" s="951"/>
      <c r="D1141" s="951"/>
      <c r="E1141" s="952"/>
      <c r="F1141" s="953"/>
      <c r="G1141" s="923"/>
    </row>
    <row r="1142" spans="1:7" ht="114.75">
      <c r="A1142" s="887" t="s">
        <v>5680</v>
      </c>
      <c r="B1142" s="888" t="s">
        <v>5681</v>
      </c>
      <c r="C1142" s="887"/>
      <c r="D1142" s="888" t="s">
        <v>3192</v>
      </c>
      <c r="E1142" s="889"/>
      <c r="F1142" s="890"/>
    </row>
    <row r="1143" spans="1:7">
      <c r="A1143" s="887"/>
      <c r="B1143" s="888"/>
      <c r="C1143" s="887" t="s">
        <v>519</v>
      </c>
      <c r="D1143" s="891"/>
      <c r="E1143" s="889"/>
      <c r="F1143" s="890"/>
    </row>
    <row r="1144" spans="1:7" ht="63.75">
      <c r="A1144" s="887"/>
      <c r="B1144" s="888"/>
      <c r="C1144" s="887" t="str">
        <f>C$49</f>
        <v>MA</v>
      </c>
      <c r="D1144" s="891" t="s">
        <v>3193</v>
      </c>
      <c r="E1144" s="889"/>
      <c r="F1144" s="890"/>
    </row>
    <row r="1145" spans="1:7">
      <c r="A1145" s="887"/>
      <c r="B1145" s="888"/>
      <c r="C1145" s="887" t="str">
        <f>C$50</f>
        <v>S1</v>
      </c>
      <c r="D1145" s="891"/>
      <c r="E1145" s="889"/>
      <c r="F1145" s="890"/>
    </row>
    <row r="1146" spans="1:7">
      <c r="A1146" s="887"/>
      <c r="B1146" s="888"/>
      <c r="C1146" s="887" t="str">
        <f>C$51</f>
        <v>S2</v>
      </c>
      <c r="D1146" s="891"/>
      <c r="E1146" s="889"/>
      <c r="F1146" s="890"/>
    </row>
    <row r="1147" spans="1:7" ht="63.75">
      <c r="A1147" s="887"/>
      <c r="B1147" s="888"/>
      <c r="C1147" s="887" t="str">
        <f>C$52</f>
        <v>S3</v>
      </c>
      <c r="D1147" s="891" t="s">
        <v>5682</v>
      </c>
      <c r="E1147" s="889"/>
      <c r="F1147" s="890"/>
    </row>
    <row r="1148" spans="1:7">
      <c r="A1148" s="887"/>
      <c r="B1148" s="888"/>
      <c r="C1148" s="887" t="str">
        <f>C$53</f>
        <v>S4</v>
      </c>
      <c r="D1148" s="891"/>
      <c r="E1148" s="889"/>
      <c r="F1148" s="890"/>
    </row>
    <row r="1150" spans="1:7" ht="153">
      <c r="A1150" s="887" t="s">
        <v>5683</v>
      </c>
      <c r="B1150" s="888" t="s">
        <v>5684</v>
      </c>
      <c r="C1150" s="887"/>
      <c r="D1150" s="888" t="s">
        <v>3194</v>
      </c>
      <c r="E1150" s="889"/>
      <c r="F1150" s="890"/>
    </row>
    <row r="1151" spans="1:7">
      <c r="A1151" s="887"/>
      <c r="B1151" s="888"/>
      <c r="C1151" s="887" t="s">
        <v>519</v>
      </c>
      <c r="D1151" s="891"/>
      <c r="E1151" s="889"/>
      <c r="F1151" s="890"/>
    </row>
    <row r="1152" spans="1:7" ht="25.5">
      <c r="A1152" s="887"/>
      <c r="B1152" s="888"/>
      <c r="C1152" s="887" t="str">
        <f>C$49</f>
        <v>MA</v>
      </c>
      <c r="D1152" s="892" t="s">
        <v>3195</v>
      </c>
      <c r="E1152" s="889"/>
      <c r="F1152" s="890"/>
    </row>
    <row r="1153" spans="1:6">
      <c r="A1153" s="887"/>
      <c r="B1153" s="888"/>
      <c r="C1153" s="887" t="str">
        <f>C$50</f>
        <v>S1</v>
      </c>
      <c r="D1153" s="891"/>
      <c r="E1153" s="889"/>
      <c r="F1153" s="890"/>
    </row>
    <row r="1154" spans="1:6">
      <c r="A1154" s="887"/>
      <c r="B1154" s="888"/>
      <c r="C1154" s="887" t="str">
        <f>C$51</f>
        <v>S2</v>
      </c>
      <c r="D1154" s="891"/>
      <c r="E1154" s="889"/>
      <c r="F1154" s="890"/>
    </row>
    <row r="1155" spans="1:6" ht="25.5">
      <c r="A1155" s="887"/>
      <c r="B1155" s="888"/>
      <c r="C1155" s="887" t="str">
        <f>C$52</f>
        <v>S3</v>
      </c>
      <c r="D1155" s="892" t="s">
        <v>5685</v>
      </c>
      <c r="E1155" s="889"/>
      <c r="F1155" s="890"/>
    </row>
    <row r="1156" spans="1:6">
      <c r="A1156" s="887"/>
      <c r="B1156" s="888"/>
      <c r="C1156" s="887" t="str">
        <f>C$53</f>
        <v>S4</v>
      </c>
      <c r="D1156" s="891"/>
      <c r="E1156" s="889"/>
      <c r="F1156" s="890"/>
    </row>
    <row r="1158" spans="1:6">
      <c r="A1158" s="882">
        <v>4.5</v>
      </c>
      <c r="B1158" s="883"/>
      <c r="C1158" s="882"/>
      <c r="D1158" s="883" t="s">
        <v>3196</v>
      </c>
      <c r="E1158" s="884"/>
      <c r="F1158" s="885"/>
    </row>
    <row r="1159" spans="1:6" ht="114.75">
      <c r="A1159" s="887" t="s">
        <v>5686</v>
      </c>
      <c r="B1159" s="888" t="s">
        <v>5687</v>
      </c>
      <c r="C1159" s="887"/>
      <c r="D1159" s="888" t="s">
        <v>3197</v>
      </c>
      <c r="E1159" s="889"/>
      <c r="F1159" s="890"/>
    </row>
    <row r="1160" spans="1:6">
      <c r="A1160" s="887"/>
      <c r="B1160" s="888"/>
      <c r="C1160" s="887" t="s">
        <v>519</v>
      </c>
      <c r="D1160" s="891"/>
      <c r="E1160" s="889"/>
      <c r="F1160" s="890"/>
    </row>
    <row r="1161" spans="1:6" ht="63.75">
      <c r="A1161" s="887"/>
      <c r="B1161" s="888"/>
      <c r="C1161" s="887" t="str">
        <f>C$49</f>
        <v>MA</v>
      </c>
      <c r="D1161" s="892" t="s">
        <v>3198</v>
      </c>
      <c r="E1161" s="889"/>
      <c r="F1161" s="890"/>
    </row>
    <row r="1162" spans="1:6">
      <c r="A1162" s="887"/>
      <c r="B1162" s="888"/>
      <c r="C1162" s="887" t="str">
        <f>C$50</f>
        <v>S1</v>
      </c>
      <c r="D1162" s="891"/>
      <c r="E1162" s="889"/>
      <c r="F1162" s="890"/>
    </row>
    <row r="1163" spans="1:6">
      <c r="A1163" s="887"/>
      <c r="B1163" s="888"/>
      <c r="C1163" s="887" t="str">
        <f>C$51</f>
        <v>S2</v>
      </c>
      <c r="D1163" s="891"/>
      <c r="E1163" s="889"/>
      <c r="F1163" s="890"/>
    </row>
    <row r="1164" spans="1:6" ht="89.25">
      <c r="A1164" s="887"/>
      <c r="B1164" s="888"/>
      <c r="C1164" s="887" t="str">
        <f>C$52</f>
        <v>S3</v>
      </c>
      <c r="D1164" s="891" t="s">
        <v>5688</v>
      </c>
      <c r="E1164" s="889"/>
      <c r="F1164" s="890"/>
    </row>
    <row r="1165" spans="1:6">
      <c r="A1165" s="887"/>
      <c r="B1165" s="888"/>
      <c r="C1165" s="887" t="str">
        <f>C$53</f>
        <v>S4</v>
      </c>
      <c r="D1165" s="891"/>
      <c r="E1165" s="889"/>
      <c r="F1165" s="890"/>
    </row>
    <row r="1167" spans="1:6" ht="114.75">
      <c r="A1167" s="887" t="s">
        <v>5689</v>
      </c>
      <c r="B1167" s="888" t="s">
        <v>5690</v>
      </c>
      <c r="C1167" s="887"/>
      <c r="D1167" s="888" t="s">
        <v>3199</v>
      </c>
      <c r="E1167" s="889"/>
      <c r="F1167" s="890"/>
    </row>
    <row r="1168" spans="1:6">
      <c r="A1168" s="887"/>
      <c r="B1168" s="888"/>
      <c r="C1168" s="887" t="s">
        <v>519</v>
      </c>
      <c r="D1168" s="891"/>
      <c r="E1168" s="889"/>
      <c r="F1168" s="890"/>
    </row>
    <row r="1169" spans="1:8">
      <c r="A1169" s="887"/>
      <c r="B1169" s="888"/>
      <c r="C1169" s="887" t="str">
        <f>C$49</f>
        <v>MA</v>
      </c>
      <c r="D1169" s="891" t="s">
        <v>3200</v>
      </c>
      <c r="E1169" s="889"/>
      <c r="F1169" s="890"/>
    </row>
    <row r="1170" spans="1:8">
      <c r="A1170" s="887"/>
      <c r="B1170" s="888"/>
      <c r="C1170" s="887" t="str">
        <f>C$50</f>
        <v>S1</v>
      </c>
      <c r="D1170" s="891"/>
      <c r="E1170" s="889"/>
      <c r="F1170" s="890"/>
    </row>
    <row r="1171" spans="1:8">
      <c r="A1171" s="887"/>
      <c r="B1171" s="888"/>
      <c r="C1171" s="887" t="str">
        <f>C$51</f>
        <v>S2</v>
      </c>
      <c r="D1171" s="891"/>
      <c r="E1171" s="889"/>
      <c r="F1171" s="890"/>
    </row>
    <row r="1172" spans="1:8" ht="89.25">
      <c r="A1172" s="887"/>
      <c r="B1172" s="888"/>
      <c r="C1172" s="887" t="str">
        <f>C$52</f>
        <v>S3</v>
      </c>
      <c r="D1172" s="891" t="s">
        <v>5688</v>
      </c>
      <c r="E1172" s="889"/>
      <c r="F1172" s="890"/>
    </row>
    <row r="1173" spans="1:8">
      <c r="A1173" s="887"/>
      <c r="B1173" s="888"/>
      <c r="C1173" s="887" t="str">
        <f>C$53</f>
        <v>S4</v>
      </c>
      <c r="D1173" s="891"/>
      <c r="E1173" s="889"/>
      <c r="F1173" s="890"/>
    </row>
    <row r="1175" spans="1:8">
      <c r="A1175" s="882">
        <v>4.5999999999999996</v>
      </c>
      <c r="B1175" s="883"/>
      <c r="C1175" s="882"/>
      <c r="D1175" s="883" t="s">
        <v>3201</v>
      </c>
      <c r="E1175" s="884"/>
      <c r="F1175" s="885"/>
    </row>
    <row r="1176" spans="1:8" ht="140.25">
      <c r="A1176" s="887" t="s">
        <v>5691</v>
      </c>
      <c r="B1176" s="888" t="s">
        <v>5692</v>
      </c>
      <c r="C1176" s="887"/>
      <c r="D1176" s="888" t="s">
        <v>3202</v>
      </c>
      <c r="E1176" s="889"/>
      <c r="F1176" s="890"/>
    </row>
    <row r="1177" spans="1:8">
      <c r="A1177" s="887"/>
      <c r="B1177" s="888"/>
      <c r="C1177" s="887" t="s">
        <v>519</v>
      </c>
      <c r="D1177" s="891"/>
      <c r="E1177" s="889"/>
      <c r="F1177" s="890"/>
    </row>
    <row r="1178" spans="1:8" ht="38.25">
      <c r="A1178" s="887"/>
      <c r="B1178" s="888"/>
      <c r="C1178" s="887" t="str">
        <f>C$49</f>
        <v>MA</v>
      </c>
      <c r="D1178" s="892" t="s">
        <v>3203</v>
      </c>
      <c r="E1178" s="889"/>
      <c r="F1178" s="890"/>
    </row>
    <row r="1179" spans="1:8" ht="102">
      <c r="A1179" s="887"/>
      <c r="B1179" s="888"/>
      <c r="C1179" s="887" t="str">
        <f>C$50</f>
        <v>S1</v>
      </c>
      <c r="D1179" s="892" t="s">
        <v>3204</v>
      </c>
      <c r="E1179" s="889"/>
      <c r="F1179" s="890"/>
    </row>
    <row r="1180" spans="1:8" ht="102">
      <c r="A1180" s="893"/>
      <c r="B1180" s="894"/>
      <c r="C1180" s="893" t="str">
        <f>C$51</f>
        <v>S2</v>
      </c>
      <c r="D1180" s="911" t="s">
        <v>3984</v>
      </c>
      <c r="E1180" s="896"/>
      <c r="F1180" s="954" t="s">
        <v>3986</v>
      </c>
    </row>
    <row r="1181" spans="1:8" ht="186" customHeight="1">
      <c r="A1181" s="887"/>
      <c r="B1181" s="888"/>
      <c r="C1181" s="887" t="str">
        <f>C$52</f>
        <v>S3</v>
      </c>
      <c r="D1181" s="891" t="s">
        <v>5693</v>
      </c>
      <c r="E1181" s="889"/>
      <c r="F1181" s="890"/>
    </row>
    <row r="1182" spans="1:8" s="950" customFormat="1">
      <c r="A1182" s="887"/>
      <c r="B1182" s="888"/>
      <c r="C1182" s="887" t="str">
        <f>C$53</f>
        <v>S4</v>
      </c>
      <c r="D1182" s="891"/>
      <c r="E1182" s="889"/>
      <c r="F1182" s="890"/>
      <c r="G1182" s="923"/>
      <c r="H1182" s="923"/>
    </row>
    <row r="1184" spans="1:8" s="950" customFormat="1" ht="114.75">
      <c r="A1184" s="887" t="s">
        <v>5694</v>
      </c>
      <c r="B1184" s="888" t="s">
        <v>5695</v>
      </c>
      <c r="C1184" s="887"/>
      <c r="D1184" s="888" t="s">
        <v>3205</v>
      </c>
      <c r="E1184" s="889"/>
      <c r="F1184" s="890"/>
      <c r="G1184" s="923"/>
      <c r="H1184" s="923"/>
    </row>
    <row r="1185" spans="1:8" s="950" customFormat="1">
      <c r="A1185" s="887"/>
      <c r="B1185" s="888"/>
      <c r="C1185" s="887" t="s">
        <v>519</v>
      </c>
      <c r="D1185" s="891"/>
      <c r="E1185" s="889"/>
      <c r="F1185" s="890"/>
      <c r="G1185" s="923"/>
      <c r="H1185" s="923"/>
    </row>
    <row r="1186" spans="1:8" s="950" customFormat="1" ht="114.75">
      <c r="A1186" s="887"/>
      <c r="B1186" s="888"/>
      <c r="C1186" s="887" t="str">
        <f>C$49</f>
        <v>MA</v>
      </c>
      <c r="D1186" s="892" t="s">
        <v>3206</v>
      </c>
      <c r="E1186" s="889"/>
      <c r="F1186" s="890"/>
      <c r="G1186" s="923"/>
    </row>
    <row r="1187" spans="1:8" s="950" customFormat="1" ht="27.6" customHeight="1">
      <c r="A1187" s="887"/>
      <c r="B1187" s="888"/>
      <c r="C1187" s="887" t="str">
        <f>C$50</f>
        <v>S1</v>
      </c>
      <c r="D1187" s="891" t="s">
        <v>3207</v>
      </c>
      <c r="E1187" s="889"/>
      <c r="F1187" s="890"/>
      <c r="G1187" s="923"/>
      <c r="H1187" s="923"/>
    </row>
    <row r="1188" spans="1:8" s="950" customFormat="1" ht="145.5" customHeight="1">
      <c r="A1188" s="887"/>
      <c r="B1188" s="888"/>
      <c r="C1188" s="887" t="str">
        <f>C$51</f>
        <v>S2</v>
      </c>
      <c r="D1188" s="891" t="s">
        <v>3956</v>
      </c>
      <c r="E1188" s="889"/>
      <c r="F1188" s="890" t="s">
        <v>5696</v>
      </c>
      <c r="G1188" s="923"/>
      <c r="H1188" s="923"/>
    </row>
    <row r="1189" spans="1:8" s="950" customFormat="1" ht="89.25">
      <c r="A1189" s="887"/>
      <c r="B1189" s="888"/>
      <c r="C1189" s="887" t="str">
        <f>C$52</f>
        <v>S3</v>
      </c>
      <c r="D1189" s="891" t="s">
        <v>5791</v>
      </c>
      <c r="E1189" s="889"/>
      <c r="F1189" s="890" t="s">
        <v>5792</v>
      </c>
      <c r="G1189" s="923"/>
      <c r="H1189" s="923"/>
    </row>
    <row r="1190" spans="1:8" s="950" customFormat="1">
      <c r="A1190" s="887"/>
      <c r="B1190" s="888"/>
      <c r="C1190" s="887" t="str">
        <f>C$53</f>
        <v>S4</v>
      </c>
      <c r="D1190" s="141"/>
      <c r="E1190" s="889"/>
      <c r="F1190" s="890"/>
      <c r="G1190" s="923"/>
      <c r="H1190" s="923"/>
    </row>
    <row r="1192" spans="1:8" s="950" customFormat="1" ht="165.75">
      <c r="A1192" s="887" t="s">
        <v>5697</v>
      </c>
      <c r="B1192" s="888" t="s">
        <v>5698</v>
      </c>
      <c r="C1192" s="887"/>
      <c r="D1192" s="888" t="s">
        <v>3208</v>
      </c>
      <c r="E1192" s="889"/>
      <c r="F1192" s="890"/>
      <c r="G1192" s="923"/>
      <c r="H1192" s="923"/>
    </row>
    <row r="1193" spans="1:8" s="950" customFormat="1">
      <c r="A1193" s="887"/>
      <c r="B1193" s="888"/>
      <c r="C1193" s="887" t="s">
        <v>519</v>
      </c>
      <c r="D1193" s="891"/>
      <c r="E1193" s="889"/>
      <c r="F1193" s="890"/>
      <c r="G1193" s="923"/>
      <c r="H1193" s="923"/>
    </row>
    <row r="1194" spans="1:8" s="950" customFormat="1" ht="89.25">
      <c r="A1194" s="887"/>
      <c r="B1194" s="888"/>
      <c r="C1194" s="887" t="str">
        <f>C$49</f>
        <v>MA</v>
      </c>
      <c r="D1194" s="891" t="s">
        <v>3209</v>
      </c>
      <c r="E1194" s="889"/>
      <c r="F1194" s="890"/>
      <c r="G1194" s="923"/>
    </row>
    <row r="1195" spans="1:8" s="950" customFormat="1" ht="63.75">
      <c r="A1195" s="887"/>
      <c r="B1195" s="888"/>
      <c r="C1195" s="887" t="str">
        <f>C$50</f>
        <v>S1</v>
      </c>
      <c r="D1195" s="891" t="s">
        <v>3210</v>
      </c>
      <c r="E1195" s="889"/>
      <c r="F1195" s="890"/>
      <c r="G1195" s="923"/>
      <c r="H1195" s="923"/>
    </row>
    <row r="1196" spans="1:8" s="950" customFormat="1" ht="102">
      <c r="A1196" s="887"/>
      <c r="B1196" s="888"/>
      <c r="C1196" s="887" t="str">
        <f>C$51</f>
        <v>S2</v>
      </c>
      <c r="D1196" s="891" t="s">
        <v>3957</v>
      </c>
      <c r="E1196" s="889"/>
      <c r="F1196" s="890"/>
      <c r="G1196" s="923"/>
      <c r="H1196" s="923"/>
    </row>
    <row r="1197" spans="1:8" s="950" customFormat="1" ht="89.25">
      <c r="A1197" s="887"/>
      <c r="B1197" s="888"/>
      <c r="C1197" s="887" t="str">
        <f>C$52</f>
        <v>S3</v>
      </c>
      <c r="D1197" s="891" t="s">
        <v>5699</v>
      </c>
      <c r="E1197" s="889"/>
      <c r="F1197" s="890"/>
      <c r="G1197" s="923"/>
      <c r="H1197" s="923"/>
    </row>
    <row r="1198" spans="1:8">
      <c r="A1198" s="887"/>
      <c r="B1198" s="888"/>
      <c r="C1198" s="887" t="str">
        <f>C$53</f>
        <v>S4</v>
      </c>
      <c r="D1198" s="891"/>
      <c r="E1198" s="889"/>
      <c r="F1198" s="890"/>
    </row>
    <row r="1200" spans="1:8" ht="127.5">
      <c r="A1200" s="887" t="s">
        <v>5700</v>
      </c>
      <c r="B1200" s="888" t="s">
        <v>5701</v>
      </c>
      <c r="C1200" s="887"/>
      <c r="D1200" s="888" t="s">
        <v>3211</v>
      </c>
      <c r="E1200" s="889"/>
      <c r="F1200" s="890"/>
    </row>
    <row r="1201" spans="1:6">
      <c r="A1201" s="887"/>
      <c r="B1201" s="888"/>
      <c r="C1201" s="887" t="s">
        <v>519</v>
      </c>
      <c r="D1201" s="891"/>
      <c r="E1201" s="889"/>
      <c r="F1201" s="890"/>
    </row>
    <row r="1202" spans="1:6" ht="38.25">
      <c r="A1202" s="887"/>
      <c r="B1202" s="888"/>
      <c r="C1202" s="887" t="str">
        <f>C$49</f>
        <v>MA</v>
      </c>
      <c r="D1202" s="892" t="s">
        <v>3212</v>
      </c>
      <c r="E1202" s="889"/>
      <c r="F1202" s="890"/>
    </row>
    <row r="1203" spans="1:6" ht="25.5">
      <c r="A1203" s="887"/>
      <c r="B1203" s="888"/>
      <c r="C1203" s="887" t="str">
        <f>C$50</f>
        <v>S1</v>
      </c>
      <c r="D1203" s="892" t="s">
        <v>3213</v>
      </c>
      <c r="E1203" s="889"/>
      <c r="F1203" s="890"/>
    </row>
    <row r="1204" spans="1:6" ht="76.5">
      <c r="A1204" s="887"/>
      <c r="B1204" s="888"/>
      <c r="C1204" s="887" t="str">
        <f>C$51</f>
        <v>S2</v>
      </c>
      <c r="D1204" s="891" t="s">
        <v>3958</v>
      </c>
      <c r="E1204" s="889"/>
      <c r="F1204" s="890"/>
    </row>
    <row r="1205" spans="1:6" ht="318.75">
      <c r="A1205" s="955"/>
      <c r="B1205" s="956"/>
      <c r="C1205" s="955" t="str">
        <f>C$52</f>
        <v>S3</v>
      </c>
      <c r="D1205" s="957" t="s">
        <v>5702</v>
      </c>
      <c r="E1205" s="958"/>
      <c r="F1205" s="959" t="s">
        <v>5703</v>
      </c>
    </row>
    <row r="1206" spans="1:6">
      <c r="A1206" s="887"/>
      <c r="B1206" s="888"/>
      <c r="C1206" s="887" t="str">
        <f>C$53</f>
        <v>S4</v>
      </c>
      <c r="D1206" s="891" t="s">
        <v>2820</v>
      </c>
      <c r="E1206" s="889"/>
      <c r="F1206" s="890"/>
    </row>
    <row r="1208" spans="1:6" ht="127.5">
      <c r="A1208" s="887" t="s">
        <v>5704</v>
      </c>
      <c r="B1208" s="888" t="s">
        <v>5705</v>
      </c>
      <c r="C1208" s="887"/>
      <c r="D1208" s="888" t="s">
        <v>3214</v>
      </c>
      <c r="E1208" s="889"/>
      <c r="F1208" s="890"/>
    </row>
    <row r="1209" spans="1:6">
      <c r="A1209" s="887"/>
      <c r="B1209" s="888"/>
      <c r="C1209" s="887" t="s">
        <v>519</v>
      </c>
      <c r="D1209" s="891"/>
      <c r="E1209" s="889"/>
      <c r="F1209" s="890"/>
    </row>
    <row r="1210" spans="1:6" ht="51">
      <c r="A1210" s="887"/>
      <c r="B1210" s="888"/>
      <c r="C1210" s="887" t="str">
        <f>C$49</f>
        <v>MA</v>
      </c>
      <c r="D1210" s="892" t="s">
        <v>3215</v>
      </c>
      <c r="E1210" s="889"/>
      <c r="F1210" s="890"/>
    </row>
    <row r="1211" spans="1:6" ht="38.25">
      <c r="A1211" s="887"/>
      <c r="B1211" s="888"/>
      <c r="C1211" s="887" t="str">
        <f>C$50</f>
        <v>S1</v>
      </c>
      <c r="D1211" s="892" t="s">
        <v>3216</v>
      </c>
      <c r="E1211" s="889"/>
      <c r="F1211" s="890"/>
    </row>
    <row r="1212" spans="1:6" ht="89.25">
      <c r="A1212" s="887"/>
      <c r="B1212" s="888"/>
      <c r="C1212" s="887" t="str">
        <f>C$51</f>
        <v>S2</v>
      </c>
      <c r="D1212" s="891" t="s">
        <v>3959</v>
      </c>
      <c r="E1212" s="889"/>
      <c r="F1212" s="890"/>
    </row>
    <row r="1213" spans="1:6" ht="318.75">
      <c r="A1213" s="887"/>
      <c r="B1213" s="888"/>
      <c r="C1213" s="887" t="str">
        <f>C$52</f>
        <v>S3</v>
      </c>
      <c r="D1213" s="891" t="s">
        <v>5706</v>
      </c>
      <c r="E1213" s="889"/>
      <c r="F1213" s="890"/>
    </row>
    <row r="1214" spans="1:6">
      <c r="A1214" s="887"/>
      <c r="B1214" s="888"/>
      <c r="C1214" s="887" t="str">
        <f>C$53</f>
        <v>S4</v>
      </c>
      <c r="D1214" s="891"/>
      <c r="E1214" s="889"/>
      <c r="F1214" s="890"/>
    </row>
    <row r="1216" spans="1:6">
      <c r="A1216" s="882">
        <v>4.7</v>
      </c>
      <c r="B1216" s="883"/>
      <c r="C1216" s="882"/>
      <c r="D1216" s="883" t="s">
        <v>3217</v>
      </c>
      <c r="E1216" s="884"/>
      <c r="F1216" s="885"/>
    </row>
    <row r="1217" spans="1:8" ht="114.75">
      <c r="A1217" s="887" t="s">
        <v>5707</v>
      </c>
      <c r="B1217" s="888" t="s">
        <v>5708</v>
      </c>
      <c r="C1217" s="887"/>
      <c r="D1217" s="888" t="s">
        <v>3218</v>
      </c>
      <c r="E1217" s="889"/>
      <c r="F1217" s="890"/>
    </row>
    <row r="1218" spans="1:8">
      <c r="A1218" s="887"/>
      <c r="B1218" s="888"/>
      <c r="C1218" s="887" t="s">
        <v>519</v>
      </c>
      <c r="D1218" s="891"/>
      <c r="E1218" s="889"/>
      <c r="F1218" s="890"/>
    </row>
    <row r="1219" spans="1:8" ht="25.5">
      <c r="A1219" s="887"/>
      <c r="B1219" s="888"/>
      <c r="C1219" s="887" t="str">
        <f>C$49</f>
        <v>MA</v>
      </c>
      <c r="D1219" s="892" t="s">
        <v>3219</v>
      </c>
      <c r="E1219" s="889"/>
      <c r="F1219" s="890"/>
    </row>
    <row r="1220" spans="1:8">
      <c r="A1220" s="887"/>
      <c r="B1220" s="888"/>
      <c r="C1220" s="887" t="str">
        <f>C$50</f>
        <v>S1</v>
      </c>
      <c r="D1220" s="891"/>
      <c r="E1220" s="889"/>
      <c r="F1220" s="890"/>
    </row>
    <row r="1221" spans="1:8">
      <c r="A1221" s="887"/>
      <c r="B1221" s="888"/>
      <c r="C1221" s="887" t="str">
        <f>C$51</f>
        <v>S2</v>
      </c>
      <c r="D1221" s="891"/>
      <c r="E1221" s="889"/>
      <c r="F1221" s="890"/>
    </row>
    <row r="1222" spans="1:8" ht="63.75">
      <c r="A1222" s="887"/>
      <c r="B1222" s="888"/>
      <c r="C1222" s="887" t="str">
        <f>C$52</f>
        <v>S3</v>
      </c>
      <c r="D1222" s="891" t="s">
        <v>5709</v>
      </c>
      <c r="E1222" s="889"/>
      <c r="F1222" s="890"/>
    </row>
    <row r="1223" spans="1:8">
      <c r="A1223" s="887"/>
      <c r="B1223" s="888"/>
      <c r="C1223" s="887" t="str">
        <f>C$53</f>
        <v>S4</v>
      </c>
      <c r="D1223" s="891"/>
      <c r="E1223" s="889"/>
      <c r="F1223" s="890"/>
    </row>
    <row r="1225" spans="1:8" ht="140.25">
      <c r="A1225" s="887" t="s">
        <v>5710</v>
      </c>
      <c r="B1225" s="888" t="s">
        <v>5711</v>
      </c>
      <c r="C1225" s="887"/>
      <c r="D1225" s="888" t="s">
        <v>3220</v>
      </c>
      <c r="E1225" s="889"/>
      <c r="F1225" s="890"/>
    </row>
    <row r="1226" spans="1:8">
      <c r="A1226" s="887"/>
      <c r="B1226" s="888"/>
      <c r="C1226" s="887" t="s">
        <v>519</v>
      </c>
      <c r="D1226" s="891"/>
      <c r="E1226" s="889"/>
      <c r="F1226" s="890"/>
    </row>
    <row r="1227" spans="1:8">
      <c r="A1227" s="887"/>
      <c r="B1227" s="888"/>
      <c r="C1227" s="887" t="str">
        <f>C$49</f>
        <v>MA</v>
      </c>
      <c r="D1227" s="891" t="s">
        <v>3221</v>
      </c>
      <c r="E1227" s="889"/>
      <c r="F1227" s="890"/>
    </row>
    <row r="1228" spans="1:8">
      <c r="A1228" s="887"/>
      <c r="B1228" s="888"/>
      <c r="C1228" s="887" t="str">
        <f>C$50</f>
        <v>S1</v>
      </c>
      <c r="D1228" s="891"/>
      <c r="E1228" s="889"/>
      <c r="F1228" s="890"/>
    </row>
    <row r="1229" spans="1:8">
      <c r="A1229" s="887"/>
      <c r="B1229" s="888"/>
      <c r="C1229" s="887" t="str">
        <f>C$51</f>
        <v>S2</v>
      </c>
      <c r="D1229" s="891"/>
      <c r="E1229" s="889"/>
      <c r="F1229" s="890"/>
    </row>
    <row r="1230" spans="1:8" s="950" customFormat="1" ht="76.5">
      <c r="A1230" s="887"/>
      <c r="B1230" s="888"/>
      <c r="C1230" s="887" t="str">
        <f>C$52</f>
        <v>S3</v>
      </c>
      <c r="D1230" s="891" t="s">
        <v>5712</v>
      </c>
      <c r="E1230" s="889"/>
      <c r="F1230" s="890"/>
      <c r="G1230" s="923"/>
      <c r="H1230" s="923"/>
    </row>
    <row r="1231" spans="1:8" s="950" customFormat="1">
      <c r="A1231" s="887"/>
      <c r="B1231" s="888"/>
      <c r="C1231" s="887" t="str">
        <f>C$53</f>
        <v>S4</v>
      </c>
      <c r="D1231" s="891"/>
      <c r="E1231" s="889"/>
      <c r="F1231" s="890"/>
      <c r="G1231" s="923"/>
      <c r="H1231" s="923"/>
    </row>
    <row r="1233" spans="1:8" s="950" customFormat="1">
      <c r="A1233" s="882">
        <v>4.8</v>
      </c>
      <c r="B1233" s="883"/>
      <c r="C1233" s="882"/>
      <c r="D1233" s="883" t="s">
        <v>3222</v>
      </c>
      <c r="E1233" s="884"/>
      <c r="F1233" s="885"/>
      <c r="G1233" s="923"/>
      <c r="H1233" s="923"/>
    </row>
    <row r="1234" spans="1:8" s="950" customFormat="1" ht="229.5">
      <c r="A1234" s="887" t="s">
        <v>5713</v>
      </c>
      <c r="B1234" s="888" t="s">
        <v>5714</v>
      </c>
      <c r="C1234" s="887"/>
      <c r="D1234" s="888" t="s">
        <v>3223</v>
      </c>
      <c r="E1234" s="889"/>
      <c r="F1234" s="890"/>
      <c r="G1234" s="923"/>
      <c r="H1234" s="923"/>
    </row>
    <row r="1235" spans="1:8" s="950" customFormat="1">
      <c r="A1235" s="887"/>
      <c r="B1235" s="888"/>
      <c r="C1235" s="887" t="s">
        <v>519</v>
      </c>
      <c r="D1235" s="891"/>
      <c r="E1235" s="889"/>
      <c r="F1235" s="890"/>
      <c r="G1235" s="923"/>
      <c r="H1235" s="923"/>
    </row>
    <row r="1236" spans="1:8" s="950" customFormat="1" ht="102">
      <c r="A1236" s="887"/>
      <c r="B1236" s="888"/>
      <c r="C1236" s="887" t="str">
        <f>C$49</f>
        <v>MA</v>
      </c>
      <c r="D1236" s="892" t="s">
        <v>3224</v>
      </c>
      <c r="E1236" s="889"/>
      <c r="F1236" s="890"/>
      <c r="G1236" s="923"/>
    </row>
    <row r="1237" spans="1:8" s="950" customFormat="1">
      <c r="A1237" s="887"/>
      <c r="B1237" s="888"/>
      <c r="C1237" s="887" t="str">
        <f>C$50</f>
        <v>S1</v>
      </c>
      <c r="D1237" s="891"/>
      <c r="E1237" s="889"/>
      <c r="F1237" s="890"/>
      <c r="G1237" s="923"/>
      <c r="H1237" s="923"/>
    </row>
    <row r="1238" spans="1:8" s="950" customFormat="1" ht="178.5">
      <c r="A1238" s="893"/>
      <c r="B1238" s="894"/>
      <c r="C1238" s="893" t="str">
        <f>C$51</f>
        <v>S2</v>
      </c>
      <c r="D1238" s="911" t="s">
        <v>3960</v>
      </c>
      <c r="E1238" s="896"/>
      <c r="F1238" s="897" t="s">
        <v>3961</v>
      </c>
      <c r="G1238" s="923"/>
      <c r="H1238" s="923"/>
    </row>
    <row r="1239" spans="1:8" s="950" customFormat="1" ht="255">
      <c r="A1239" s="887"/>
      <c r="B1239" s="888"/>
      <c r="C1239" s="887" t="str">
        <f>C$52</f>
        <v>S3</v>
      </c>
      <c r="D1239" s="891" t="s">
        <v>5715</v>
      </c>
      <c r="E1239" s="889"/>
      <c r="F1239" s="890"/>
      <c r="G1239" s="923"/>
      <c r="H1239" s="923"/>
    </row>
    <row r="1240" spans="1:8" s="950" customFormat="1">
      <c r="A1240" s="887"/>
      <c r="B1240" s="888"/>
      <c r="C1240" s="887" t="str">
        <f>C$53</f>
        <v>S4</v>
      </c>
      <c r="D1240" s="891"/>
      <c r="E1240" s="889"/>
      <c r="F1240" s="890"/>
      <c r="G1240" s="923"/>
      <c r="H1240" s="923"/>
    </row>
    <row r="1242" spans="1:8" s="950" customFormat="1">
      <c r="A1242" s="882">
        <v>4.9000000000000004</v>
      </c>
      <c r="B1242" s="883"/>
      <c r="C1242" s="882"/>
      <c r="D1242" s="883" t="s">
        <v>3225</v>
      </c>
      <c r="E1242" s="884"/>
      <c r="F1242" s="885"/>
      <c r="G1242" s="923"/>
      <c r="H1242" s="923"/>
    </row>
    <row r="1243" spans="1:8" s="950" customFormat="1" ht="178.5">
      <c r="A1243" s="887" t="s">
        <v>5716</v>
      </c>
      <c r="B1243" s="888" t="s">
        <v>5717</v>
      </c>
      <c r="C1243" s="887"/>
      <c r="D1243" s="888" t="s">
        <v>3226</v>
      </c>
      <c r="E1243" s="889"/>
      <c r="F1243" s="890"/>
      <c r="G1243" s="923"/>
      <c r="H1243" s="923"/>
    </row>
    <row r="1244" spans="1:8" s="950" customFormat="1">
      <c r="A1244" s="887"/>
      <c r="B1244" s="888"/>
      <c r="C1244" s="887" t="s">
        <v>519</v>
      </c>
      <c r="D1244" s="891"/>
      <c r="E1244" s="889"/>
      <c r="F1244" s="890"/>
      <c r="G1244" s="923"/>
      <c r="H1244" s="923"/>
    </row>
    <row r="1245" spans="1:8" s="950" customFormat="1" ht="102">
      <c r="A1245" s="887"/>
      <c r="B1245" s="888"/>
      <c r="C1245" s="887" t="str">
        <f>C$49</f>
        <v>MA</v>
      </c>
      <c r="D1245" s="892" t="s">
        <v>3227</v>
      </c>
      <c r="E1245" s="889"/>
      <c r="F1245" s="890"/>
      <c r="G1245" s="923"/>
    </row>
    <row r="1246" spans="1:8" ht="38.25">
      <c r="A1246" s="887"/>
      <c r="B1246" s="888"/>
      <c r="C1246" s="887" t="str">
        <f>C$50</f>
        <v>S1</v>
      </c>
      <c r="D1246" s="891" t="s">
        <v>3228</v>
      </c>
      <c r="E1246" s="889"/>
      <c r="F1246" s="890"/>
    </row>
    <row r="1247" spans="1:8" ht="76.5">
      <c r="A1247" s="917"/>
      <c r="B1247" s="918"/>
      <c r="C1247" s="917" t="str">
        <f>C$51</f>
        <v>S2</v>
      </c>
      <c r="D1247" s="891" t="s">
        <v>3962</v>
      </c>
      <c r="E1247" s="919"/>
      <c r="F1247" s="890"/>
    </row>
    <row r="1248" spans="1:8" ht="165.75">
      <c r="A1248" s="887"/>
      <c r="B1248" s="888"/>
      <c r="C1248" s="887" t="str">
        <f>C$52</f>
        <v>S3</v>
      </c>
      <c r="D1248" s="891" t="s">
        <v>5718</v>
      </c>
      <c r="E1248" s="889"/>
      <c r="F1248" s="890"/>
    </row>
    <row r="1249" spans="1:6">
      <c r="A1249" s="887"/>
      <c r="B1249" s="888"/>
      <c r="C1249" s="887" t="str">
        <f>C$53</f>
        <v>S4</v>
      </c>
      <c r="D1249" s="960"/>
      <c r="E1249" s="889"/>
      <c r="F1249" s="890"/>
    </row>
    <row r="1250" spans="1:6">
      <c r="D1250" s="960"/>
    </row>
    <row r="1251" spans="1:6">
      <c r="A1251" s="882">
        <v>5</v>
      </c>
      <c r="B1251" s="883"/>
      <c r="C1251" s="882"/>
      <c r="D1251" s="883" t="s">
        <v>2833</v>
      </c>
      <c r="E1251" s="884"/>
      <c r="F1251" s="885"/>
    </row>
    <row r="1252" spans="1:6" ht="42.75" customHeight="1">
      <c r="A1252" s="882">
        <v>5.0999999999999996</v>
      </c>
      <c r="B1252" s="883"/>
      <c r="C1252" s="882"/>
      <c r="D1252" s="883" t="s">
        <v>3229</v>
      </c>
      <c r="E1252" s="884"/>
      <c r="F1252" s="885"/>
    </row>
    <row r="1253" spans="1:6" ht="127.5">
      <c r="A1253" s="887" t="s">
        <v>5719</v>
      </c>
      <c r="B1253" s="888" t="s">
        <v>5720</v>
      </c>
      <c r="C1253" s="887"/>
      <c r="D1253" s="888" t="s">
        <v>3230</v>
      </c>
      <c r="E1253" s="889"/>
      <c r="F1253" s="890"/>
    </row>
    <row r="1254" spans="1:6">
      <c r="A1254" s="887"/>
      <c r="B1254" s="888"/>
      <c r="C1254" s="887" t="s">
        <v>519</v>
      </c>
      <c r="D1254" s="891"/>
      <c r="E1254" s="889"/>
      <c r="F1254" s="890"/>
    </row>
    <row r="1255" spans="1:6" ht="76.5">
      <c r="A1255" s="887"/>
      <c r="B1255" s="888"/>
      <c r="C1255" s="887" t="str">
        <f>C$49</f>
        <v>MA</v>
      </c>
      <c r="D1255" s="892" t="s">
        <v>3231</v>
      </c>
      <c r="E1255" s="889"/>
      <c r="F1255" s="890"/>
    </row>
    <row r="1256" spans="1:6">
      <c r="A1256" s="887"/>
      <c r="B1256" s="888"/>
      <c r="C1256" s="887" t="str">
        <f>C$50</f>
        <v>S1</v>
      </c>
      <c r="D1256" s="891"/>
      <c r="E1256" s="889"/>
      <c r="F1256" s="890"/>
    </row>
    <row r="1257" spans="1:6" ht="38.25">
      <c r="A1257" s="887"/>
      <c r="B1257" s="888"/>
      <c r="C1257" s="887" t="str">
        <f>C$51</f>
        <v>S2</v>
      </c>
      <c r="D1257" s="891" t="s">
        <v>5721</v>
      </c>
      <c r="E1257" s="889"/>
      <c r="F1257" s="890"/>
    </row>
    <row r="1258" spans="1:6">
      <c r="A1258" s="887"/>
      <c r="B1258" s="888"/>
      <c r="C1258" s="887" t="str">
        <f>C$52</f>
        <v>S3</v>
      </c>
      <c r="D1258" s="891"/>
      <c r="E1258" s="889"/>
      <c r="F1258" s="890"/>
    </row>
    <row r="1259" spans="1:6">
      <c r="A1259" s="887"/>
      <c r="B1259" s="888"/>
      <c r="C1259" s="887" t="str">
        <f>C$53</f>
        <v>S4</v>
      </c>
      <c r="D1259" s="891"/>
      <c r="E1259" s="889"/>
      <c r="F1259" s="890"/>
    </row>
    <row r="1261" spans="1:6" ht="102">
      <c r="A1261" s="887" t="s">
        <v>5722</v>
      </c>
      <c r="B1261" s="888" t="s">
        <v>5723</v>
      </c>
      <c r="C1261" s="887"/>
      <c r="D1261" s="888" t="s">
        <v>3232</v>
      </c>
      <c r="E1261" s="889"/>
      <c r="F1261" s="890"/>
    </row>
    <row r="1262" spans="1:6">
      <c r="A1262" s="887"/>
      <c r="B1262" s="888"/>
      <c r="C1262" s="887" t="s">
        <v>519</v>
      </c>
      <c r="D1262" s="891"/>
      <c r="E1262" s="889"/>
      <c r="F1262" s="890"/>
    </row>
    <row r="1263" spans="1:6" ht="51">
      <c r="A1263" s="887"/>
      <c r="B1263" s="888"/>
      <c r="C1263" s="887" t="str">
        <f>C$49</f>
        <v>MA</v>
      </c>
      <c r="D1263" s="891" t="s">
        <v>3233</v>
      </c>
      <c r="E1263" s="889"/>
      <c r="F1263" s="890"/>
    </row>
    <row r="1264" spans="1:6">
      <c r="A1264" s="887"/>
      <c r="B1264" s="888"/>
      <c r="C1264" s="887" t="str">
        <f>C$50</f>
        <v>S1</v>
      </c>
      <c r="D1264" s="891"/>
      <c r="E1264" s="889"/>
      <c r="F1264" s="890"/>
    </row>
    <row r="1265" spans="1:8" ht="140.25">
      <c r="A1265" s="887"/>
      <c r="B1265" s="888"/>
      <c r="C1265" s="887" t="str">
        <f>C$51</f>
        <v>S2</v>
      </c>
      <c r="D1265" s="892" t="s">
        <v>3963</v>
      </c>
      <c r="E1265" s="889"/>
      <c r="F1265" s="890"/>
    </row>
    <row r="1266" spans="1:8">
      <c r="A1266" s="887"/>
      <c r="B1266" s="888"/>
      <c r="C1266" s="887" t="str">
        <f>C$52</f>
        <v>S3</v>
      </c>
      <c r="D1266" s="891"/>
      <c r="E1266" s="889"/>
      <c r="F1266" s="890"/>
    </row>
    <row r="1267" spans="1:8">
      <c r="A1267" s="887"/>
      <c r="B1267" s="888"/>
      <c r="C1267" s="887" t="str">
        <f>C$53</f>
        <v>S4</v>
      </c>
      <c r="D1267" s="891"/>
      <c r="E1267" s="889"/>
      <c r="F1267" s="890"/>
    </row>
    <row r="1269" spans="1:8" ht="204">
      <c r="A1269" s="887" t="s">
        <v>5724</v>
      </c>
      <c r="B1269" s="888" t="s">
        <v>5725</v>
      </c>
      <c r="C1269" s="887"/>
      <c r="D1269" s="888" t="s">
        <v>3234</v>
      </c>
      <c r="E1269" s="889"/>
      <c r="F1269" s="890"/>
    </row>
    <row r="1270" spans="1:8">
      <c r="A1270" s="887"/>
      <c r="B1270" s="888"/>
      <c r="C1270" s="887" t="s">
        <v>519</v>
      </c>
      <c r="D1270" s="891"/>
      <c r="E1270" s="889"/>
      <c r="F1270" s="890"/>
    </row>
    <row r="1271" spans="1:8" ht="89.25">
      <c r="A1271" s="887"/>
      <c r="B1271" s="888"/>
      <c r="C1271" s="887" t="str">
        <f>C$49</f>
        <v>MA</v>
      </c>
      <c r="D1271" s="892" t="s">
        <v>3235</v>
      </c>
      <c r="E1271" s="889"/>
      <c r="F1271" s="890"/>
    </row>
    <row r="1272" spans="1:8">
      <c r="A1272" s="887"/>
      <c r="B1272" s="888"/>
      <c r="C1272" s="887" t="str">
        <f>C$50</f>
        <v>S1</v>
      </c>
      <c r="D1272" s="891"/>
      <c r="E1272" s="889"/>
      <c r="F1272" s="890"/>
    </row>
    <row r="1273" spans="1:8" ht="140.25">
      <c r="A1273" s="887"/>
      <c r="B1273" s="888"/>
      <c r="C1273" s="887" t="str">
        <f>C$51</f>
        <v>S2</v>
      </c>
      <c r="D1273" s="892" t="s">
        <v>3964</v>
      </c>
      <c r="E1273" s="889"/>
      <c r="F1273" s="890"/>
    </row>
    <row r="1274" spans="1:8">
      <c r="A1274" s="887"/>
      <c r="B1274" s="888"/>
      <c r="C1274" s="887" t="str">
        <f>C$52</f>
        <v>S3</v>
      </c>
      <c r="D1274" s="891"/>
      <c r="E1274" s="889"/>
      <c r="F1274" s="890"/>
    </row>
    <row r="1275" spans="1:8">
      <c r="A1275" s="887"/>
      <c r="B1275" s="888"/>
      <c r="C1275" s="887" t="str">
        <f>C$53</f>
        <v>S4</v>
      </c>
      <c r="D1275" s="891"/>
      <c r="E1275" s="889"/>
      <c r="F1275" s="890"/>
    </row>
    <row r="1277" spans="1:8" ht="216.75">
      <c r="A1277" s="887" t="s">
        <v>5726</v>
      </c>
      <c r="B1277" s="888" t="s">
        <v>5727</v>
      </c>
      <c r="C1277" s="887"/>
      <c r="D1277" s="888" t="s">
        <v>3236</v>
      </c>
      <c r="E1277" s="889"/>
      <c r="F1277" s="890"/>
    </row>
    <row r="1278" spans="1:8" s="950" customFormat="1">
      <c r="A1278" s="887"/>
      <c r="B1278" s="888"/>
      <c r="C1278" s="887" t="s">
        <v>519</v>
      </c>
      <c r="D1278" s="891"/>
      <c r="E1278" s="889"/>
      <c r="F1278" s="890"/>
      <c r="G1278" s="923"/>
      <c r="H1278" s="923"/>
    </row>
    <row r="1279" spans="1:8" s="950" customFormat="1" ht="89.25">
      <c r="A1279" s="887"/>
      <c r="B1279" s="888"/>
      <c r="C1279" s="887" t="str">
        <f>C$49</f>
        <v>MA</v>
      </c>
      <c r="D1279" s="892" t="s">
        <v>3235</v>
      </c>
      <c r="E1279" s="889"/>
      <c r="F1279" s="890"/>
      <c r="G1279" s="923"/>
      <c r="H1279" s="923"/>
    </row>
    <row r="1280" spans="1:8" s="950" customFormat="1">
      <c r="A1280" s="887"/>
      <c r="B1280" s="888"/>
      <c r="C1280" s="887" t="str">
        <f>C$50</f>
        <v>S1</v>
      </c>
      <c r="D1280" s="891"/>
      <c r="E1280" s="889"/>
      <c r="F1280" s="890"/>
      <c r="G1280" s="923"/>
      <c r="H1280" s="923"/>
    </row>
    <row r="1281" spans="1:8" s="950" customFormat="1" ht="114.75">
      <c r="A1281" s="887"/>
      <c r="B1281" s="888"/>
      <c r="C1281" s="887" t="str">
        <f>C$51</f>
        <v>S2</v>
      </c>
      <c r="D1281" s="892" t="s">
        <v>3965</v>
      </c>
      <c r="E1281" s="889"/>
      <c r="F1281" s="890"/>
      <c r="G1281" s="923"/>
      <c r="H1281" s="923"/>
    </row>
    <row r="1282" spans="1:8" s="950" customFormat="1">
      <c r="A1282" s="887"/>
      <c r="B1282" s="888"/>
      <c r="C1282" s="887" t="str">
        <f>C$52</f>
        <v>S3</v>
      </c>
      <c r="D1282" s="891"/>
      <c r="E1282" s="889"/>
      <c r="F1282" s="890"/>
      <c r="G1282" s="923"/>
      <c r="H1282" s="923"/>
    </row>
    <row r="1283" spans="1:8" s="950" customFormat="1">
      <c r="A1283" s="887"/>
      <c r="B1283" s="888"/>
      <c r="C1283" s="887" t="str">
        <f>C$53</f>
        <v>S4</v>
      </c>
      <c r="D1283" s="891"/>
      <c r="E1283" s="889"/>
      <c r="F1283" s="890"/>
      <c r="G1283" s="923"/>
      <c r="H1283" s="923"/>
    </row>
    <row r="1285" spans="1:8" s="950" customFormat="1">
      <c r="A1285" s="882">
        <v>5.2</v>
      </c>
      <c r="B1285" s="883"/>
      <c r="C1285" s="882"/>
      <c r="D1285" s="883" t="s">
        <v>3237</v>
      </c>
      <c r="E1285" s="884"/>
      <c r="F1285" s="886"/>
      <c r="G1285" s="923"/>
      <c r="H1285" s="923"/>
    </row>
    <row r="1286" spans="1:8" s="950" customFormat="1" ht="165.75">
      <c r="A1286" s="887" t="s">
        <v>5467</v>
      </c>
      <c r="B1286" s="888" t="s">
        <v>5728</v>
      </c>
      <c r="C1286" s="887"/>
      <c r="D1286" s="888" t="s">
        <v>3238</v>
      </c>
      <c r="E1286" s="889"/>
      <c r="F1286" s="890"/>
      <c r="G1286" s="923"/>
      <c r="H1286" s="923"/>
    </row>
    <row r="1287" spans="1:8" s="950" customFormat="1">
      <c r="A1287" s="887"/>
      <c r="B1287" s="888"/>
      <c r="C1287" s="887" t="s">
        <v>519</v>
      </c>
      <c r="D1287" s="891"/>
      <c r="E1287" s="889"/>
      <c r="F1287" s="890"/>
      <c r="G1287" s="923"/>
      <c r="H1287" s="923"/>
    </row>
    <row r="1288" spans="1:8" s="950" customFormat="1" ht="89.25">
      <c r="A1288" s="893"/>
      <c r="B1288" s="894"/>
      <c r="C1288" s="893" t="str">
        <f>C$49</f>
        <v>MA</v>
      </c>
      <c r="D1288" s="895" t="s">
        <v>3239</v>
      </c>
      <c r="E1288" s="896"/>
      <c r="F1288" s="931" t="s">
        <v>3240</v>
      </c>
      <c r="G1288" s="923"/>
    </row>
    <row r="1289" spans="1:8" s="950" customFormat="1" ht="25.5">
      <c r="A1289" s="887"/>
      <c r="B1289" s="888"/>
      <c r="C1289" s="887" t="str">
        <f>C$50</f>
        <v>S1</v>
      </c>
      <c r="D1289" s="891" t="s">
        <v>3241</v>
      </c>
      <c r="E1289" s="889"/>
      <c r="F1289" s="890"/>
      <c r="G1289" s="923"/>
      <c r="H1289" s="923"/>
    </row>
    <row r="1290" spans="1:8" s="950" customFormat="1" ht="102">
      <c r="A1290" s="887"/>
      <c r="B1290" s="888"/>
      <c r="C1290" s="887" t="str">
        <f>C$51</f>
        <v>S2</v>
      </c>
      <c r="D1290" s="892" t="s">
        <v>3966</v>
      </c>
      <c r="E1290" s="889"/>
      <c r="F1290" s="890"/>
      <c r="G1290" s="923"/>
      <c r="H1290" s="923"/>
    </row>
    <row r="1291" spans="1:8" s="950" customFormat="1">
      <c r="A1291" s="887"/>
      <c r="B1291" s="888"/>
      <c r="C1291" s="887" t="str">
        <f>C$52</f>
        <v>S3</v>
      </c>
      <c r="D1291" s="891"/>
      <c r="E1291" s="889"/>
      <c r="F1291" s="890"/>
      <c r="G1291" s="923"/>
      <c r="H1291" s="923"/>
    </row>
    <row r="1292" spans="1:8" s="950" customFormat="1">
      <c r="A1292" s="887"/>
      <c r="B1292" s="888"/>
      <c r="C1292" s="887" t="str">
        <f>C$53</f>
        <v>S4</v>
      </c>
      <c r="D1292" s="891"/>
      <c r="E1292" s="889"/>
      <c r="F1292" s="890"/>
      <c r="G1292" s="923"/>
      <c r="H1292" s="923"/>
    </row>
    <row r="1294" spans="1:8" s="950" customFormat="1" ht="114.75">
      <c r="A1294" s="887" t="s">
        <v>5469</v>
      </c>
      <c r="B1294" s="888" t="s">
        <v>5691</v>
      </c>
      <c r="C1294" s="887"/>
      <c r="D1294" s="888" t="s">
        <v>3242</v>
      </c>
      <c r="E1294" s="889"/>
      <c r="F1294" s="890"/>
      <c r="G1294" s="923"/>
      <c r="H1294" s="923"/>
    </row>
    <row r="1295" spans="1:8" s="950" customFormat="1">
      <c r="A1295" s="887"/>
      <c r="B1295" s="888"/>
      <c r="C1295" s="887" t="s">
        <v>519</v>
      </c>
      <c r="D1295" s="891"/>
      <c r="E1295" s="889"/>
      <c r="F1295" s="890"/>
      <c r="G1295" s="923"/>
      <c r="H1295" s="923"/>
    </row>
    <row r="1296" spans="1:8" s="950" customFormat="1" ht="114.75">
      <c r="A1296" s="887"/>
      <c r="B1296" s="888"/>
      <c r="C1296" s="887" t="str">
        <f>C$49</f>
        <v>MA</v>
      </c>
      <c r="D1296" s="891" t="s">
        <v>3243</v>
      </c>
      <c r="E1296" s="889"/>
      <c r="F1296" s="890"/>
      <c r="G1296" s="923"/>
      <c r="H1296" s="923"/>
    </row>
    <row r="1297" spans="1:8" s="950" customFormat="1">
      <c r="A1297" s="887"/>
      <c r="B1297" s="888"/>
      <c r="C1297" s="887" t="str">
        <f>C$50</f>
        <v>S1</v>
      </c>
      <c r="D1297" s="891"/>
      <c r="E1297" s="889"/>
      <c r="F1297" s="890"/>
      <c r="G1297" s="923"/>
      <c r="H1297" s="923"/>
    </row>
    <row r="1298" spans="1:8" s="950" customFormat="1" ht="63.75">
      <c r="A1298" s="887"/>
      <c r="B1298" s="888"/>
      <c r="C1298" s="887" t="str">
        <f>C$51</f>
        <v>S2</v>
      </c>
      <c r="D1298" s="892" t="s">
        <v>3967</v>
      </c>
      <c r="E1298" s="889"/>
      <c r="F1298" s="890"/>
      <c r="G1298" s="923"/>
      <c r="H1298" s="923"/>
    </row>
    <row r="1299" spans="1:8" s="950" customFormat="1">
      <c r="A1299" s="887"/>
      <c r="B1299" s="888"/>
      <c r="C1299" s="887" t="str">
        <f>C$52</f>
        <v>S3</v>
      </c>
      <c r="D1299" s="891"/>
      <c r="E1299" s="889"/>
      <c r="F1299" s="890"/>
      <c r="G1299" s="923"/>
      <c r="H1299" s="923"/>
    </row>
    <row r="1300" spans="1:8" s="950" customFormat="1">
      <c r="A1300" s="887"/>
      <c r="B1300" s="888"/>
      <c r="C1300" s="887" t="str">
        <f>C$53</f>
        <v>S4</v>
      </c>
      <c r="D1300" s="891"/>
      <c r="E1300" s="889"/>
      <c r="F1300" s="890"/>
      <c r="G1300" s="923"/>
      <c r="H1300" s="923"/>
    </row>
    <row r="1302" spans="1:8" s="950" customFormat="1">
      <c r="A1302" s="882">
        <v>5.3</v>
      </c>
      <c r="B1302" s="883"/>
      <c r="C1302" s="882"/>
      <c r="D1302" s="883" t="s">
        <v>3244</v>
      </c>
      <c r="E1302" s="884"/>
      <c r="F1302" s="886"/>
      <c r="G1302" s="923"/>
      <c r="H1302" s="923"/>
    </row>
    <row r="1303" spans="1:8" s="950" customFormat="1" ht="267.75">
      <c r="A1303" s="887" t="s">
        <v>533</v>
      </c>
      <c r="B1303" s="888" t="s">
        <v>5729</v>
      </c>
      <c r="C1303" s="887"/>
      <c r="D1303" s="888" t="s">
        <v>3245</v>
      </c>
      <c r="E1303" s="889"/>
      <c r="F1303" s="890"/>
      <c r="G1303" s="923"/>
      <c r="H1303" s="923"/>
    </row>
    <row r="1304" spans="1:8" s="950" customFormat="1" ht="16.5" customHeight="1">
      <c r="A1304" s="887"/>
      <c r="B1304" s="888"/>
      <c r="C1304" s="887" t="s">
        <v>519</v>
      </c>
      <c r="D1304" s="891"/>
      <c r="E1304" s="889"/>
      <c r="F1304" s="890"/>
      <c r="G1304" s="923"/>
      <c r="H1304" s="923"/>
    </row>
    <row r="1305" spans="1:8" s="950" customFormat="1" ht="114.75">
      <c r="A1305" s="887"/>
      <c r="B1305" s="888"/>
      <c r="C1305" s="887" t="str">
        <f>C$49</f>
        <v>MA</v>
      </c>
      <c r="D1305" s="891" t="s">
        <v>3246</v>
      </c>
      <c r="E1305" s="889"/>
      <c r="F1305" s="890"/>
      <c r="G1305" s="923"/>
    </row>
    <row r="1306" spans="1:8" s="950" customFormat="1">
      <c r="A1306" s="887"/>
      <c r="B1306" s="888"/>
      <c r="C1306" s="887" t="str">
        <f>C$50</f>
        <v>S1</v>
      </c>
      <c r="D1306" s="891"/>
      <c r="E1306" s="889"/>
      <c r="F1306" s="890"/>
      <c r="G1306" s="923"/>
      <c r="H1306" s="923"/>
    </row>
    <row r="1307" spans="1:8" s="950" customFormat="1" ht="191.25">
      <c r="A1307" s="887"/>
      <c r="B1307" s="888"/>
      <c r="C1307" s="887" t="str">
        <f>C$51</f>
        <v>S2</v>
      </c>
      <c r="D1307" s="892" t="s">
        <v>3968</v>
      </c>
      <c r="E1307" s="889"/>
      <c r="F1307" s="890"/>
      <c r="G1307" s="923"/>
      <c r="H1307" s="923"/>
    </row>
    <row r="1308" spans="1:8" s="950" customFormat="1">
      <c r="A1308" s="887"/>
      <c r="B1308" s="888"/>
      <c r="C1308" s="887" t="str">
        <f>C$52</f>
        <v>S3</v>
      </c>
      <c r="D1308" s="891"/>
      <c r="E1308" s="889"/>
      <c r="F1308" s="890"/>
      <c r="G1308" s="923"/>
      <c r="H1308" s="923"/>
    </row>
    <row r="1309" spans="1:8" s="950" customFormat="1">
      <c r="A1309" s="887"/>
      <c r="B1309" s="888"/>
      <c r="C1309" s="887" t="str">
        <f>C$53</f>
        <v>S4</v>
      </c>
      <c r="D1309" s="891"/>
      <c r="E1309" s="889"/>
      <c r="F1309" s="890"/>
      <c r="G1309" s="923"/>
      <c r="H1309" s="923"/>
    </row>
    <row r="1311" spans="1:8" s="950" customFormat="1">
      <c r="A1311" s="882">
        <v>5.4</v>
      </c>
      <c r="B1311" s="883"/>
      <c r="C1311" s="882"/>
      <c r="D1311" s="883" t="s">
        <v>3247</v>
      </c>
      <c r="E1311" s="884"/>
      <c r="F1311" s="885"/>
      <c r="G1311" s="923"/>
      <c r="H1311" s="923"/>
    </row>
    <row r="1312" spans="1:8" s="950" customFormat="1" ht="280.5">
      <c r="A1312" s="887" t="s">
        <v>5730</v>
      </c>
      <c r="B1312" s="888" t="s">
        <v>5731</v>
      </c>
      <c r="C1312" s="887"/>
      <c r="D1312" s="888" t="s">
        <v>3248</v>
      </c>
      <c r="E1312" s="889"/>
      <c r="F1312" s="890"/>
      <c r="G1312" s="923"/>
      <c r="H1312" s="923"/>
    </row>
    <row r="1313" spans="1:31" s="950" customFormat="1">
      <c r="A1313" s="887"/>
      <c r="B1313" s="888"/>
      <c r="C1313" s="887" t="s">
        <v>519</v>
      </c>
      <c r="D1313" s="891"/>
      <c r="E1313" s="889"/>
      <c r="F1313" s="890"/>
      <c r="G1313" s="923"/>
      <c r="H1313" s="923"/>
    </row>
    <row r="1314" spans="1:31" s="950" customFormat="1" ht="344.25">
      <c r="A1314" s="893"/>
      <c r="B1314" s="894"/>
      <c r="C1314" s="893" t="str">
        <f>C$49</f>
        <v>MA</v>
      </c>
      <c r="D1314" s="911" t="s">
        <v>3249</v>
      </c>
      <c r="E1314" s="896"/>
      <c r="F1314" s="931" t="s">
        <v>3250</v>
      </c>
      <c r="G1314" s="923"/>
    </row>
    <row r="1315" spans="1:31" s="950" customFormat="1" ht="38.25">
      <c r="A1315" s="887"/>
      <c r="B1315" s="888"/>
      <c r="C1315" s="887" t="str">
        <f>C$50</f>
        <v>S1</v>
      </c>
      <c r="D1315" s="891" t="s">
        <v>3251</v>
      </c>
      <c r="E1315" s="889"/>
      <c r="F1315" s="890"/>
      <c r="G1315" s="923"/>
      <c r="H1315" s="923"/>
    </row>
    <row r="1316" spans="1:31" s="950" customFormat="1" ht="409.5">
      <c r="A1316" s="934"/>
      <c r="B1316" s="935"/>
      <c r="C1316" s="934" t="str">
        <f>C$51</f>
        <v>S2</v>
      </c>
      <c r="D1316" s="939" t="s">
        <v>3969</v>
      </c>
      <c r="E1316" s="937"/>
      <c r="F1316" s="946" t="s">
        <v>3970</v>
      </c>
      <c r="G1316" s="923"/>
      <c r="H1316" s="923"/>
    </row>
    <row r="1317" spans="1:31" s="950" customFormat="1" ht="409.5">
      <c r="A1317" s="934"/>
      <c r="B1317" s="935"/>
      <c r="C1317" s="934" t="str">
        <f>C$52</f>
        <v>S3</v>
      </c>
      <c r="D1317" s="936" t="s">
        <v>5732</v>
      </c>
      <c r="E1317" s="937"/>
      <c r="F1317" s="946" t="s">
        <v>5733</v>
      </c>
      <c r="G1317" s="923"/>
      <c r="H1317" s="923"/>
    </row>
    <row r="1318" spans="1:31" ht="171">
      <c r="A1318" s="887"/>
      <c r="B1318" s="888"/>
      <c r="C1318" s="888" t="s">
        <v>5734</v>
      </c>
      <c r="D1318" s="343" t="s">
        <v>5793</v>
      </c>
      <c r="E1318" s="889"/>
      <c r="F1318" s="890" t="s">
        <v>5735</v>
      </c>
      <c r="I1318" s="923"/>
      <c r="J1318" s="923"/>
      <c r="K1318" s="923"/>
      <c r="L1318" s="923"/>
      <c r="M1318" s="923"/>
      <c r="N1318" s="923"/>
      <c r="O1318" s="923"/>
      <c r="P1318" s="923"/>
      <c r="Q1318" s="923"/>
      <c r="R1318" s="923"/>
      <c r="S1318" s="923"/>
      <c r="T1318" s="923"/>
      <c r="U1318" s="923"/>
      <c r="V1318" s="923"/>
      <c r="W1318" s="923"/>
      <c r="X1318" s="923"/>
      <c r="Y1318" s="923"/>
      <c r="Z1318" s="923"/>
      <c r="AA1318" s="923"/>
      <c r="AB1318" s="923"/>
      <c r="AC1318" s="923"/>
      <c r="AD1318" s="923"/>
      <c r="AE1318" s="923"/>
    </row>
    <row r="1319" spans="1:31" s="950" customFormat="1">
      <c r="A1319" s="887"/>
      <c r="B1319" s="888"/>
      <c r="C1319" s="887" t="str">
        <f>C$53</f>
        <v>S4</v>
      </c>
      <c r="D1319" s="909"/>
      <c r="E1319" s="889"/>
      <c r="F1319" s="890"/>
      <c r="G1319" s="923"/>
      <c r="H1319" s="923"/>
    </row>
    <row r="1321" spans="1:31" s="950" customFormat="1" ht="242.25">
      <c r="A1321" s="887" t="s">
        <v>5736</v>
      </c>
      <c r="B1321" s="888" t="s">
        <v>5737</v>
      </c>
      <c r="C1321" s="887"/>
      <c r="D1321" s="888" t="s">
        <v>3252</v>
      </c>
      <c r="E1321" s="889"/>
      <c r="F1321" s="890"/>
      <c r="G1321" s="923"/>
      <c r="H1321" s="923"/>
    </row>
    <row r="1322" spans="1:31" s="950" customFormat="1">
      <c r="A1322" s="887"/>
      <c r="B1322" s="888"/>
      <c r="C1322" s="887" t="s">
        <v>519</v>
      </c>
      <c r="D1322" s="891"/>
      <c r="E1322" s="889"/>
      <c r="F1322" s="890"/>
      <c r="G1322" s="923"/>
      <c r="H1322" s="923"/>
    </row>
    <row r="1323" spans="1:31" s="950" customFormat="1" ht="76.5">
      <c r="A1323" s="887"/>
      <c r="B1323" s="888"/>
      <c r="C1323" s="887" t="str">
        <f>C$49</f>
        <v>MA</v>
      </c>
      <c r="D1323" s="891" t="s">
        <v>3253</v>
      </c>
      <c r="E1323" s="889"/>
      <c r="F1323" s="890"/>
      <c r="G1323" s="923"/>
    </row>
    <row r="1324" spans="1:31" s="950" customFormat="1">
      <c r="A1324" s="887"/>
      <c r="B1324" s="888"/>
      <c r="C1324" s="887" t="str">
        <f>C$50</f>
        <v>S1</v>
      </c>
      <c r="D1324" s="891"/>
      <c r="E1324" s="889"/>
      <c r="F1324" s="890"/>
      <c r="G1324" s="923"/>
      <c r="H1324" s="923"/>
    </row>
    <row r="1325" spans="1:31" s="950" customFormat="1" ht="165.75">
      <c r="A1325" s="887"/>
      <c r="B1325" s="888"/>
      <c r="C1325" s="887" t="str">
        <f>C$51</f>
        <v>S2</v>
      </c>
      <c r="D1325" s="892" t="s">
        <v>3971</v>
      </c>
      <c r="E1325" s="889"/>
      <c r="F1325" s="890"/>
      <c r="G1325" s="923"/>
      <c r="H1325" s="923"/>
    </row>
    <row r="1326" spans="1:31" s="950" customFormat="1">
      <c r="A1326" s="887"/>
      <c r="B1326" s="888"/>
      <c r="C1326" s="887" t="str">
        <f>C$52</f>
        <v>S3</v>
      </c>
      <c r="D1326" s="891"/>
      <c r="E1326" s="889"/>
      <c r="F1326" s="890"/>
      <c r="G1326" s="923"/>
      <c r="H1326" s="923"/>
    </row>
    <row r="1327" spans="1:31" s="950" customFormat="1">
      <c r="A1327" s="887"/>
      <c r="B1327" s="888"/>
      <c r="C1327" s="887" t="str">
        <f>C$53</f>
        <v>S4</v>
      </c>
      <c r="D1327" s="891"/>
      <c r="E1327" s="889"/>
      <c r="F1327" s="890"/>
      <c r="G1327" s="923"/>
      <c r="H1327" s="923"/>
    </row>
    <row r="1329" spans="1:8" s="950" customFormat="1" ht="242.25">
      <c r="A1329" s="887" t="s">
        <v>5738</v>
      </c>
      <c r="B1329" s="888" t="s">
        <v>5739</v>
      </c>
      <c r="C1329" s="887"/>
      <c r="D1329" s="888" t="s">
        <v>3254</v>
      </c>
      <c r="E1329" s="889"/>
      <c r="F1329" s="890"/>
      <c r="G1329" s="923"/>
      <c r="H1329" s="923"/>
    </row>
    <row r="1330" spans="1:8" s="950" customFormat="1">
      <c r="A1330" s="887"/>
      <c r="B1330" s="888"/>
      <c r="C1330" s="887" t="s">
        <v>519</v>
      </c>
      <c r="D1330" s="891"/>
      <c r="E1330" s="889"/>
      <c r="F1330" s="890"/>
      <c r="G1330" s="923"/>
      <c r="H1330" s="923"/>
    </row>
    <row r="1331" spans="1:8" s="950" customFormat="1" ht="306">
      <c r="A1331" s="893"/>
      <c r="B1331" s="894"/>
      <c r="C1331" s="893" t="str">
        <f>C$49</f>
        <v>MA</v>
      </c>
      <c r="D1331" s="911" t="s">
        <v>3255</v>
      </c>
      <c r="E1331" s="896"/>
      <c r="F1331" s="931" t="s">
        <v>3256</v>
      </c>
      <c r="G1331" s="923"/>
    </row>
    <row r="1332" spans="1:8" s="950" customFormat="1" ht="227.45" customHeight="1">
      <c r="A1332" s="887"/>
      <c r="B1332" s="888"/>
      <c r="C1332" s="887" t="str">
        <f>C$50</f>
        <v>S1</v>
      </c>
      <c r="D1332" s="891" t="s">
        <v>3257</v>
      </c>
      <c r="E1332" s="889"/>
      <c r="F1332" s="890" t="s">
        <v>3258</v>
      </c>
      <c r="G1332" s="923"/>
      <c r="H1332" s="923"/>
    </row>
    <row r="1333" spans="1:8" s="950" customFormat="1" ht="165.75">
      <c r="A1333" s="934"/>
      <c r="B1333" s="935"/>
      <c r="C1333" s="934" t="str">
        <f>C$51</f>
        <v>S2</v>
      </c>
      <c r="D1333" s="939" t="s">
        <v>3972</v>
      </c>
      <c r="E1333" s="937"/>
      <c r="F1333" s="946" t="s">
        <v>3973</v>
      </c>
      <c r="G1333" s="923"/>
      <c r="H1333" s="923"/>
    </row>
    <row r="1334" spans="1:8" s="950" customFormat="1" ht="267.75">
      <c r="A1334" s="887"/>
      <c r="B1334" s="888"/>
      <c r="C1334" s="887" t="str">
        <f>C$52</f>
        <v>S3</v>
      </c>
      <c r="D1334" s="891" t="s">
        <v>5740</v>
      </c>
      <c r="E1334" s="889"/>
      <c r="F1334" s="890"/>
      <c r="G1334" s="923"/>
      <c r="H1334" s="923"/>
    </row>
    <row r="1335" spans="1:8" s="950" customFormat="1">
      <c r="A1335" s="887"/>
      <c r="B1335" s="888"/>
      <c r="C1335" s="887" t="str">
        <f>C$53</f>
        <v>S4</v>
      </c>
      <c r="D1335" s="891"/>
      <c r="E1335" s="889"/>
      <c r="F1335" s="890"/>
      <c r="G1335" s="923"/>
      <c r="H1335" s="923"/>
    </row>
    <row r="1337" spans="1:8" s="950" customFormat="1">
      <c r="A1337" s="882">
        <v>5.5</v>
      </c>
      <c r="B1337" s="883"/>
      <c r="C1337" s="882"/>
      <c r="D1337" s="883" t="s">
        <v>3259</v>
      </c>
      <c r="E1337" s="884"/>
      <c r="F1337" s="885"/>
      <c r="G1337" s="923"/>
      <c r="H1337" s="923"/>
    </row>
    <row r="1338" spans="1:8" s="950" customFormat="1" ht="178.5">
      <c r="A1338" s="887" t="s">
        <v>531</v>
      </c>
      <c r="B1338" s="888" t="s">
        <v>5741</v>
      </c>
      <c r="C1338" s="887"/>
      <c r="D1338" s="888" t="s">
        <v>3260</v>
      </c>
      <c r="E1338" s="889"/>
      <c r="F1338" s="890"/>
      <c r="G1338" s="923"/>
      <c r="H1338" s="923"/>
    </row>
    <row r="1339" spans="1:8" s="950" customFormat="1">
      <c r="A1339" s="887"/>
      <c r="B1339" s="888"/>
      <c r="C1339" s="887" t="s">
        <v>519</v>
      </c>
      <c r="D1339" s="891"/>
      <c r="E1339" s="889"/>
      <c r="F1339" s="890"/>
      <c r="G1339" s="923"/>
      <c r="H1339" s="923"/>
    </row>
    <row r="1340" spans="1:8" s="950" customFormat="1" ht="229.5">
      <c r="A1340" s="893"/>
      <c r="B1340" s="894"/>
      <c r="C1340" s="893" t="str">
        <f>C$49</f>
        <v>MA</v>
      </c>
      <c r="D1340" s="911" t="s">
        <v>3261</v>
      </c>
      <c r="E1340" s="896"/>
      <c r="F1340" s="931" t="s">
        <v>3262</v>
      </c>
      <c r="G1340" s="923"/>
    </row>
    <row r="1341" spans="1:8" s="950" customFormat="1" ht="38.25">
      <c r="A1341" s="887"/>
      <c r="B1341" s="888"/>
      <c r="C1341" s="887" t="str">
        <f>C$50</f>
        <v>S1</v>
      </c>
      <c r="D1341" s="891" t="s">
        <v>3263</v>
      </c>
      <c r="E1341" s="889"/>
      <c r="F1341" s="890" t="s">
        <v>3264</v>
      </c>
      <c r="G1341" s="923"/>
      <c r="H1341" s="923"/>
    </row>
    <row r="1342" spans="1:8" s="950" customFormat="1" ht="140.25">
      <c r="A1342" s="934"/>
      <c r="B1342" s="935"/>
      <c r="C1342" s="934" t="str">
        <f>C$51</f>
        <v>S2</v>
      </c>
      <c r="D1342" s="939" t="s">
        <v>3974</v>
      </c>
      <c r="E1342" s="937"/>
      <c r="F1342" s="946" t="s">
        <v>3975</v>
      </c>
      <c r="G1342" s="923"/>
      <c r="H1342" s="923"/>
    </row>
    <row r="1343" spans="1:8" s="950" customFormat="1" ht="318.75">
      <c r="A1343" s="887"/>
      <c r="B1343" s="888"/>
      <c r="C1343" s="887" t="str">
        <f>C$52</f>
        <v>S3</v>
      </c>
      <c r="D1343" s="891" t="s">
        <v>5742</v>
      </c>
      <c r="E1343" s="889"/>
      <c r="F1343" s="890"/>
      <c r="G1343" s="923"/>
      <c r="H1343" s="923"/>
    </row>
    <row r="1344" spans="1:8" s="950" customFormat="1">
      <c r="A1344" s="887"/>
      <c r="B1344" s="888"/>
      <c r="C1344" s="887" t="str">
        <f>C$53</f>
        <v>S4</v>
      </c>
      <c r="D1344" s="891"/>
      <c r="E1344" s="889"/>
      <c r="F1344" s="890"/>
      <c r="G1344" s="923"/>
      <c r="H1344" s="923"/>
    </row>
    <row r="1346" spans="1:8" s="950" customFormat="1" ht="102">
      <c r="A1346" s="887" t="s">
        <v>5408</v>
      </c>
      <c r="B1346" s="888" t="s">
        <v>545</v>
      </c>
      <c r="C1346" s="887"/>
      <c r="D1346" s="888" t="s">
        <v>3265</v>
      </c>
      <c r="E1346" s="889"/>
      <c r="F1346" s="890"/>
      <c r="G1346" s="923"/>
      <c r="H1346" s="923"/>
    </row>
    <row r="1347" spans="1:8" s="950" customFormat="1">
      <c r="A1347" s="887"/>
      <c r="B1347" s="888"/>
      <c r="C1347" s="887" t="s">
        <v>519</v>
      </c>
      <c r="D1347" s="891"/>
      <c r="E1347" s="889"/>
      <c r="F1347" s="890"/>
      <c r="G1347" s="923"/>
      <c r="H1347" s="923"/>
    </row>
    <row r="1348" spans="1:8" s="950" customFormat="1" ht="127.5">
      <c r="A1348" s="887"/>
      <c r="B1348" s="888"/>
      <c r="C1348" s="887" t="str">
        <f>C$49</f>
        <v>MA</v>
      </c>
      <c r="D1348" s="891" t="s">
        <v>3266</v>
      </c>
      <c r="E1348" s="889"/>
      <c r="F1348" s="890"/>
      <c r="G1348" s="923"/>
      <c r="H1348" s="923"/>
    </row>
    <row r="1349" spans="1:8" s="950" customFormat="1">
      <c r="A1349" s="887"/>
      <c r="B1349" s="888"/>
      <c r="C1349" s="887" t="str">
        <f>C$50</f>
        <v>S1</v>
      </c>
      <c r="D1349" s="891"/>
      <c r="E1349" s="889"/>
      <c r="F1349" s="890"/>
      <c r="G1349" s="923"/>
      <c r="H1349" s="923"/>
    </row>
    <row r="1350" spans="1:8" s="950" customFormat="1" ht="140.25">
      <c r="A1350" s="887"/>
      <c r="B1350" s="888"/>
      <c r="C1350" s="887" t="str">
        <f>C$51</f>
        <v>S2</v>
      </c>
      <c r="D1350" s="892" t="s">
        <v>3976</v>
      </c>
      <c r="E1350" s="889"/>
      <c r="F1350" s="890"/>
      <c r="G1350" s="923"/>
      <c r="H1350" s="923"/>
    </row>
    <row r="1351" spans="1:8" s="950" customFormat="1">
      <c r="A1351" s="887"/>
      <c r="B1351" s="888"/>
      <c r="C1351" s="887" t="str">
        <f>C$52</f>
        <v>S3</v>
      </c>
      <c r="D1351" s="891"/>
      <c r="E1351" s="889"/>
      <c r="F1351" s="890"/>
      <c r="G1351" s="923"/>
      <c r="H1351" s="923"/>
    </row>
    <row r="1352" spans="1:8" s="950" customFormat="1">
      <c r="A1352" s="887"/>
      <c r="B1352" s="888"/>
      <c r="C1352" s="887" t="str">
        <f>C$53</f>
        <v>S4</v>
      </c>
      <c r="D1352" s="891"/>
      <c r="E1352" s="889"/>
      <c r="F1352" s="890"/>
      <c r="G1352" s="923"/>
      <c r="H1352" s="923"/>
    </row>
    <row r="1354" spans="1:8" s="950" customFormat="1">
      <c r="A1354" s="925">
        <v>5.6</v>
      </c>
      <c r="B1354" s="961"/>
      <c r="C1354" s="882"/>
      <c r="D1354" s="883" t="s">
        <v>3267</v>
      </c>
      <c r="E1354" s="884"/>
      <c r="F1354" s="885"/>
      <c r="G1354" s="923"/>
      <c r="H1354" s="923"/>
    </row>
    <row r="1355" spans="1:8" s="950" customFormat="1" ht="76.5">
      <c r="A1355" s="887" t="s">
        <v>5743</v>
      </c>
      <c r="B1355" s="888" t="s">
        <v>5744</v>
      </c>
      <c r="C1355" s="887"/>
      <c r="D1355" s="888" t="s">
        <v>3268</v>
      </c>
      <c r="E1355" s="889"/>
      <c r="F1355" s="890"/>
      <c r="G1355" s="923"/>
      <c r="H1355" s="923"/>
    </row>
    <row r="1356" spans="1:8" s="950" customFormat="1">
      <c r="A1356" s="887"/>
      <c r="B1356" s="888"/>
      <c r="C1356" s="887" t="s">
        <v>519</v>
      </c>
      <c r="D1356" s="891"/>
      <c r="E1356" s="889"/>
      <c r="F1356" s="890"/>
      <c r="G1356" s="923"/>
      <c r="H1356" s="923"/>
    </row>
    <row r="1357" spans="1:8" s="950" customFormat="1" ht="25.5">
      <c r="A1357" s="887"/>
      <c r="B1357" s="888"/>
      <c r="C1357" s="887" t="str">
        <f>C$49</f>
        <v>MA</v>
      </c>
      <c r="D1357" s="381" t="s">
        <v>3269</v>
      </c>
      <c r="E1357" s="889"/>
      <c r="F1357" s="890"/>
      <c r="G1357" s="923"/>
      <c r="H1357" s="923"/>
    </row>
    <row r="1358" spans="1:8">
      <c r="A1358" s="887"/>
      <c r="B1358" s="888"/>
      <c r="C1358" s="887" t="str">
        <f>C$50</f>
        <v>S1</v>
      </c>
      <c r="D1358" s="891"/>
      <c r="E1358" s="889"/>
      <c r="F1358" s="890"/>
    </row>
    <row r="1359" spans="1:8" ht="51">
      <c r="A1359" s="887"/>
      <c r="B1359" s="888"/>
      <c r="C1359" s="887" t="str">
        <f>C$51</f>
        <v>S2</v>
      </c>
      <c r="D1359" s="892" t="s">
        <v>3977</v>
      </c>
      <c r="E1359" s="889"/>
      <c r="F1359" s="890"/>
    </row>
    <row r="1360" spans="1:8">
      <c r="A1360" s="887"/>
      <c r="B1360" s="888"/>
      <c r="C1360" s="887" t="str">
        <f>C$52</f>
        <v>S3</v>
      </c>
      <c r="D1360" s="891"/>
      <c r="E1360" s="889"/>
      <c r="F1360" s="890"/>
    </row>
    <row r="1361" spans="1:8">
      <c r="A1361" s="887"/>
      <c r="B1361" s="888"/>
      <c r="C1361" s="887" t="str">
        <f>C$53</f>
        <v>S4</v>
      </c>
      <c r="D1361" s="891"/>
      <c r="E1361" s="889"/>
      <c r="F1361" s="890"/>
    </row>
    <row r="1363" spans="1:8" ht="76.5">
      <c r="A1363" s="887" t="s">
        <v>5745</v>
      </c>
      <c r="B1363" s="888" t="s">
        <v>5404</v>
      </c>
      <c r="C1363" s="887"/>
      <c r="D1363" s="888" t="s">
        <v>3270</v>
      </c>
      <c r="E1363" s="889"/>
      <c r="F1363" s="890"/>
    </row>
    <row r="1364" spans="1:8">
      <c r="A1364" s="887"/>
      <c r="B1364" s="888"/>
      <c r="C1364" s="887" t="s">
        <v>519</v>
      </c>
      <c r="D1364" s="891"/>
      <c r="E1364" s="889"/>
      <c r="F1364" s="890"/>
    </row>
    <row r="1365" spans="1:8" ht="25.5">
      <c r="A1365" s="887"/>
      <c r="B1365" s="888"/>
      <c r="C1365" s="887" t="str">
        <f>C$49</f>
        <v>MA</v>
      </c>
      <c r="D1365" s="891" t="s">
        <v>3271</v>
      </c>
      <c r="E1365" s="889"/>
      <c r="F1365" s="890"/>
    </row>
    <row r="1366" spans="1:8">
      <c r="A1366" s="887"/>
      <c r="B1366" s="888"/>
      <c r="C1366" s="887" t="str">
        <f>C$50</f>
        <v>S1</v>
      </c>
      <c r="D1366" s="891"/>
      <c r="E1366" s="889"/>
      <c r="F1366" s="890"/>
    </row>
    <row r="1367" spans="1:8" ht="51">
      <c r="A1367" s="887"/>
      <c r="B1367" s="888"/>
      <c r="C1367" s="887" t="str">
        <f>C$51</f>
        <v>S2</v>
      </c>
      <c r="D1367" s="892" t="s">
        <v>3978</v>
      </c>
      <c r="E1367" s="889"/>
      <c r="F1367" s="890"/>
    </row>
    <row r="1368" spans="1:8">
      <c r="A1368" s="887"/>
      <c r="B1368" s="888"/>
      <c r="C1368" s="887" t="str">
        <f>C$52</f>
        <v>S3</v>
      </c>
      <c r="D1368" s="891"/>
      <c r="E1368" s="889"/>
      <c r="F1368" s="890"/>
    </row>
    <row r="1369" spans="1:8">
      <c r="A1369" s="887"/>
      <c r="B1369" s="888"/>
      <c r="C1369" s="887" t="str">
        <f>C$53</f>
        <v>S4</v>
      </c>
      <c r="D1369" s="891"/>
      <c r="E1369" s="889"/>
      <c r="F1369" s="890"/>
    </row>
    <row r="1371" spans="1:8" ht="76.5">
      <c r="A1371" s="887" t="s">
        <v>5746</v>
      </c>
      <c r="B1371" s="888" t="s">
        <v>5747</v>
      </c>
      <c r="C1371" s="887"/>
      <c r="D1371" s="888" t="s">
        <v>3272</v>
      </c>
      <c r="E1371" s="889"/>
      <c r="F1371" s="890"/>
    </row>
    <row r="1372" spans="1:8">
      <c r="A1372" s="887"/>
      <c r="B1372" s="888"/>
      <c r="C1372" s="887" t="s">
        <v>519</v>
      </c>
      <c r="D1372" s="891"/>
      <c r="E1372" s="889"/>
      <c r="F1372" s="890"/>
    </row>
    <row r="1373" spans="1:8" ht="25.5">
      <c r="A1373" s="887"/>
      <c r="B1373" s="888"/>
      <c r="C1373" s="887" t="str">
        <f>C$49</f>
        <v>MA</v>
      </c>
      <c r="D1373" s="381" t="s">
        <v>3273</v>
      </c>
      <c r="E1373" s="889"/>
      <c r="F1373" s="890"/>
    </row>
    <row r="1374" spans="1:8" s="950" customFormat="1">
      <c r="A1374" s="887"/>
      <c r="B1374" s="888"/>
      <c r="C1374" s="887" t="str">
        <f>C$50</f>
        <v>S1</v>
      </c>
      <c r="D1374" s="891"/>
      <c r="E1374" s="889"/>
      <c r="F1374" s="890"/>
      <c r="G1374" s="923"/>
      <c r="H1374" s="923"/>
    </row>
    <row r="1375" spans="1:8" s="950" customFormat="1" ht="51">
      <c r="A1375" s="887"/>
      <c r="B1375" s="888"/>
      <c r="C1375" s="887" t="str">
        <f>C$51</f>
        <v>S2</v>
      </c>
      <c r="D1375" s="892" t="s">
        <v>3979</v>
      </c>
      <c r="E1375" s="889"/>
      <c r="F1375" s="890"/>
      <c r="G1375" s="923"/>
      <c r="H1375" s="923"/>
    </row>
    <row r="1376" spans="1:8" s="950" customFormat="1">
      <c r="A1376" s="887"/>
      <c r="B1376" s="888"/>
      <c r="C1376" s="887" t="str">
        <f>C$52</f>
        <v>S3</v>
      </c>
      <c r="D1376" s="891"/>
      <c r="E1376" s="889"/>
      <c r="F1376" s="890"/>
      <c r="G1376" s="923"/>
      <c r="H1376" s="923"/>
    </row>
    <row r="1377" spans="1:8" s="950" customFormat="1">
      <c r="A1377" s="887"/>
      <c r="B1377" s="888"/>
      <c r="C1377" s="887" t="str">
        <f>C$53</f>
        <v>S4</v>
      </c>
      <c r="D1377" s="891"/>
      <c r="E1377" s="889"/>
      <c r="F1377" s="890"/>
      <c r="G1377" s="923"/>
      <c r="H1377" s="923"/>
    </row>
    <row r="1379" spans="1:8" s="950" customFormat="1" ht="76.5">
      <c r="A1379" s="887" t="s">
        <v>5748</v>
      </c>
      <c r="B1379" s="888" t="s">
        <v>5749</v>
      </c>
      <c r="C1379" s="887"/>
      <c r="D1379" s="888" t="s">
        <v>3274</v>
      </c>
      <c r="E1379" s="889"/>
      <c r="F1379" s="890"/>
      <c r="G1379" s="923"/>
      <c r="H1379" s="923"/>
    </row>
    <row r="1380" spans="1:8" s="950" customFormat="1">
      <c r="A1380" s="887"/>
      <c r="B1380" s="888"/>
      <c r="C1380" s="887" t="s">
        <v>519</v>
      </c>
      <c r="D1380" s="891"/>
      <c r="E1380" s="889"/>
      <c r="F1380" s="890"/>
      <c r="G1380" s="923"/>
      <c r="H1380" s="923"/>
    </row>
    <row r="1381" spans="1:8" s="950" customFormat="1" ht="25.5">
      <c r="A1381" s="887"/>
      <c r="B1381" s="888"/>
      <c r="C1381" s="887" t="str">
        <f>C$49</f>
        <v>MA</v>
      </c>
      <c r="D1381" s="892" t="s">
        <v>3275</v>
      </c>
      <c r="E1381" s="889"/>
      <c r="F1381" s="890"/>
      <c r="G1381" s="923"/>
      <c r="H1381" s="923"/>
    </row>
    <row r="1382" spans="1:8" s="950" customFormat="1">
      <c r="A1382" s="887"/>
      <c r="B1382" s="888"/>
      <c r="C1382" s="887" t="str">
        <f>C$50</f>
        <v>S1</v>
      </c>
      <c r="D1382" s="891"/>
      <c r="E1382" s="889"/>
      <c r="F1382" s="890"/>
      <c r="G1382" s="923"/>
      <c r="H1382" s="923"/>
    </row>
    <row r="1383" spans="1:8" s="950" customFormat="1" ht="51">
      <c r="A1383" s="887"/>
      <c r="B1383" s="888"/>
      <c r="C1383" s="887" t="str">
        <f>C$51</f>
        <v>S2</v>
      </c>
      <c r="D1383" s="892" t="s">
        <v>3980</v>
      </c>
      <c r="E1383" s="889"/>
      <c r="F1383" s="890"/>
      <c r="G1383" s="923"/>
      <c r="H1383" s="923"/>
    </row>
    <row r="1384" spans="1:8" s="950" customFormat="1">
      <c r="A1384" s="887"/>
      <c r="B1384" s="888"/>
      <c r="C1384" s="887" t="str">
        <f>C$52</f>
        <v>S3</v>
      </c>
      <c r="D1384" s="891"/>
      <c r="E1384" s="889"/>
      <c r="F1384" s="890"/>
      <c r="G1384" s="923"/>
      <c r="H1384" s="923"/>
    </row>
    <row r="1385" spans="1:8" s="950" customFormat="1">
      <c r="A1385" s="887"/>
      <c r="B1385" s="888"/>
      <c r="C1385" s="887" t="str">
        <f>C$53</f>
        <v>S4</v>
      </c>
      <c r="D1385" s="891"/>
      <c r="E1385" s="889"/>
      <c r="F1385" s="890"/>
      <c r="G1385" s="923"/>
      <c r="H1385" s="923"/>
    </row>
    <row r="1387" spans="1:8" s="950" customFormat="1" ht="63.75">
      <c r="A1387" s="887" t="s">
        <v>5750</v>
      </c>
      <c r="B1387" s="888" t="s">
        <v>5466</v>
      </c>
      <c r="C1387" s="887"/>
      <c r="D1387" s="888" t="s">
        <v>3276</v>
      </c>
      <c r="E1387" s="889"/>
      <c r="F1387" s="890"/>
      <c r="G1387" s="923"/>
      <c r="H1387" s="923"/>
    </row>
    <row r="1388" spans="1:8" s="950" customFormat="1">
      <c r="A1388" s="887"/>
      <c r="B1388" s="888"/>
      <c r="C1388" s="887" t="s">
        <v>519</v>
      </c>
      <c r="D1388" s="891"/>
      <c r="E1388" s="889"/>
      <c r="F1388" s="890"/>
      <c r="G1388" s="923"/>
      <c r="H1388" s="923"/>
    </row>
    <row r="1389" spans="1:8" s="950" customFormat="1" ht="51">
      <c r="A1389" s="887"/>
      <c r="B1389" s="888"/>
      <c r="C1389" s="887" t="str">
        <f>C$49</f>
        <v>MA</v>
      </c>
      <c r="D1389" s="892" t="s">
        <v>3277</v>
      </c>
      <c r="E1389" s="889"/>
      <c r="F1389" s="890"/>
      <c r="G1389" s="923"/>
    </row>
    <row r="1390" spans="1:8" s="950" customFormat="1">
      <c r="A1390" s="887"/>
      <c r="B1390" s="888"/>
      <c r="C1390" s="887" t="str">
        <f>C$50</f>
        <v>S1</v>
      </c>
      <c r="D1390" s="891"/>
      <c r="E1390" s="889"/>
      <c r="F1390" s="890"/>
      <c r="G1390" s="923"/>
      <c r="H1390" s="923"/>
    </row>
    <row r="1391" spans="1:8" s="950" customFormat="1" ht="63.75">
      <c r="A1391" s="887"/>
      <c r="B1391" s="888"/>
      <c r="C1391" s="887" t="str">
        <f>C$51</f>
        <v>S2</v>
      </c>
      <c r="D1391" s="892" t="s">
        <v>3981</v>
      </c>
      <c r="E1391" s="889"/>
      <c r="F1391" s="890"/>
      <c r="G1391" s="923"/>
      <c r="H1391" s="923"/>
    </row>
    <row r="1392" spans="1:8" s="950" customFormat="1">
      <c r="A1392" s="887"/>
      <c r="B1392" s="888"/>
      <c r="C1392" s="887" t="str">
        <f>C$52</f>
        <v>S3</v>
      </c>
      <c r="D1392" s="891"/>
      <c r="E1392" s="889"/>
      <c r="F1392" s="890"/>
      <c r="G1392" s="923"/>
      <c r="H1392" s="923"/>
    </row>
    <row r="1393" spans="1:8" s="950" customFormat="1">
      <c r="A1393" s="887"/>
      <c r="B1393" s="888"/>
      <c r="C1393" s="887" t="str">
        <f>C$53</f>
        <v>S4</v>
      </c>
      <c r="D1393" s="891"/>
      <c r="E1393" s="889"/>
      <c r="F1393" s="890"/>
      <c r="G1393" s="923"/>
      <c r="H1393" s="923"/>
    </row>
    <row r="1395" spans="1:8" s="950" customFormat="1">
      <c r="A1395" s="882">
        <v>5.7</v>
      </c>
      <c r="B1395" s="883"/>
      <c r="C1395" s="882"/>
      <c r="D1395" s="883" t="s">
        <v>3278</v>
      </c>
      <c r="E1395" s="884"/>
      <c r="F1395" s="885"/>
      <c r="G1395" s="923"/>
      <c r="H1395" s="923"/>
    </row>
    <row r="1396" spans="1:8" s="950" customFormat="1" ht="83.25" customHeight="1">
      <c r="A1396" s="887" t="s">
        <v>5751</v>
      </c>
      <c r="B1396" s="888" t="s">
        <v>5752</v>
      </c>
      <c r="C1396" s="887"/>
      <c r="D1396" s="888" t="s">
        <v>3279</v>
      </c>
      <c r="E1396" s="889"/>
      <c r="F1396" s="890"/>
      <c r="G1396" s="923"/>
      <c r="H1396" s="923"/>
    </row>
    <row r="1397" spans="1:8" s="950" customFormat="1">
      <c r="A1397" s="887"/>
      <c r="B1397" s="888"/>
      <c r="C1397" s="887" t="s">
        <v>519</v>
      </c>
      <c r="D1397" s="891"/>
      <c r="E1397" s="889"/>
      <c r="F1397" s="890"/>
      <c r="G1397" s="923"/>
      <c r="H1397" s="923"/>
    </row>
    <row r="1398" spans="1:8" s="950" customFormat="1" ht="280.5">
      <c r="A1398" s="926"/>
      <c r="B1398" s="927"/>
      <c r="C1398" s="926" t="str">
        <f>C$49</f>
        <v>MA</v>
      </c>
      <c r="D1398" s="941" t="s">
        <v>3280</v>
      </c>
      <c r="E1398" s="929"/>
      <c r="F1398" s="932" t="s">
        <v>3281</v>
      </c>
      <c r="G1398" s="923"/>
    </row>
    <row r="1399" spans="1:8" s="950" customFormat="1">
      <c r="A1399" s="887"/>
      <c r="B1399" s="888"/>
      <c r="C1399" s="887" t="str">
        <f>C$50</f>
        <v>S1</v>
      </c>
      <c r="D1399" s="891"/>
      <c r="E1399" s="889"/>
      <c r="F1399" s="890"/>
      <c r="G1399" s="923"/>
      <c r="H1399" s="923"/>
    </row>
    <row r="1400" spans="1:8" s="950" customFormat="1" ht="153">
      <c r="A1400" s="887"/>
      <c r="B1400" s="888"/>
      <c r="C1400" s="887" t="str">
        <f>C$51</f>
        <v>S2</v>
      </c>
      <c r="D1400" s="892" t="s">
        <v>3983</v>
      </c>
      <c r="E1400" s="889"/>
      <c r="F1400" s="890" t="s">
        <v>3982</v>
      </c>
      <c r="G1400" s="923"/>
      <c r="H1400" s="923"/>
    </row>
    <row r="1401" spans="1:8" s="950" customFormat="1">
      <c r="A1401" s="887"/>
      <c r="B1401" s="888"/>
      <c r="C1401" s="887" t="str">
        <f>C$52</f>
        <v>S3</v>
      </c>
      <c r="D1401" s="891"/>
      <c r="E1401" s="889"/>
      <c r="F1401" s="890"/>
      <c r="G1401" s="923"/>
      <c r="H1401" s="923"/>
    </row>
    <row r="1402" spans="1:8" s="950" customFormat="1">
      <c r="A1402" s="887"/>
      <c r="B1402" s="888"/>
      <c r="C1402" s="887" t="str">
        <f>C$53</f>
        <v>S4</v>
      </c>
      <c r="D1402" s="891"/>
      <c r="E1402" s="889"/>
      <c r="F1402" s="890"/>
      <c r="G1402" s="923"/>
      <c r="H1402" s="923"/>
    </row>
    <row r="1403" spans="1:8" s="950" customFormat="1">
      <c r="A1403" s="962"/>
      <c r="B1403" s="963"/>
      <c r="C1403" s="962"/>
      <c r="D1403" s="921"/>
      <c r="E1403" s="901"/>
      <c r="F1403" s="902"/>
      <c r="G1403" s="923"/>
      <c r="H1403" s="923"/>
    </row>
  </sheetData>
  <mergeCells count="1">
    <mergeCell ref="D16:H16"/>
  </mergeCells>
  <conditionalFormatting sqref="D1015">
    <cfRule type="expression" dxfId="111" priority="13" stopIfTrue="1">
      <formula>ISNUMBER(SEARCH("Closed",$I1015))</formula>
    </cfRule>
    <cfRule type="expression" dxfId="110" priority="14" stopIfTrue="1">
      <formula>IF($C1015="Minor", TRUE, FALSE)</formula>
    </cfRule>
    <cfRule type="expression" dxfId="109" priority="15" stopIfTrue="1">
      <formula>IF(OR($C1015="Major",$C1015="Pre-Condition"), TRUE, FALSE)</formula>
    </cfRule>
  </conditionalFormatting>
  <conditionalFormatting sqref="D751">
    <cfRule type="expression" dxfId="108" priority="10" stopIfTrue="1">
      <formula>ISNUMBER(SEARCH("Closed",$I751))</formula>
    </cfRule>
    <cfRule type="expression" dxfId="107" priority="11" stopIfTrue="1">
      <formula>IF($C751="Minor", TRUE, FALSE)</formula>
    </cfRule>
    <cfRule type="expression" dxfId="106" priority="12" stopIfTrue="1">
      <formula>IF(OR($C751="Major",$C751="Pre-Condition"), TRUE, FALSE)</formula>
    </cfRule>
  </conditionalFormatting>
  <conditionalFormatting sqref="D241">
    <cfRule type="expression" dxfId="105" priority="7" stopIfTrue="1">
      <formula>ISNUMBER(SEARCH("Closed",$I241))</formula>
    </cfRule>
    <cfRule type="expression" dxfId="104" priority="8" stopIfTrue="1">
      <formula>IF($C241="Minor", TRUE, FALSE)</formula>
    </cfRule>
    <cfRule type="expression" dxfId="103" priority="9" stopIfTrue="1">
      <formula>IF(OR($C241="Major",$C241="Pre-Condition"), TRUE, FALSE)</formula>
    </cfRule>
  </conditionalFormatting>
  <conditionalFormatting sqref="D785">
    <cfRule type="expression" dxfId="102" priority="4" stopIfTrue="1">
      <formula>ISNUMBER(SEARCH("Closed",$I785))</formula>
    </cfRule>
    <cfRule type="expression" dxfId="101" priority="5" stopIfTrue="1">
      <formula>IF($C785="Minor", TRUE, FALSE)</formula>
    </cfRule>
    <cfRule type="expression" dxfId="100" priority="6" stopIfTrue="1">
      <formula>IF(OR($C785="Major",$C785="Pre-Condition"), TRUE, FALSE)</formula>
    </cfRule>
  </conditionalFormatting>
  <conditionalFormatting sqref="D1190">
    <cfRule type="expression" dxfId="99" priority="1" stopIfTrue="1">
      <formula>ISNUMBER(SEARCH("Closed",$I1190))</formula>
    </cfRule>
    <cfRule type="expression" dxfId="98" priority="2" stopIfTrue="1">
      <formula>IF($C1190="Minor", TRUE, FALSE)</formula>
    </cfRule>
    <cfRule type="expression" dxfId="97" priority="3" stopIfTrue="1">
      <formula>IF(OR($C1190="Major",$C1190="Pre-Condition"),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workbookViewId="0"/>
  </sheetViews>
  <sheetFormatPr defaultColWidth="9.28515625" defaultRowHeight="14.25"/>
  <cols>
    <col min="1" max="1" width="8.28515625" style="33" customWidth="1"/>
    <col min="2" max="2" width="13.28515625" style="33" customWidth="1"/>
    <col min="3" max="3" width="5.28515625" style="33" customWidth="1"/>
    <col min="4" max="4" width="11" style="33" customWidth="1"/>
    <col min="5" max="5" width="11.7109375" style="33" customWidth="1"/>
    <col min="6" max="6" width="9.28515625" style="33" customWidth="1"/>
    <col min="7" max="7" width="10.28515625" style="33" customWidth="1"/>
    <col min="8" max="8" width="58" style="33" customWidth="1"/>
    <col min="9" max="9" width="35.28515625" style="33" customWidth="1"/>
    <col min="10" max="10" width="3.7109375" style="76" customWidth="1"/>
    <col min="11" max="16384" width="9.28515625" style="32"/>
  </cols>
  <sheetData>
    <row r="1" spans="1:9" ht="15" customHeight="1">
      <c r="A1" s="225" t="s">
        <v>679</v>
      </c>
      <c r="B1" s="226"/>
      <c r="C1" s="223"/>
      <c r="D1" s="223"/>
      <c r="E1" s="223"/>
      <c r="F1" s="223"/>
      <c r="G1" s="223"/>
      <c r="H1" s="223"/>
      <c r="I1" s="224"/>
    </row>
    <row r="2" spans="1:9" ht="76.5" customHeight="1">
      <c r="A2" s="74" t="s">
        <v>680</v>
      </c>
      <c r="B2" s="227" t="s">
        <v>681</v>
      </c>
      <c r="C2" s="228" t="s">
        <v>369</v>
      </c>
      <c r="D2" s="75" t="s">
        <v>370</v>
      </c>
      <c r="E2" s="75" t="s">
        <v>371</v>
      </c>
      <c r="F2" s="75" t="s">
        <v>196</v>
      </c>
      <c r="G2" s="75" t="s">
        <v>682</v>
      </c>
      <c r="H2" s="75" t="s">
        <v>372</v>
      </c>
      <c r="I2" s="75" t="s">
        <v>683</v>
      </c>
    </row>
    <row r="3" spans="1:9">
      <c r="A3" s="232" t="s">
        <v>130</v>
      </c>
      <c r="B3" s="392"/>
      <c r="C3" s="232" t="s">
        <v>480</v>
      </c>
      <c r="D3" s="232" t="s">
        <v>3086</v>
      </c>
      <c r="E3" s="232" t="s">
        <v>480</v>
      </c>
      <c r="F3" s="232" t="s">
        <v>3282</v>
      </c>
      <c r="G3" s="232" t="s">
        <v>3283</v>
      </c>
      <c r="H3" s="233" t="s">
        <v>3284</v>
      </c>
      <c r="I3" s="229"/>
    </row>
    <row r="4" spans="1:9">
      <c r="A4" s="230" t="s">
        <v>130</v>
      </c>
      <c r="B4" s="392"/>
      <c r="C4" s="230" t="s">
        <v>3285</v>
      </c>
      <c r="D4" s="230" t="s">
        <v>3286</v>
      </c>
      <c r="E4" s="230" t="s">
        <v>3287</v>
      </c>
      <c r="F4" s="230" t="s">
        <v>3282</v>
      </c>
      <c r="G4" s="230" t="s">
        <v>3288</v>
      </c>
      <c r="H4" s="231" t="s">
        <v>3284</v>
      </c>
      <c r="I4" s="231"/>
    </row>
    <row r="5" spans="1:9" ht="127.5">
      <c r="A5" s="230" t="s">
        <v>130</v>
      </c>
      <c r="B5" s="392"/>
      <c r="C5" s="230" t="s">
        <v>3289</v>
      </c>
      <c r="D5" s="230" t="s">
        <v>3290</v>
      </c>
      <c r="E5" s="230" t="s">
        <v>3291</v>
      </c>
      <c r="F5" s="230" t="s">
        <v>3292</v>
      </c>
      <c r="G5" s="230" t="s">
        <v>3293</v>
      </c>
      <c r="H5" s="231" t="s">
        <v>3294</v>
      </c>
      <c r="I5" s="231"/>
    </row>
    <row r="6" spans="1:9">
      <c r="A6" s="232" t="s">
        <v>2827</v>
      </c>
      <c r="B6" s="392"/>
      <c r="C6" s="232" t="s">
        <v>3295</v>
      </c>
      <c r="D6" s="232" t="s">
        <v>3296</v>
      </c>
      <c r="E6" s="232" t="s">
        <v>3297</v>
      </c>
      <c r="F6" s="232" t="s">
        <v>3282</v>
      </c>
      <c r="G6" s="232" t="s">
        <v>3298</v>
      </c>
      <c r="H6" s="233" t="s">
        <v>3299</v>
      </c>
      <c r="I6" s="233"/>
    </row>
    <row r="7" spans="1:9">
      <c r="A7" s="382"/>
      <c r="B7" s="382"/>
      <c r="C7" s="382"/>
      <c r="D7" s="382"/>
      <c r="E7" s="383"/>
      <c r="F7" s="383"/>
      <c r="G7" s="383"/>
      <c r="H7" s="383"/>
      <c r="I7" s="383"/>
    </row>
    <row r="8" spans="1:9" ht="216.75">
      <c r="A8" s="384" t="s">
        <v>202</v>
      </c>
      <c r="B8" s="384" t="s">
        <v>3300</v>
      </c>
      <c r="C8" s="384">
        <v>4</v>
      </c>
      <c r="D8" s="384" t="s">
        <v>2568</v>
      </c>
      <c r="E8" s="385" t="s">
        <v>3301</v>
      </c>
      <c r="F8" s="385" t="s">
        <v>3302</v>
      </c>
      <c r="G8" s="384" t="s">
        <v>3303</v>
      </c>
      <c r="H8" s="386" t="s">
        <v>3304</v>
      </c>
      <c r="I8" s="385" t="s">
        <v>3305</v>
      </c>
    </row>
    <row r="9" spans="1:9" ht="38.25">
      <c r="A9" s="384" t="s">
        <v>202</v>
      </c>
      <c r="B9" s="230" t="s">
        <v>3306</v>
      </c>
      <c r="C9" s="230">
        <v>1</v>
      </c>
      <c r="D9" s="230" t="s">
        <v>3307</v>
      </c>
      <c r="E9" s="230" t="s">
        <v>3086</v>
      </c>
      <c r="F9" s="231" t="s">
        <v>3308</v>
      </c>
      <c r="G9" s="230" t="s">
        <v>3282</v>
      </c>
      <c r="H9" s="387" t="s">
        <v>3309</v>
      </c>
      <c r="I9" s="384" t="s">
        <v>3284</v>
      </c>
    </row>
    <row r="10" spans="1:9" ht="140.25">
      <c r="A10" s="384" t="s">
        <v>202</v>
      </c>
      <c r="B10" s="230" t="s">
        <v>3306</v>
      </c>
      <c r="C10" s="230">
        <v>2</v>
      </c>
      <c r="D10" s="230" t="s">
        <v>1091</v>
      </c>
      <c r="E10" s="231" t="s">
        <v>3310</v>
      </c>
      <c r="F10" s="230" t="s">
        <v>3311</v>
      </c>
      <c r="G10" s="230" t="s">
        <v>3303</v>
      </c>
      <c r="H10" s="387" t="s">
        <v>3312</v>
      </c>
      <c r="I10" s="231" t="s">
        <v>3313</v>
      </c>
    </row>
    <row r="11" spans="1:9" ht="318.75">
      <c r="A11" s="388" t="s">
        <v>202</v>
      </c>
      <c r="B11" s="385" t="s">
        <v>3314</v>
      </c>
      <c r="C11" s="384">
        <v>3</v>
      </c>
      <c r="D11" s="385" t="s">
        <v>3315</v>
      </c>
      <c r="E11" s="385" t="s">
        <v>3316</v>
      </c>
      <c r="F11" s="389" t="s">
        <v>3287</v>
      </c>
      <c r="G11" s="390"/>
      <c r="H11" s="391" t="s">
        <v>3317</v>
      </c>
      <c r="I11" s="385" t="s">
        <v>3318</v>
      </c>
    </row>
    <row r="12" spans="1:9">
      <c r="A12" s="382" t="s">
        <v>3835</v>
      </c>
      <c r="B12" s="382"/>
      <c r="C12" s="693"/>
      <c r="D12" s="382"/>
      <c r="E12" s="383"/>
      <c r="F12" s="383"/>
      <c r="G12" s="383"/>
      <c r="H12" s="383"/>
      <c r="I12" s="383"/>
    </row>
    <row r="13" spans="1:9" ht="76.5">
      <c r="A13" s="388" t="s">
        <v>3835</v>
      </c>
      <c r="B13" s="388" t="s">
        <v>3836</v>
      </c>
      <c r="C13" s="388">
        <v>1</v>
      </c>
      <c r="D13" s="389" t="s">
        <v>3837</v>
      </c>
      <c r="E13" s="389" t="s">
        <v>3838</v>
      </c>
      <c r="F13" s="389" t="s">
        <v>3839</v>
      </c>
      <c r="G13" s="390" t="s">
        <v>3840</v>
      </c>
      <c r="H13" s="702" t="s">
        <v>3841</v>
      </c>
      <c r="I13" s="231" t="s">
        <v>3842</v>
      </c>
    </row>
    <row r="14" spans="1:9" ht="409.5">
      <c r="A14" s="388" t="s">
        <v>3835</v>
      </c>
      <c r="B14" s="388" t="s">
        <v>3843</v>
      </c>
      <c r="C14" s="388">
        <v>2</v>
      </c>
      <c r="D14" s="389" t="s">
        <v>3315</v>
      </c>
      <c r="E14" s="694" t="s">
        <v>3844</v>
      </c>
      <c r="F14" s="694" t="s">
        <v>3761</v>
      </c>
      <c r="G14" s="695" t="s">
        <v>3303</v>
      </c>
      <c r="H14" s="703" t="s">
        <v>3845</v>
      </c>
      <c r="I14" s="704" t="s">
        <v>3990</v>
      </c>
    </row>
    <row r="15" spans="1:9" ht="28.5">
      <c r="A15" s="817" t="s">
        <v>11</v>
      </c>
      <c r="B15" s="388" t="s">
        <v>4395</v>
      </c>
      <c r="C15" s="388">
        <v>1</v>
      </c>
      <c r="D15" s="389" t="s">
        <v>4396</v>
      </c>
      <c r="E15" s="390"/>
      <c r="F15" s="390"/>
      <c r="G15" s="390" t="s">
        <v>3282</v>
      </c>
      <c r="H15" s="388" t="s">
        <v>4395</v>
      </c>
      <c r="I15" s="390" t="s">
        <v>4397</v>
      </c>
    </row>
    <row r="16" spans="1:9" ht="75">
      <c r="A16" s="388" t="s">
        <v>4398</v>
      </c>
      <c r="B16" s="388" t="s">
        <v>3300</v>
      </c>
      <c r="C16" s="388">
        <v>2</v>
      </c>
      <c r="D16" s="818" t="s">
        <v>4399</v>
      </c>
      <c r="E16" s="385" t="s">
        <v>4400</v>
      </c>
      <c r="F16" s="385" t="s">
        <v>4401</v>
      </c>
      <c r="G16" s="390" t="s">
        <v>3282</v>
      </c>
      <c r="H16" s="819" t="s">
        <v>4402</v>
      </c>
      <c r="I16" s="820" t="s">
        <v>4397</v>
      </c>
    </row>
    <row r="17" spans="1:9" ht="225">
      <c r="A17" s="388" t="s">
        <v>4398</v>
      </c>
      <c r="B17" s="388" t="s">
        <v>4403</v>
      </c>
      <c r="C17" s="388">
        <v>3</v>
      </c>
      <c r="D17" s="389" t="s">
        <v>4404</v>
      </c>
      <c r="E17" s="389" t="s">
        <v>4405</v>
      </c>
      <c r="F17" s="389" t="s">
        <v>3761</v>
      </c>
      <c r="G17" s="390" t="s">
        <v>3282</v>
      </c>
      <c r="H17" s="821" t="s">
        <v>4406</v>
      </c>
      <c r="I17" s="820" t="s">
        <v>4407</v>
      </c>
    </row>
    <row r="18" spans="1:9">
      <c r="A18" s="232"/>
      <c r="B18" s="232"/>
      <c r="C18" s="232"/>
      <c r="D18" s="232"/>
      <c r="E18" s="232"/>
      <c r="F18" s="232"/>
      <c r="G18" s="232"/>
      <c r="H18" s="233"/>
      <c r="I18" s="233"/>
    </row>
    <row r="19" spans="1:9">
      <c r="A19" s="232"/>
      <c r="B19" s="232"/>
      <c r="C19" s="232"/>
      <c r="D19" s="232"/>
      <c r="E19" s="232"/>
      <c r="F19" s="232"/>
      <c r="G19" s="232"/>
      <c r="H19" s="233"/>
      <c r="I19" s="233"/>
    </row>
    <row r="20" spans="1:9">
      <c r="A20" s="232"/>
      <c r="B20" s="232"/>
      <c r="C20" s="232"/>
      <c r="D20" s="232"/>
      <c r="E20" s="232"/>
      <c r="F20" s="232"/>
      <c r="G20" s="232"/>
      <c r="H20" s="233"/>
      <c r="I20" s="233"/>
    </row>
    <row r="21" spans="1:9">
      <c r="A21" s="232"/>
      <c r="B21" s="232"/>
      <c r="C21" s="232"/>
      <c r="D21" s="232"/>
      <c r="E21" s="232"/>
      <c r="F21" s="232"/>
      <c r="G21" s="232"/>
      <c r="H21" s="233"/>
      <c r="I21" s="233"/>
    </row>
    <row r="22" spans="1:9">
      <c r="A22" s="232"/>
      <c r="B22" s="232"/>
      <c r="C22" s="232"/>
      <c r="D22" s="232"/>
      <c r="E22" s="232"/>
      <c r="F22" s="232"/>
      <c r="G22" s="232"/>
      <c r="H22" s="233"/>
      <c r="I22" s="233"/>
    </row>
    <row r="23" spans="1:9">
      <c r="A23" s="232"/>
      <c r="B23" s="232"/>
      <c r="C23" s="232"/>
      <c r="D23" s="232"/>
      <c r="E23" s="232"/>
      <c r="F23" s="232"/>
      <c r="G23" s="232"/>
      <c r="H23" s="233"/>
      <c r="I23" s="233"/>
    </row>
    <row r="24" spans="1:9">
      <c r="A24" s="232"/>
      <c r="B24" s="232"/>
      <c r="C24" s="232"/>
      <c r="D24" s="232"/>
      <c r="E24" s="232"/>
      <c r="F24" s="232"/>
      <c r="G24" s="232"/>
      <c r="H24" s="233"/>
      <c r="I24" s="233"/>
    </row>
    <row r="25" spans="1:9">
      <c r="A25" s="232"/>
      <c r="B25" s="232"/>
      <c r="C25" s="232"/>
      <c r="D25" s="232"/>
      <c r="E25" s="232"/>
      <c r="F25" s="232"/>
      <c r="G25" s="232"/>
      <c r="H25" s="233"/>
      <c r="I25" s="233"/>
    </row>
    <row r="26" spans="1:9">
      <c r="A26" s="232"/>
      <c r="B26" s="232"/>
      <c r="C26" s="232"/>
      <c r="D26" s="232"/>
      <c r="E26" s="232"/>
      <c r="F26" s="232"/>
      <c r="G26" s="232"/>
      <c r="H26" s="233"/>
      <c r="I26" s="233"/>
    </row>
    <row r="27" spans="1:9">
      <c r="A27" s="232"/>
      <c r="B27" s="232"/>
      <c r="C27" s="232"/>
      <c r="D27" s="232"/>
      <c r="E27" s="232"/>
      <c r="F27" s="232"/>
      <c r="G27" s="232"/>
      <c r="H27" s="233"/>
      <c r="I27" s="233"/>
    </row>
    <row r="28" spans="1:9">
      <c r="A28" s="232"/>
      <c r="B28" s="232"/>
      <c r="C28" s="232"/>
      <c r="D28" s="232"/>
      <c r="E28" s="232"/>
      <c r="F28" s="232"/>
      <c r="G28" s="232"/>
      <c r="H28" s="233"/>
      <c r="I28" s="233"/>
    </row>
    <row r="29" spans="1:9">
      <c r="A29" s="232"/>
      <c r="B29" s="232"/>
      <c r="C29" s="232"/>
      <c r="D29" s="232"/>
      <c r="E29" s="232"/>
      <c r="F29" s="232"/>
      <c r="G29" s="232"/>
      <c r="H29" s="233"/>
      <c r="I29" s="233"/>
    </row>
    <row r="30" spans="1:9">
      <c r="A30" s="232"/>
      <c r="B30" s="232"/>
      <c r="C30" s="232"/>
      <c r="D30" s="232"/>
      <c r="E30" s="232"/>
      <c r="F30" s="232"/>
      <c r="G30" s="232"/>
      <c r="H30" s="233"/>
      <c r="I30" s="233"/>
    </row>
    <row r="31" spans="1:9">
      <c r="A31" s="232"/>
      <c r="B31" s="232"/>
      <c r="C31" s="232"/>
      <c r="D31" s="232"/>
      <c r="E31" s="232"/>
      <c r="F31" s="232"/>
      <c r="G31" s="232"/>
      <c r="H31" s="233"/>
      <c r="I31" s="232"/>
    </row>
    <row r="32" spans="1:9">
      <c r="A32" s="232"/>
      <c r="B32" s="232"/>
      <c r="C32" s="232"/>
      <c r="D32" s="232"/>
      <c r="E32" s="232"/>
      <c r="F32" s="232"/>
      <c r="G32" s="232"/>
      <c r="H32" s="233"/>
      <c r="I32" s="232"/>
    </row>
    <row r="33" spans="1:9">
      <c r="A33" s="232"/>
      <c r="B33" s="232"/>
      <c r="C33" s="232"/>
      <c r="D33" s="232"/>
      <c r="E33" s="232"/>
      <c r="F33" s="232"/>
      <c r="G33" s="232"/>
      <c r="H33" s="233"/>
      <c r="I33" s="232"/>
    </row>
    <row r="34" spans="1:9">
      <c r="H34" s="234"/>
    </row>
    <row r="35" spans="1:9">
      <c r="H35" s="234"/>
    </row>
    <row r="36" spans="1:9">
      <c r="H36" s="234"/>
    </row>
    <row r="37" spans="1:9">
      <c r="H37" s="23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zoomScaleNormal="100" zoomScaleSheetLayoutView="100" workbookViewId="0"/>
  </sheetViews>
  <sheetFormatPr defaultColWidth="9.28515625" defaultRowHeight="14.25"/>
  <cols>
    <col min="1" max="1" width="24.42578125" style="32" customWidth="1"/>
    <col min="2" max="2" width="27.42578125" style="32" customWidth="1"/>
    <col min="3" max="3" width="20.28515625" style="32" customWidth="1"/>
    <col min="4" max="16384" width="9.28515625" style="32"/>
  </cols>
  <sheetData>
    <row r="1" spans="1:4" ht="21" customHeight="1">
      <c r="A1" s="73" t="s">
        <v>51</v>
      </c>
      <c r="B1" s="54" t="s">
        <v>451</v>
      </c>
    </row>
    <row r="2" spans="1:4" ht="28.5" customHeight="1">
      <c r="A2" s="1058" t="s">
        <v>452</v>
      </c>
      <c r="B2" s="1058"/>
      <c r="C2" s="1058"/>
      <c r="D2" s="162"/>
    </row>
    <row r="3" spans="1:4" ht="12.75" customHeight="1">
      <c r="A3" s="163"/>
      <c r="B3" s="163"/>
      <c r="C3" s="163"/>
      <c r="D3" s="162"/>
    </row>
    <row r="4" spans="1:4">
      <c r="A4" s="73" t="s">
        <v>3319</v>
      </c>
      <c r="B4" s="73" t="s">
        <v>255</v>
      </c>
      <c r="C4" s="73" t="s">
        <v>31</v>
      </c>
      <c r="D4" s="73" t="s">
        <v>3320</v>
      </c>
    </row>
    <row r="6" spans="1:4">
      <c r="A6" s="73" t="s">
        <v>256</v>
      </c>
    </row>
    <row r="7" spans="1:4">
      <c r="A7" s="32" t="s">
        <v>257</v>
      </c>
      <c r="B7" s="77" t="s">
        <v>258</v>
      </c>
      <c r="C7" s="32" t="s">
        <v>441</v>
      </c>
      <c r="D7" s="32" t="s">
        <v>441</v>
      </c>
    </row>
    <row r="8" spans="1:4">
      <c r="A8" s="32" t="s">
        <v>259</v>
      </c>
      <c r="B8" s="77" t="s">
        <v>260</v>
      </c>
      <c r="C8" s="32" t="s">
        <v>441</v>
      </c>
      <c r="D8" s="32" t="s">
        <v>441</v>
      </c>
    </row>
    <row r="9" spans="1:4">
      <c r="A9" s="32" t="s">
        <v>261</v>
      </c>
      <c r="B9" s="77" t="s">
        <v>262</v>
      </c>
      <c r="C9" s="32" t="s">
        <v>441</v>
      </c>
      <c r="D9" s="32" t="s">
        <v>441</v>
      </c>
    </row>
    <row r="10" spans="1:4">
      <c r="A10" s="32" t="s">
        <v>22</v>
      </c>
      <c r="B10" s="77" t="s">
        <v>23</v>
      </c>
      <c r="C10" s="32" t="s">
        <v>441</v>
      </c>
      <c r="D10" s="32" t="s">
        <v>441</v>
      </c>
    </row>
    <row r="11" spans="1:4">
      <c r="A11" s="32" t="s">
        <v>24</v>
      </c>
      <c r="B11" s="77" t="s">
        <v>25</v>
      </c>
      <c r="C11" s="32" t="s">
        <v>441</v>
      </c>
      <c r="D11" s="32" t="s">
        <v>441</v>
      </c>
    </row>
    <row r="12" spans="1:4">
      <c r="A12" s="32" t="s">
        <v>26</v>
      </c>
      <c r="B12" s="77" t="s">
        <v>27</v>
      </c>
      <c r="C12" s="32" t="s">
        <v>441</v>
      </c>
      <c r="D12" s="32" t="s">
        <v>441</v>
      </c>
    </row>
    <row r="13" spans="1:4">
      <c r="A13" s="32" t="s">
        <v>28</v>
      </c>
      <c r="B13" s="77" t="s">
        <v>29</v>
      </c>
      <c r="C13" s="32" t="s">
        <v>441</v>
      </c>
      <c r="D13" s="32" t="s">
        <v>441</v>
      </c>
    </row>
    <row r="14" spans="1:4">
      <c r="A14" s="32" t="s">
        <v>204</v>
      </c>
      <c r="B14" s="77" t="s">
        <v>205</v>
      </c>
      <c r="C14" s="32" t="s">
        <v>441</v>
      </c>
      <c r="D14" s="32" t="s">
        <v>441</v>
      </c>
    </row>
    <row r="15" spans="1:4">
      <c r="A15" s="32" t="s">
        <v>206</v>
      </c>
      <c r="B15" s="77" t="s">
        <v>207</v>
      </c>
      <c r="C15" s="32" t="s">
        <v>441</v>
      </c>
      <c r="D15" s="32" t="s">
        <v>441</v>
      </c>
    </row>
    <row r="16" spans="1:4">
      <c r="A16" s="32" t="s">
        <v>208</v>
      </c>
      <c r="B16" s="77" t="s">
        <v>209</v>
      </c>
      <c r="C16" s="32" t="s">
        <v>441</v>
      </c>
      <c r="D16" s="32" t="s">
        <v>441</v>
      </c>
    </row>
    <row r="17" spans="1:4">
      <c r="A17" s="32" t="s">
        <v>210</v>
      </c>
      <c r="B17" s="77" t="s">
        <v>211</v>
      </c>
      <c r="C17" s="32" t="s">
        <v>441</v>
      </c>
      <c r="D17" s="32" t="s">
        <v>441</v>
      </c>
    </row>
    <row r="18" spans="1:4">
      <c r="A18" s="32" t="s">
        <v>212</v>
      </c>
      <c r="B18" s="77" t="s">
        <v>213</v>
      </c>
      <c r="C18" s="32" t="s">
        <v>441</v>
      </c>
      <c r="D18" s="32" t="s">
        <v>441</v>
      </c>
    </row>
    <row r="19" spans="1:4">
      <c r="A19" s="32" t="s">
        <v>214</v>
      </c>
      <c r="B19" s="77" t="s">
        <v>215</v>
      </c>
      <c r="C19" s="32" t="s">
        <v>441</v>
      </c>
      <c r="D19" s="32" t="s">
        <v>441</v>
      </c>
    </row>
    <row r="20" spans="1:4">
      <c r="A20" s="32" t="s">
        <v>216</v>
      </c>
      <c r="B20" s="77" t="s">
        <v>217</v>
      </c>
      <c r="C20" s="32" t="s">
        <v>441</v>
      </c>
      <c r="D20" s="32" t="s">
        <v>441</v>
      </c>
    </row>
    <row r="21" spans="1:4">
      <c r="A21" s="32" t="s">
        <v>251</v>
      </c>
      <c r="B21" s="77"/>
      <c r="C21" s="32" t="s">
        <v>441</v>
      </c>
      <c r="D21" s="32" t="s">
        <v>441</v>
      </c>
    </row>
    <row r="22" spans="1:4">
      <c r="B22" s="77"/>
    </row>
    <row r="23" spans="1:4">
      <c r="A23" s="73" t="s">
        <v>218</v>
      </c>
      <c r="B23" s="77"/>
    </row>
    <row r="24" spans="1:4">
      <c r="A24" s="32" t="s">
        <v>219</v>
      </c>
      <c r="B24" s="77" t="s">
        <v>220</v>
      </c>
      <c r="C24" s="32" t="s">
        <v>441</v>
      </c>
    </row>
    <row r="25" spans="1:4">
      <c r="A25" s="32" t="s">
        <v>221</v>
      </c>
      <c r="B25" s="77" t="s">
        <v>222</v>
      </c>
      <c r="C25" s="32" t="s">
        <v>441</v>
      </c>
    </row>
    <row r="26" spans="1:4">
      <c r="A26" s="32" t="s">
        <v>223</v>
      </c>
      <c r="B26" s="77" t="s">
        <v>224</v>
      </c>
    </row>
    <row r="27" spans="1:4">
      <c r="A27" s="32" t="s">
        <v>225</v>
      </c>
      <c r="B27" s="77" t="s">
        <v>226</v>
      </c>
      <c r="C27" s="32" t="s">
        <v>441</v>
      </c>
    </row>
    <row r="28" spans="1:4">
      <c r="A28" s="32" t="s">
        <v>227</v>
      </c>
      <c r="B28" s="77" t="s">
        <v>228</v>
      </c>
      <c r="C28" s="32" t="s">
        <v>441</v>
      </c>
      <c r="D28" s="32" t="s">
        <v>441</v>
      </c>
    </row>
    <row r="29" spans="1:4">
      <c r="A29" s="32" t="s">
        <v>229</v>
      </c>
      <c r="B29" s="77" t="s">
        <v>230</v>
      </c>
      <c r="C29" s="32" t="s">
        <v>441</v>
      </c>
    </row>
    <row r="30" spans="1:4">
      <c r="A30" s="32" t="s">
        <v>231</v>
      </c>
      <c r="B30" s="77" t="s">
        <v>232</v>
      </c>
      <c r="C30" s="32" t="s">
        <v>441</v>
      </c>
    </row>
    <row r="31" spans="1:4">
      <c r="A31" s="32" t="s">
        <v>233</v>
      </c>
      <c r="B31" s="77" t="s">
        <v>234</v>
      </c>
      <c r="C31" s="32" t="s">
        <v>441</v>
      </c>
    </row>
    <row r="32" spans="1:4">
      <c r="A32" s="32" t="s">
        <v>235</v>
      </c>
      <c r="B32" s="77" t="s">
        <v>236</v>
      </c>
      <c r="C32" s="32" t="s">
        <v>441</v>
      </c>
      <c r="D32" s="32" t="s">
        <v>441</v>
      </c>
    </row>
    <row r="33" spans="1:4">
      <c r="A33" s="32" t="s">
        <v>237</v>
      </c>
      <c r="B33" s="77" t="s">
        <v>238</v>
      </c>
      <c r="C33" s="32" t="s">
        <v>441</v>
      </c>
    </row>
    <row r="34" spans="1:4">
      <c r="A34" s="32" t="s">
        <v>239</v>
      </c>
      <c r="B34" s="77" t="s">
        <v>240</v>
      </c>
      <c r="C34" s="32" t="s">
        <v>441</v>
      </c>
    </row>
    <row r="35" spans="1:4">
      <c r="A35" s="32" t="s">
        <v>241</v>
      </c>
      <c r="B35" s="77" t="s">
        <v>242</v>
      </c>
      <c r="C35" s="32" t="s">
        <v>441</v>
      </c>
      <c r="D35" s="32" t="s">
        <v>441</v>
      </c>
    </row>
    <row r="36" spans="1:4">
      <c r="A36" s="32" t="s">
        <v>0</v>
      </c>
      <c r="B36" s="77" t="s">
        <v>1</v>
      </c>
      <c r="C36" s="32" t="s">
        <v>441</v>
      </c>
      <c r="D36" s="32" t="s">
        <v>441</v>
      </c>
    </row>
    <row r="37" spans="1:4">
      <c r="A37" s="32" t="s">
        <v>2</v>
      </c>
      <c r="B37" s="77" t="s">
        <v>3</v>
      </c>
      <c r="C37" s="32" t="s">
        <v>441</v>
      </c>
    </row>
    <row r="38" spans="1:4">
      <c r="A38" s="32" t="s">
        <v>4</v>
      </c>
      <c r="B38" s="77" t="s">
        <v>5</v>
      </c>
      <c r="C38" s="32" t="s">
        <v>441</v>
      </c>
    </row>
    <row r="39" spans="1:4">
      <c r="A39" s="32" t="s">
        <v>6</v>
      </c>
      <c r="B39" s="77" t="s">
        <v>7</v>
      </c>
      <c r="C39" s="32" t="s">
        <v>441</v>
      </c>
      <c r="D39" s="32" t="s">
        <v>441</v>
      </c>
    </row>
    <row r="40" spans="1:4">
      <c r="A40" s="32" t="s">
        <v>251</v>
      </c>
      <c r="B40" s="77"/>
      <c r="C40" s="32" t="s">
        <v>441</v>
      </c>
      <c r="D40" s="32" t="s">
        <v>441</v>
      </c>
    </row>
  </sheetData>
  <mergeCells count="1">
    <mergeCell ref="A2:C2"/>
  </mergeCells>
  <phoneticPr fontId="10"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56"/>
  <sheetViews>
    <sheetView workbookViewId="0"/>
  </sheetViews>
  <sheetFormatPr defaultColWidth="8" defaultRowHeight="14.25"/>
  <cols>
    <col min="1" max="1" width="7.5703125" style="393" customWidth="1"/>
    <col min="2" max="2" width="70.7109375" style="412" customWidth="1"/>
    <col min="3" max="3" width="7" style="413" customWidth="1"/>
    <col min="4" max="4" width="8" style="414" customWidth="1"/>
    <col min="5" max="16384" width="8" style="397"/>
  </cols>
  <sheetData>
    <row r="1" spans="1:4">
      <c r="A1" s="393" t="s">
        <v>581</v>
      </c>
      <c r="B1" s="394"/>
      <c r="C1" s="395"/>
      <c r="D1" s="396"/>
    </row>
    <row r="2" spans="1:4" ht="49.5" customHeight="1">
      <c r="A2" s="1062" t="s">
        <v>3321</v>
      </c>
      <c r="B2" s="1062"/>
      <c r="C2" s="313"/>
      <c r="D2" s="313"/>
    </row>
    <row r="3" spans="1:4" ht="42.75">
      <c r="A3" s="398" t="s">
        <v>453</v>
      </c>
      <c r="B3" s="399" t="s">
        <v>582</v>
      </c>
      <c r="C3" s="400" t="s">
        <v>454</v>
      </c>
      <c r="D3" s="399" t="s">
        <v>386</v>
      </c>
    </row>
    <row r="4" spans="1:4">
      <c r="A4" s="401">
        <v>1.1000000000000001</v>
      </c>
      <c r="B4" s="402" t="s">
        <v>387</v>
      </c>
      <c r="C4" s="164"/>
      <c r="D4" s="165"/>
    </row>
    <row r="5" spans="1:4" ht="28.5">
      <c r="A5" s="403" t="s">
        <v>130</v>
      </c>
      <c r="B5" s="404" t="s">
        <v>3322</v>
      </c>
      <c r="C5" s="405" t="s">
        <v>2837</v>
      </c>
      <c r="D5" s="406"/>
    </row>
    <row r="6" spans="1:4" ht="28.5">
      <c r="A6" s="407" t="s">
        <v>202</v>
      </c>
      <c r="B6" s="404" t="s">
        <v>3322</v>
      </c>
      <c r="C6" s="405" t="s">
        <v>2837</v>
      </c>
      <c r="D6" s="408"/>
    </row>
    <row r="7" spans="1:4">
      <c r="A7" s="407" t="s">
        <v>10</v>
      </c>
      <c r="B7" s="409"/>
      <c r="C7" s="410"/>
      <c r="D7" s="408"/>
    </row>
    <row r="8" spans="1:4">
      <c r="A8" s="407" t="s">
        <v>11</v>
      </c>
      <c r="B8" s="409"/>
      <c r="C8" s="410"/>
      <c r="D8" s="408"/>
    </row>
    <row r="9" spans="1:4">
      <c r="A9" s="407" t="s">
        <v>12</v>
      </c>
      <c r="B9" s="409"/>
      <c r="C9" s="410"/>
      <c r="D9" s="408"/>
    </row>
    <row r="10" spans="1:4">
      <c r="A10" s="411"/>
    </row>
    <row r="11" spans="1:4" ht="28.5">
      <c r="A11" s="401">
        <v>1.2</v>
      </c>
      <c r="B11" s="402" t="s">
        <v>388</v>
      </c>
      <c r="C11" s="166"/>
      <c r="D11" s="167"/>
    </row>
    <row r="12" spans="1:4" ht="28.5">
      <c r="A12" s="407" t="s">
        <v>130</v>
      </c>
      <c r="B12" s="404" t="s">
        <v>3323</v>
      </c>
      <c r="C12" s="410" t="s">
        <v>2837</v>
      </c>
      <c r="D12" s="408"/>
    </row>
    <row r="13" spans="1:4" ht="28.5">
      <c r="A13" s="407" t="s">
        <v>202</v>
      </c>
      <c r="B13" s="404" t="s">
        <v>3323</v>
      </c>
      <c r="C13" s="410" t="s">
        <v>2837</v>
      </c>
      <c r="D13" s="408"/>
    </row>
    <row r="14" spans="1:4">
      <c r="A14" s="407" t="s">
        <v>10</v>
      </c>
      <c r="B14" s="409"/>
      <c r="C14" s="410"/>
      <c r="D14" s="408"/>
    </row>
    <row r="15" spans="1:4">
      <c r="A15" s="407" t="s">
        <v>11</v>
      </c>
      <c r="B15" s="409"/>
      <c r="C15" s="410"/>
      <c r="D15" s="408"/>
    </row>
    <row r="16" spans="1:4">
      <c r="A16" s="407" t="s">
        <v>12</v>
      </c>
      <c r="B16" s="409"/>
      <c r="C16" s="410"/>
      <c r="D16" s="408"/>
    </row>
    <row r="17" spans="1:4">
      <c r="A17" s="411"/>
    </row>
    <row r="18" spans="1:4" ht="28.5">
      <c r="A18" s="415">
        <v>1.3</v>
      </c>
      <c r="B18" s="416" t="s">
        <v>409</v>
      </c>
      <c r="C18" s="168" t="s">
        <v>480</v>
      </c>
      <c r="D18" s="169" t="s">
        <v>480</v>
      </c>
    </row>
    <row r="19" spans="1:4">
      <c r="A19" s="411"/>
    </row>
    <row r="20" spans="1:4" ht="28.5">
      <c r="A20" s="401">
        <v>1.4</v>
      </c>
      <c r="B20" s="402" t="s">
        <v>389</v>
      </c>
      <c r="C20" s="166"/>
      <c r="D20" s="167"/>
    </row>
    <row r="21" spans="1:4" ht="28.5">
      <c r="A21" s="407" t="s">
        <v>130</v>
      </c>
      <c r="B21" s="417" t="s">
        <v>3324</v>
      </c>
      <c r="C21" s="410" t="s">
        <v>2837</v>
      </c>
      <c r="D21" s="408"/>
    </row>
    <row r="22" spans="1:4" ht="28.5">
      <c r="A22" s="407" t="s">
        <v>202</v>
      </c>
      <c r="B22" s="417" t="s">
        <v>3325</v>
      </c>
      <c r="C22" s="410" t="s">
        <v>2837</v>
      </c>
      <c r="D22" s="408"/>
    </row>
    <row r="23" spans="1:4">
      <c r="A23" s="407" t="s">
        <v>10</v>
      </c>
      <c r="B23" s="409"/>
      <c r="C23" s="410"/>
      <c r="D23" s="408"/>
    </row>
    <row r="24" spans="1:4">
      <c r="A24" s="407" t="s">
        <v>11</v>
      </c>
      <c r="B24" s="409"/>
      <c r="C24" s="410"/>
      <c r="D24" s="408"/>
    </row>
    <row r="25" spans="1:4">
      <c r="A25" s="407" t="s">
        <v>12</v>
      </c>
      <c r="B25" s="409"/>
      <c r="C25" s="410"/>
      <c r="D25" s="408"/>
    </row>
    <row r="26" spans="1:4">
      <c r="A26" s="411"/>
    </row>
    <row r="27" spans="1:4" ht="154.5" customHeight="1">
      <c r="A27" s="418">
        <v>1.5</v>
      </c>
      <c r="B27" s="419" t="s">
        <v>629</v>
      </c>
      <c r="C27" s="170"/>
      <c r="D27" s="171"/>
    </row>
    <row r="28" spans="1:4">
      <c r="A28" s="407" t="s">
        <v>130</v>
      </c>
      <c r="B28" s="409" t="s">
        <v>3326</v>
      </c>
      <c r="C28" s="410" t="s">
        <v>2837</v>
      </c>
      <c r="D28" s="408"/>
    </row>
    <row r="29" spans="1:4">
      <c r="A29" s="407" t="s">
        <v>202</v>
      </c>
      <c r="B29" s="409" t="s">
        <v>3326</v>
      </c>
      <c r="C29" s="410" t="s">
        <v>2837</v>
      </c>
      <c r="D29" s="408"/>
    </row>
    <row r="30" spans="1:4">
      <c r="A30" s="407" t="s">
        <v>10</v>
      </c>
      <c r="B30" s="409"/>
      <c r="C30" s="410"/>
      <c r="D30" s="408"/>
    </row>
    <row r="31" spans="1:4">
      <c r="A31" s="407" t="s">
        <v>11</v>
      </c>
      <c r="B31" s="409"/>
      <c r="C31" s="410"/>
      <c r="D31" s="408"/>
    </row>
    <row r="32" spans="1:4">
      <c r="A32" s="407" t="s">
        <v>12</v>
      </c>
      <c r="B32" s="409"/>
      <c r="C32" s="410"/>
      <c r="D32" s="408"/>
    </row>
    <row r="33" spans="1:4">
      <c r="A33" s="411"/>
    </row>
    <row r="34" spans="1:4" ht="72" customHeight="1">
      <c r="A34" s="420">
        <v>1.6</v>
      </c>
      <c r="B34" s="419" t="s">
        <v>410</v>
      </c>
      <c r="C34" s="166"/>
      <c r="D34" s="167"/>
    </row>
    <row r="35" spans="1:4">
      <c r="A35" s="407" t="s">
        <v>130</v>
      </c>
      <c r="B35" s="409" t="s">
        <v>3327</v>
      </c>
      <c r="C35" s="410" t="s">
        <v>2837</v>
      </c>
      <c r="D35" s="408"/>
    </row>
    <row r="36" spans="1:4">
      <c r="A36" s="407" t="s">
        <v>202</v>
      </c>
      <c r="B36" s="409" t="s">
        <v>3327</v>
      </c>
      <c r="C36" s="410" t="s">
        <v>2837</v>
      </c>
      <c r="D36" s="408"/>
    </row>
    <row r="37" spans="1:4">
      <c r="A37" s="407" t="s">
        <v>10</v>
      </c>
      <c r="B37" s="409"/>
      <c r="C37" s="410"/>
      <c r="D37" s="408"/>
    </row>
    <row r="38" spans="1:4">
      <c r="A38" s="407" t="s">
        <v>11</v>
      </c>
      <c r="B38" s="409"/>
      <c r="C38" s="410"/>
      <c r="D38" s="408"/>
    </row>
    <row r="39" spans="1:4">
      <c r="A39" s="407" t="s">
        <v>12</v>
      </c>
      <c r="B39" s="409"/>
      <c r="C39" s="410"/>
      <c r="D39" s="408"/>
    </row>
    <row r="40" spans="1:4">
      <c r="A40" s="411"/>
    </row>
    <row r="41" spans="1:4" ht="68.25" customHeight="1">
      <c r="A41" s="401">
        <v>1.7</v>
      </c>
      <c r="B41" s="419" t="s">
        <v>630</v>
      </c>
      <c r="C41" s="166"/>
      <c r="D41" s="167"/>
    </row>
    <row r="42" spans="1:4">
      <c r="A42" s="407" t="s">
        <v>130</v>
      </c>
      <c r="B42" s="409" t="s">
        <v>3328</v>
      </c>
      <c r="C42" s="410" t="s">
        <v>2837</v>
      </c>
      <c r="D42" s="408"/>
    </row>
    <row r="43" spans="1:4">
      <c r="A43" s="407" t="s">
        <v>202</v>
      </c>
      <c r="B43" s="409" t="s">
        <v>3328</v>
      </c>
      <c r="C43" s="410" t="s">
        <v>2837</v>
      </c>
      <c r="D43" s="408"/>
    </row>
    <row r="44" spans="1:4">
      <c r="A44" s="407" t="s">
        <v>10</v>
      </c>
      <c r="B44" s="409"/>
      <c r="C44" s="410"/>
      <c r="D44" s="408"/>
    </row>
    <row r="45" spans="1:4">
      <c r="A45" s="407" t="s">
        <v>11</v>
      </c>
      <c r="B45" s="409"/>
      <c r="C45" s="410"/>
      <c r="D45" s="408"/>
    </row>
    <row r="46" spans="1:4">
      <c r="A46" s="407" t="s">
        <v>12</v>
      </c>
      <c r="B46" s="409"/>
      <c r="C46" s="410"/>
      <c r="D46" s="408"/>
    </row>
    <row r="47" spans="1:4">
      <c r="A47" s="411"/>
    </row>
    <row r="48" spans="1:4" ht="51.75" customHeight="1">
      <c r="A48" s="401">
        <v>1.8</v>
      </c>
      <c r="B48" s="402" t="s">
        <v>390</v>
      </c>
      <c r="C48" s="164"/>
      <c r="D48" s="165"/>
    </row>
    <row r="49" spans="1:4" ht="57">
      <c r="A49" s="407" t="s">
        <v>130</v>
      </c>
      <c r="B49" s="162" t="s">
        <v>3329</v>
      </c>
      <c r="C49" s="410" t="s">
        <v>2837</v>
      </c>
      <c r="D49" s="408"/>
    </row>
    <row r="50" spans="1:4" ht="57">
      <c r="A50" s="407" t="s">
        <v>202</v>
      </c>
      <c r="B50" s="421" t="s">
        <v>3329</v>
      </c>
      <c r="C50" s="422" t="s">
        <v>2837</v>
      </c>
      <c r="D50" s="408"/>
    </row>
    <row r="51" spans="1:4">
      <c r="A51" s="407" t="s">
        <v>10</v>
      </c>
      <c r="B51" s="423"/>
      <c r="C51" s="410"/>
      <c r="D51" s="408"/>
    </row>
    <row r="52" spans="1:4">
      <c r="A52" s="407" t="s">
        <v>11</v>
      </c>
      <c r="B52" s="423"/>
      <c r="C52" s="410"/>
      <c r="D52" s="408"/>
    </row>
    <row r="53" spans="1:4">
      <c r="A53" s="407" t="s">
        <v>12</v>
      </c>
      <c r="B53" s="423"/>
      <c r="C53" s="410"/>
      <c r="D53" s="408"/>
    </row>
    <row r="54" spans="1:4">
      <c r="A54" s="411"/>
      <c r="B54" s="424"/>
    </row>
    <row r="55" spans="1:4" ht="59.25" customHeight="1">
      <c r="A55" s="401">
        <v>1.9</v>
      </c>
      <c r="B55" s="402" t="s">
        <v>411</v>
      </c>
      <c r="C55" s="166"/>
      <c r="D55" s="167"/>
    </row>
    <row r="56" spans="1:4" ht="156.75">
      <c r="A56" s="407" t="s">
        <v>130</v>
      </c>
      <c r="B56" s="425" t="s">
        <v>3330</v>
      </c>
      <c r="C56" s="410" t="s">
        <v>2837</v>
      </c>
      <c r="D56" s="408"/>
    </row>
    <row r="57" spans="1:4" ht="156.75">
      <c r="A57" s="407" t="s">
        <v>202</v>
      </c>
      <c r="B57" s="425" t="s">
        <v>3330</v>
      </c>
      <c r="C57" s="410" t="s">
        <v>2837</v>
      </c>
      <c r="D57" s="408"/>
    </row>
    <row r="58" spans="1:4">
      <c r="A58" s="407" t="s">
        <v>10</v>
      </c>
      <c r="B58" s="423"/>
      <c r="C58" s="410"/>
      <c r="D58" s="408"/>
    </row>
    <row r="59" spans="1:4">
      <c r="A59" s="407" t="s">
        <v>11</v>
      </c>
      <c r="B59" s="423"/>
      <c r="C59" s="410"/>
      <c r="D59" s="408"/>
    </row>
    <row r="60" spans="1:4">
      <c r="A60" s="407" t="s">
        <v>12</v>
      </c>
      <c r="B60" s="423"/>
      <c r="C60" s="410"/>
      <c r="D60" s="408"/>
    </row>
    <row r="61" spans="1:4">
      <c r="A61" s="411"/>
      <c r="B61" s="424"/>
    </row>
    <row r="62" spans="1:4" ht="34.5" customHeight="1">
      <c r="A62" s="426">
        <v>1.1000000000000001</v>
      </c>
      <c r="B62" s="402" t="s">
        <v>601</v>
      </c>
      <c r="C62" s="166"/>
      <c r="D62" s="167"/>
    </row>
    <row r="63" spans="1:4" ht="199.5">
      <c r="A63" s="407" t="s">
        <v>130</v>
      </c>
      <c r="B63" s="417" t="s">
        <v>3331</v>
      </c>
      <c r="C63" s="410" t="s">
        <v>2837</v>
      </c>
      <c r="D63" s="408"/>
    </row>
    <row r="64" spans="1:4" ht="199.5">
      <c r="A64" s="407" t="s">
        <v>202</v>
      </c>
      <c r="B64" s="417" t="s">
        <v>3332</v>
      </c>
      <c r="C64" s="410" t="s">
        <v>2837</v>
      </c>
      <c r="D64" s="408"/>
    </row>
    <row r="65" spans="1:4">
      <c r="A65" s="407" t="s">
        <v>10</v>
      </c>
      <c r="B65" s="409"/>
      <c r="C65" s="410"/>
      <c r="D65" s="408"/>
    </row>
    <row r="66" spans="1:4">
      <c r="A66" s="407" t="s">
        <v>11</v>
      </c>
      <c r="B66" s="409"/>
      <c r="C66" s="410"/>
      <c r="D66" s="408"/>
    </row>
    <row r="67" spans="1:4">
      <c r="A67" s="407" t="s">
        <v>12</v>
      </c>
      <c r="B67" s="409"/>
      <c r="C67" s="410"/>
      <c r="D67" s="408"/>
    </row>
    <row r="68" spans="1:4">
      <c r="A68" s="411"/>
    </row>
    <row r="69" spans="1:4" ht="57">
      <c r="A69" s="426">
        <v>1.1100000000000001</v>
      </c>
      <c r="B69" s="402" t="s">
        <v>391</v>
      </c>
      <c r="C69" s="166"/>
      <c r="D69" s="167"/>
    </row>
    <row r="70" spans="1:4" ht="242.25">
      <c r="A70" s="407" t="s">
        <v>130</v>
      </c>
      <c r="B70" s="417" t="s">
        <v>3333</v>
      </c>
      <c r="C70" s="410" t="s">
        <v>2837</v>
      </c>
      <c r="D70" s="408"/>
    </row>
    <row r="71" spans="1:4" ht="213.75">
      <c r="A71" s="407" t="s">
        <v>202</v>
      </c>
      <c r="B71" s="417" t="s">
        <v>3334</v>
      </c>
      <c r="C71" s="410" t="s">
        <v>2837</v>
      </c>
      <c r="D71" s="408"/>
    </row>
    <row r="72" spans="1:4">
      <c r="A72" s="407" t="s">
        <v>10</v>
      </c>
      <c r="B72" s="409"/>
      <c r="C72" s="410"/>
      <c r="D72" s="408"/>
    </row>
    <row r="73" spans="1:4">
      <c r="A73" s="407" t="s">
        <v>11</v>
      </c>
      <c r="B73" s="409"/>
      <c r="C73" s="410"/>
      <c r="D73" s="408"/>
    </row>
    <row r="74" spans="1:4">
      <c r="A74" s="407" t="s">
        <v>12</v>
      </c>
      <c r="B74" s="409"/>
      <c r="C74" s="410"/>
      <c r="D74" s="408"/>
    </row>
    <row r="75" spans="1:4">
      <c r="A75" s="411"/>
    </row>
    <row r="76" spans="1:4" ht="42.75">
      <c r="A76" s="420">
        <v>1.1200000000000001</v>
      </c>
      <c r="B76" s="402" t="s">
        <v>392</v>
      </c>
      <c r="C76" s="166"/>
      <c r="D76" s="167"/>
    </row>
    <row r="77" spans="1:4" ht="28.5">
      <c r="A77" s="407" t="s">
        <v>130</v>
      </c>
      <c r="B77" s="409" t="s">
        <v>3335</v>
      </c>
      <c r="C77" s="423" t="s">
        <v>2837</v>
      </c>
      <c r="D77" s="423"/>
    </row>
    <row r="78" spans="1:4" ht="28.5">
      <c r="A78" s="407" t="s">
        <v>202</v>
      </c>
      <c r="B78" s="409" t="s">
        <v>3335</v>
      </c>
      <c r="C78" s="423" t="s">
        <v>2837</v>
      </c>
      <c r="D78" s="423"/>
    </row>
    <row r="79" spans="1:4">
      <c r="A79" s="407" t="s">
        <v>10</v>
      </c>
      <c r="B79" s="423"/>
      <c r="C79" s="423"/>
      <c r="D79" s="423"/>
    </row>
    <row r="80" spans="1:4">
      <c r="A80" s="407" t="s">
        <v>11</v>
      </c>
      <c r="B80" s="423"/>
      <c r="C80" s="423"/>
      <c r="D80" s="423"/>
    </row>
    <row r="81" spans="1:4">
      <c r="A81" s="407" t="s">
        <v>12</v>
      </c>
      <c r="B81" s="423"/>
      <c r="C81" s="423"/>
      <c r="D81" s="423"/>
    </row>
    <row r="82" spans="1:4">
      <c r="A82" s="427"/>
      <c r="B82" s="424"/>
      <c r="C82" s="424"/>
      <c r="D82" s="424"/>
    </row>
    <row r="83" spans="1:4" ht="71.25">
      <c r="A83" s="418">
        <v>1.1299999999999999</v>
      </c>
      <c r="B83" s="428" t="s">
        <v>412</v>
      </c>
      <c r="C83" s="170" t="s">
        <v>480</v>
      </c>
      <c r="D83" s="171" t="s">
        <v>480</v>
      </c>
    </row>
    <row r="84" spans="1:4" ht="42.75">
      <c r="A84" s="418"/>
      <c r="B84" s="429" t="s">
        <v>393</v>
      </c>
      <c r="C84" s="410"/>
      <c r="D84" s="408"/>
    </row>
    <row r="85" spans="1:4">
      <c r="A85" s="411"/>
    </row>
    <row r="86" spans="1:4" ht="57">
      <c r="A86" s="418">
        <v>2.1</v>
      </c>
      <c r="B86" s="430" t="s">
        <v>394</v>
      </c>
      <c r="C86" s="170"/>
      <c r="D86" s="171"/>
    </row>
    <row r="87" spans="1:4" ht="56.25" customHeight="1">
      <c r="A87" s="431"/>
      <c r="B87" s="432" t="s">
        <v>395</v>
      </c>
      <c r="C87" s="172"/>
      <c r="D87" s="173"/>
    </row>
    <row r="88" spans="1:4" ht="156.75">
      <c r="A88" s="407" t="s">
        <v>130</v>
      </c>
      <c r="B88" s="433" t="s">
        <v>3336</v>
      </c>
      <c r="C88" s="410" t="s">
        <v>2837</v>
      </c>
      <c r="D88" s="408"/>
    </row>
    <row r="89" spans="1:4" ht="156.75">
      <c r="A89" s="407" t="s">
        <v>202</v>
      </c>
      <c r="B89" s="433" t="s">
        <v>3336</v>
      </c>
      <c r="C89" s="410" t="s">
        <v>2837</v>
      </c>
      <c r="D89" s="408"/>
    </row>
    <row r="90" spans="1:4">
      <c r="A90" s="407" t="s">
        <v>10</v>
      </c>
      <c r="B90" s="423"/>
      <c r="C90" s="410"/>
      <c r="D90" s="408"/>
    </row>
    <row r="91" spans="1:4">
      <c r="A91" s="407" t="s">
        <v>11</v>
      </c>
      <c r="B91" s="423"/>
      <c r="C91" s="410"/>
      <c r="D91" s="408"/>
    </row>
    <row r="92" spans="1:4">
      <c r="A92" s="407" t="s">
        <v>12</v>
      </c>
      <c r="B92" s="423"/>
      <c r="C92" s="410"/>
      <c r="D92" s="408"/>
    </row>
    <row r="93" spans="1:4">
      <c r="A93" s="411"/>
    </row>
    <row r="94" spans="1:4" ht="27.75" customHeight="1">
      <c r="A94" s="1059">
        <v>2.2000000000000002</v>
      </c>
      <c r="B94" s="430" t="s">
        <v>396</v>
      </c>
      <c r="C94" s="170"/>
      <c r="D94" s="171"/>
    </row>
    <row r="95" spans="1:4" ht="14.25" customHeight="1">
      <c r="A95" s="1060"/>
      <c r="B95" s="394" t="s">
        <v>455</v>
      </c>
      <c r="C95" s="395"/>
      <c r="D95" s="434"/>
    </row>
    <row r="96" spans="1:4" ht="14.25" customHeight="1">
      <c r="A96" s="1060"/>
      <c r="B96" s="394" t="s">
        <v>456</v>
      </c>
      <c r="C96" s="395"/>
      <c r="D96" s="434"/>
    </row>
    <row r="97" spans="1:4" ht="14.25" customHeight="1">
      <c r="A97" s="1060"/>
      <c r="B97" s="394" t="s">
        <v>457</v>
      </c>
      <c r="C97" s="395"/>
      <c r="D97" s="434"/>
    </row>
    <row r="98" spans="1:4" ht="14.25" customHeight="1">
      <c r="A98" s="1060"/>
      <c r="B98" s="394" t="s">
        <v>458</v>
      </c>
      <c r="C98" s="395"/>
      <c r="D98" s="434"/>
    </row>
    <row r="99" spans="1:4" ht="14.25" customHeight="1">
      <c r="A99" s="1060"/>
      <c r="B99" s="394" t="s">
        <v>459</v>
      </c>
      <c r="C99" s="174"/>
      <c r="D99" s="175"/>
    </row>
    <row r="100" spans="1:4" ht="14.25" customHeight="1">
      <c r="A100" s="1060"/>
      <c r="B100" s="394" t="s">
        <v>460</v>
      </c>
      <c r="C100" s="395"/>
      <c r="D100" s="434"/>
    </row>
    <row r="101" spans="1:4" ht="27.75" customHeight="1">
      <c r="A101" s="1060"/>
      <c r="B101" s="394" t="s">
        <v>461</v>
      </c>
      <c r="C101" s="174"/>
      <c r="D101" s="175"/>
    </row>
    <row r="102" spans="1:4" ht="31.5" customHeight="1">
      <c r="A102" s="1060"/>
      <c r="B102" s="394" t="s">
        <v>462</v>
      </c>
      <c r="C102" s="174"/>
      <c r="D102" s="175"/>
    </row>
    <row r="103" spans="1:4" ht="14.25" customHeight="1">
      <c r="A103" s="1060"/>
      <c r="B103" s="394" t="s">
        <v>463</v>
      </c>
      <c r="C103" s="174"/>
      <c r="D103" s="175"/>
    </row>
    <row r="104" spans="1:4" ht="15.75" customHeight="1">
      <c r="A104" s="1060"/>
      <c r="B104" s="394" t="s">
        <v>464</v>
      </c>
      <c r="C104" s="174"/>
      <c r="D104" s="175"/>
    </row>
    <row r="105" spans="1:4" ht="28.5">
      <c r="A105" s="1061"/>
      <c r="B105" s="432" t="s">
        <v>465</v>
      </c>
      <c r="C105" s="172"/>
      <c r="D105" s="173"/>
    </row>
    <row r="106" spans="1:4" ht="99.75">
      <c r="A106" s="407" t="s">
        <v>130</v>
      </c>
      <c r="B106" s="417" t="s">
        <v>3337</v>
      </c>
      <c r="C106" s="410" t="s">
        <v>2837</v>
      </c>
      <c r="D106" s="408"/>
    </row>
    <row r="107" spans="1:4" ht="185.25">
      <c r="A107" s="407" t="s">
        <v>202</v>
      </c>
      <c r="B107" s="435" t="s">
        <v>3338</v>
      </c>
      <c r="C107" s="436" t="s">
        <v>3069</v>
      </c>
      <c r="D107" s="437" t="s">
        <v>3339</v>
      </c>
    </row>
    <row r="108" spans="1:4">
      <c r="A108" s="407" t="s">
        <v>10</v>
      </c>
      <c r="B108" s="409"/>
      <c r="C108" s="410"/>
      <c r="D108" s="408"/>
    </row>
    <row r="109" spans="1:4">
      <c r="A109" s="407" t="s">
        <v>11</v>
      </c>
      <c r="B109" s="409"/>
      <c r="C109" s="410"/>
      <c r="D109" s="408"/>
    </row>
    <row r="110" spans="1:4">
      <c r="A110" s="407" t="s">
        <v>12</v>
      </c>
      <c r="B110" s="409"/>
      <c r="C110" s="410"/>
      <c r="D110" s="408"/>
    </row>
    <row r="111" spans="1:4">
      <c r="A111" s="411"/>
    </row>
    <row r="112" spans="1:4" ht="57">
      <c r="A112" s="418">
        <v>2.2999999999999998</v>
      </c>
      <c r="B112" s="430" t="s">
        <v>397</v>
      </c>
      <c r="C112" s="170"/>
      <c r="D112" s="171"/>
    </row>
    <row r="113" spans="1:4" ht="45.75" customHeight="1">
      <c r="A113" s="438"/>
      <c r="B113" s="394" t="s">
        <v>398</v>
      </c>
      <c r="C113" s="174"/>
      <c r="D113" s="175"/>
    </row>
    <row r="114" spans="1:4">
      <c r="A114" s="438"/>
      <c r="B114" s="394" t="s">
        <v>466</v>
      </c>
      <c r="C114" s="395"/>
      <c r="D114" s="434"/>
    </row>
    <row r="115" spans="1:4">
      <c r="A115" s="438"/>
      <c r="B115" s="394" t="s">
        <v>467</v>
      </c>
      <c r="C115" s="395"/>
      <c r="D115" s="434"/>
    </row>
    <row r="116" spans="1:4" ht="54" customHeight="1">
      <c r="A116" s="438"/>
      <c r="B116" s="394" t="s">
        <v>631</v>
      </c>
      <c r="C116" s="174"/>
      <c r="D116" s="175"/>
    </row>
    <row r="117" spans="1:4" ht="30.75" customHeight="1">
      <c r="A117" s="438"/>
      <c r="B117" s="394" t="s">
        <v>583</v>
      </c>
      <c r="C117" s="174"/>
      <c r="D117" s="175"/>
    </row>
    <row r="118" spans="1:4">
      <c r="A118" s="438"/>
      <c r="B118" s="394" t="s">
        <v>468</v>
      </c>
      <c r="C118" s="395"/>
      <c r="D118" s="434"/>
    </row>
    <row r="119" spans="1:4" ht="45.75" customHeight="1">
      <c r="A119" s="438"/>
      <c r="B119" s="394" t="s">
        <v>469</v>
      </c>
      <c r="C119" s="176"/>
      <c r="D119" s="177"/>
    </row>
    <row r="120" spans="1:4">
      <c r="A120" s="438"/>
      <c r="B120" s="394" t="s">
        <v>399</v>
      </c>
      <c r="C120" s="395"/>
      <c r="D120" s="434"/>
    </row>
    <row r="121" spans="1:4">
      <c r="A121" s="438"/>
      <c r="B121" s="394" t="s">
        <v>470</v>
      </c>
      <c r="C121" s="395"/>
      <c r="D121" s="434"/>
    </row>
    <row r="122" spans="1:4" ht="28.5">
      <c r="A122" s="438"/>
      <c r="B122" s="394" t="s">
        <v>471</v>
      </c>
      <c r="C122" s="395"/>
      <c r="D122" s="434"/>
    </row>
    <row r="123" spans="1:4" ht="28.5">
      <c r="A123" s="438"/>
      <c r="B123" s="394" t="s">
        <v>472</v>
      </c>
      <c r="C123" s="395"/>
      <c r="D123" s="434"/>
    </row>
    <row r="124" spans="1:4">
      <c r="A124" s="431"/>
      <c r="B124" s="432" t="s">
        <v>473</v>
      </c>
      <c r="C124" s="439"/>
      <c r="D124" s="440"/>
    </row>
    <row r="125" spans="1:4" ht="57">
      <c r="A125" s="407" t="s">
        <v>130</v>
      </c>
      <c r="B125" s="409" t="s">
        <v>3340</v>
      </c>
      <c r="C125" s="410" t="s">
        <v>2837</v>
      </c>
      <c r="D125" s="408"/>
    </row>
    <row r="126" spans="1:4" ht="57">
      <c r="A126" s="407" t="s">
        <v>202</v>
      </c>
      <c r="B126" s="409" t="s">
        <v>3340</v>
      </c>
      <c r="C126" s="410" t="s">
        <v>2837</v>
      </c>
      <c r="D126" s="408"/>
    </row>
    <row r="127" spans="1:4">
      <c r="A127" s="407" t="s">
        <v>10</v>
      </c>
      <c r="B127" s="423"/>
      <c r="C127" s="410"/>
      <c r="D127" s="408"/>
    </row>
    <row r="128" spans="1:4">
      <c r="A128" s="407" t="s">
        <v>11</v>
      </c>
      <c r="B128" s="423"/>
      <c r="C128" s="410"/>
      <c r="D128" s="408"/>
    </row>
    <row r="129" spans="1:4">
      <c r="A129" s="407" t="s">
        <v>12</v>
      </c>
      <c r="B129" s="409"/>
      <c r="C129" s="410"/>
      <c r="D129" s="408"/>
    </row>
    <row r="130" spans="1:4">
      <c r="A130" s="411"/>
    </row>
    <row r="131" spans="1:4" ht="42.75">
      <c r="A131" s="401">
        <v>2.4</v>
      </c>
      <c r="B131" s="394" t="s">
        <v>584</v>
      </c>
      <c r="C131" s="441" t="s">
        <v>480</v>
      </c>
      <c r="D131" s="442" t="s">
        <v>480</v>
      </c>
    </row>
    <row r="132" spans="1:4" ht="42.75">
      <c r="A132" s="407" t="s">
        <v>130</v>
      </c>
      <c r="B132" s="409" t="s">
        <v>3341</v>
      </c>
      <c r="C132" s="410" t="s">
        <v>2837</v>
      </c>
      <c r="D132" s="408"/>
    </row>
    <row r="133" spans="1:4" ht="28.5">
      <c r="A133" s="407" t="s">
        <v>202</v>
      </c>
      <c r="B133" s="409" t="s">
        <v>3342</v>
      </c>
      <c r="C133" s="410" t="s">
        <v>2837</v>
      </c>
      <c r="D133" s="408"/>
    </row>
    <row r="134" spans="1:4">
      <c r="A134" s="407" t="s">
        <v>10</v>
      </c>
      <c r="B134" s="423"/>
      <c r="C134" s="410"/>
      <c r="D134" s="408"/>
    </row>
    <row r="135" spans="1:4">
      <c r="A135" s="407" t="s">
        <v>11</v>
      </c>
      <c r="B135" s="423"/>
      <c r="C135" s="410"/>
      <c r="D135" s="408"/>
    </row>
    <row r="136" spans="1:4">
      <c r="A136" s="407" t="s">
        <v>12</v>
      </c>
      <c r="B136" s="409"/>
      <c r="C136" s="410"/>
      <c r="D136" s="408"/>
    </row>
    <row r="137" spans="1:4">
      <c r="A137" s="411"/>
    </row>
    <row r="138" spans="1:4" ht="75.75" customHeight="1">
      <c r="A138" s="418">
        <v>2.5</v>
      </c>
      <c r="B138" s="394" t="s">
        <v>413</v>
      </c>
      <c r="C138" s="170"/>
      <c r="D138" s="171"/>
    </row>
    <row r="139" spans="1:4" ht="70.5" customHeight="1">
      <c r="A139" s="431"/>
      <c r="B139" s="432" t="s">
        <v>400</v>
      </c>
      <c r="C139" s="172"/>
      <c r="D139" s="173"/>
    </row>
    <row r="140" spans="1:4" ht="85.5">
      <c r="A140" s="407" t="s">
        <v>130</v>
      </c>
      <c r="B140" s="443" t="s">
        <v>3343</v>
      </c>
      <c r="C140" s="410" t="s">
        <v>2837</v>
      </c>
      <c r="D140" s="408"/>
    </row>
    <row r="141" spans="1:4" ht="85.5">
      <c r="A141" s="407" t="s">
        <v>202</v>
      </c>
      <c r="B141" s="443" t="s">
        <v>3343</v>
      </c>
      <c r="C141" s="410" t="s">
        <v>2837</v>
      </c>
      <c r="D141" s="408"/>
    </row>
    <row r="142" spans="1:4">
      <c r="A142" s="407" t="s">
        <v>10</v>
      </c>
      <c r="B142" s="409"/>
      <c r="C142" s="410"/>
      <c r="D142" s="408"/>
    </row>
    <row r="143" spans="1:4">
      <c r="A143" s="407" t="s">
        <v>11</v>
      </c>
      <c r="B143" s="409"/>
      <c r="C143" s="410"/>
      <c r="D143" s="408"/>
    </row>
    <row r="144" spans="1:4">
      <c r="A144" s="407" t="s">
        <v>12</v>
      </c>
      <c r="B144" s="409"/>
      <c r="C144" s="410"/>
      <c r="D144" s="408"/>
    </row>
    <row r="145" spans="1:4">
      <c r="A145" s="411"/>
    </row>
    <row r="146" spans="1:4" ht="85.5">
      <c r="A146" s="418">
        <v>2.6</v>
      </c>
      <c r="B146" s="432" t="s">
        <v>632</v>
      </c>
      <c r="C146" s="170"/>
      <c r="D146" s="171"/>
    </row>
    <row r="147" spans="1:4">
      <c r="A147" s="407" t="s">
        <v>130</v>
      </c>
      <c r="B147" s="417" t="s">
        <v>3344</v>
      </c>
      <c r="C147" s="410" t="s">
        <v>2837</v>
      </c>
      <c r="D147" s="408"/>
    </row>
    <row r="148" spans="1:4">
      <c r="A148" s="407" t="s">
        <v>202</v>
      </c>
      <c r="B148" s="417" t="s">
        <v>3344</v>
      </c>
      <c r="C148" s="410" t="s">
        <v>2837</v>
      </c>
      <c r="D148" s="408"/>
    </row>
    <row r="149" spans="1:4">
      <c r="A149" s="407" t="s">
        <v>10</v>
      </c>
      <c r="B149" s="409"/>
      <c r="C149" s="410"/>
      <c r="D149" s="408"/>
    </row>
    <row r="150" spans="1:4">
      <c r="A150" s="407" t="s">
        <v>11</v>
      </c>
      <c r="B150" s="409"/>
      <c r="C150" s="410"/>
      <c r="D150" s="408"/>
    </row>
    <row r="151" spans="1:4">
      <c r="A151" s="407" t="s">
        <v>12</v>
      </c>
      <c r="B151" s="409"/>
      <c r="C151" s="410"/>
      <c r="D151" s="408"/>
    </row>
    <row r="152" spans="1:4">
      <c r="A152" s="411"/>
    </row>
    <row r="153" spans="1:4" ht="85.5">
      <c r="A153" s="418">
        <v>2.7</v>
      </c>
      <c r="B153" s="419" t="s">
        <v>633</v>
      </c>
      <c r="C153" s="170"/>
      <c r="D153" s="171"/>
    </row>
    <row r="154" spans="1:4">
      <c r="A154" s="407" t="s">
        <v>130</v>
      </c>
      <c r="B154" s="417" t="s">
        <v>3344</v>
      </c>
      <c r="C154" s="410" t="s">
        <v>2837</v>
      </c>
      <c r="D154" s="408"/>
    </row>
    <row r="155" spans="1:4">
      <c r="A155" s="407" t="s">
        <v>202</v>
      </c>
      <c r="B155" s="417" t="s">
        <v>3344</v>
      </c>
      <c r="C155" s="410" t="s">
        <v>2837</v>
      </c>
      <c r="D155" s="408"/>
    </row>
    <row r="156" spans="1:4">
      <c r="A156" s="407" t="s">
        <v>10</v>
      </c>
      <c r="B156" s="409"/>
      <c r="C156" s="410"/>
      <c r="D156" s="408"/>
    </row>
    <row r="157" spans="1:4">
      <c r="A157" s="407" t="s">
        <v>11</v>
      </c>
      <c r="B157" s="409"/>
      <c r="C157" s="410"/>
      <c r="D157" s="408"/>
    </row>
    <row r="158" spans="1:4">
      <c r="A158" s="407" t="s">
        <v>12</v>
      </c>
      <c r="B158" s="409"/>
      <c r="C158" s="410"/>
      <c r="D158" s="408"/>
    </row>
    <row r="159" spans="1:4">
      <c r="A159" s="411"/>
    </row>
    <row r="160" spans="1:4" ht="42" customHeight="1">
      <c r="A160" s="401">
        <v>2.8</v>
      </c>
      <c r="B160" s="402" t="s">
        <v>602</v>
      </c>
      <c r="C160" s="166"/>
      <c r="D160" s="167"/>
    </row>
    <row r="161" spans="1:4" ht="28.5">
      <c r="A161" s="407" t="s">
        <v>130</v>
      </c>
      <c r="B161" s="409" t="s">
        <v>3345</v>
      </c>
      <c r="C161" s="410" t="s">
        <v>2837</v>
      </c>
      <c r="D161" s="408"/>
    </row>
    <row r="162" spans="1:4" ht="28.5">
      <c r="A162" s="407" t="s">
        <v>202</v>
      </c>
      <c r="B162" s="409" t="s">
        <v>3345</v>
      </c>
      <c r="C162" s="410" t="s">
        <v>2837</v>
      </c>
      <c r="D162" s="408"/>
    </row>
    <row r="163" spans="1:4">
      <c r="A163" s="407" t="s">
        <v>10</v>
      </c>
      <c r="B163" s="409"/>
      <c r="C163" s="410"/>
      <c r="D163" s="408"/>
    </row>
    <row r="164" spans="1:4">
      <c r="A164" s="407" t="s">
        <v>11</v>
      </c>
      <c r="B164" s="409"/>
      <c r="C164" s="410"/>
      <c r="D164" s="408"/>
    </row>
    <row r="165" spans="1:4">
      <c r="A165" s="407" t="s">
        <v>12</v>
      </c>
      <c r="B165" s="409"/>
      <c r="C165" s="410"/>
      <c r="D165" s="408"/>
    </row>
    <row r="166" spans="1:4">
      <c r="A166" s="411"/>
    </row>
    <row r="167" spans="1:4" ht="57">
      <c r="A167" s="418">
        <v>3.1</v>
      </c>
      <c r="B167" s="430" t="s">
        <v>401</v>
      </c>
      <c r="C167" s="444"/>
      <c r="D167" s="445"/>
    </row>
    <row r="168" spans="1:4" ht="42.75">
      <c r="A168" s="438"/>
      <c r="B168" s="394" t="s">
        <v>402</v>
      </c>
      <c r="C168" s="395"/>
      <c r="D168" s="434"/>
    </row>
    <row r="169" spans="1:4" ht="28.5">
      <c r="A169" s="438"/>
      <c r="B169" s="394" t="s">
        <v>403</v>
      </c>
      <c r="C169" s="395"/>
      <c r="D169" s="434"/>
    </row>
    <row r="170" spans="1:4" ht="114">
      <c r="A170" s="431"/>
      <c r="B170" s="432" t="s">
        <v>404</v>
      </c>
      <c r="C170" s="439"/>
      <c r="D170" s="440"/>
    </row>
    <row r="171" spans="1:4" ht="142.5">
      <c r="A171" s="407" t="s">
        <v>130</v>
      </c>
      <c r="B171" s="417" t="s">
        <v>3346</v>
      </c>
      <c r="C171" s="410" t="s">
        <v>2837</v>
      </c>
      <c r="D171" s="408"/>
    </row>
    <row r="172" spans="1:4" ht="142.5">
      <c r="A172" s="407" t="s">
        <v>202</v>
      </c>
      <c r="B172" s="446" t="s">
        <v>3347</v>
      </c>
      <c r="C172" s="447" t="s">
        <v>2837</v>
      </c>
      <c r="D172" s="408"/>
    </row>
    <row r="173" spans="1:4">
      <c r="A173" s="407" t="s">
        <v>10</v>
      </c>
      <c r="B173" s="409"/>
      <c r="C173" s="410"/>
      <c r="D173" s="408"/>
    </row>
    <row r="174" spans="1:4">
      <c r="A174" s="407" t="s">
        <v>11</v>
      </c>
      <c r="B174" s="409"/>
      <c r="C174" s="410"/>
      <c r="D174" s="408"/>
    </row>
    <row r="175" spans="1:4">
      <c r="A175" s="407" t="s">
        <v>12</v>
      </c>
      <c r="B175" s="409"/>
      <c r="C175" s="410"/>
      <c r="D175" s="408"/>
    </row>
    <row r="176" spans="1:4">
      <c r="A176" s="411"/>
    </row>
    <row r="177" spans="1:4" ht="42.75">
      <c r="A177" s="418">
        <v>3.2</v>
      </c>
      <c r="B177" s="432" t="s">
        <v>414</v>
      </c>
      <c r="C177" s="444"/>
      <c r="D177" s="445"/>
    </row>
    <row r="178" spans="1:4" ht="42.75">
      <c r="A178" s="438"/>
      <c r="B178" s="394" t="s">
        <v>405</v>
      </c>
      <c r="C178" s="395"/>
      <c r="D178" s="434"/>
    </row>
    <row r="179" spans="1:4" ht="57">
      <c r="A179" s="438"/>
      <c r="B179" s="394" t="s">
        <v>615</v>
      </c>
      <c r="C179" s="395"/>
      <c r="D179" s="434"/>
    </row>
    <row r="180" spans="1:4" ht="42.75">
      <c r="A180" s="431"/>
      <c r="B180" s="448" t="s">
        <v>603</v>
      </c>
      <c r="C180" s="439"/>
      <c r="D180" s="440"/>
    </row>
    <row r="181" spans="1:4" ht="42.75">
      <c r="A181" s="407"/>
      <c r="B181" s="417" t="s">
        <v>3348</v>
      </c>
      <c r="C181" s="410" t="s">
        <v>2837</v>
      </c>
      <c r="D181" s="408"/>
    </row>
    <row r="182" spans="1:4" ht="42.75">
      <c r="A182" s="407"/>
      <c r="B182" s="417" t="s">
        <v>3348</v>
      </c>
      <c r="C182" s="410" t="s">
        <v>2837</v>
      </c>
      <c r="D182" s="408"/>
    </row>
    <row r="183" spans="1:4">
      <c r="A183" s="407"/>
      <c r="B183" s="409"/>
      <c r="C183" s="410"/>
      <c r="D183" s="408"/>
    </row>
    <row r="184" spans="1:4">
      <c r="A184" s="407"/>
      <c r="B184" s="409"/>
      <c r="C184" s="410"/>
      <c r="D184" s="408"/>
    </row>
    <row r="185" spans="1:4">
      <c r="A185" s="407"/>
      <c r="B185" s="409"/>
      <c r="C185" s="410"/>
      <c r="D185" s="408"/>
    </row>
    <row r="186" spans="1:4">
      <c r="A186" s="411"/>
    </row>
    <row r="187" spans="1:4" ht="71.25">
      <c r="A187" s="418">
        <v>4.0999999999999996</v>
      </c>
      <c r="B187" s="430" t="s">
        <v>474</v>
      </c>
      <c r="C187" s="444"/>
      <c r="D187" s="445"/>
    </row>
    <row r="188" spans="1:4" ht="42.75">
      <c r="A188" s="407" t="s">
        <v>130</v>
      </c>
      <c r="B188" s="449" t="s">
        <v>3349</v>
      </c>
      <c r="C188" s="410" t="s">
        <v>2837</v>
      </c>
      <c r="D188" s="408"/>
    </row>
    <row r="189" spans="1:4" ht="42.75">
      <c r="A189" s="407" t="s">
        <v>202</v>
      </c>
      <c r="B189" s="449" t="s">
        <v>3349</v>
      </c>
      <c r="C189" s="410" t="s">
        <v>2837</v>
      </c>
      <c r="D189" s="408"/>
    </row>
    <row r="190" spans="1:4">
      <c r="A190" s="407" t="s">
        <v>10</v>
      </c>
      <c r="B190" s="409"/>
      <c r="C190" s="410"/>
      <c r="D190" s="408"/>
    </row>
    <row r="191" spans="1:4">
      <c r="A191" s="407" t="s">
        <v>11</v>
      </c>
      <c r="B191" s="409"/>
      <c r="C191" s="410"/>
      <c r="D191" s="408"/>
    </row>
    <row r="192" spans="1:4">
      <c r="A192" s="407" t="s">
        <v>12</v>
      </c>
      <c r="B192" s="409"/>
      <c r="C192" s="410"/>
      <c r="D192" s="408"/>
    </row>
    <row r="193" spans="1:4">
      <c r="A193" s="411"/>
    </row>
    <row r="194" spans="1:4" ht="42.75">
      <c r="A194" s="401">
        <v>4.2</v>
      </c>
      <c r="B194" s="402" t="s">
        <v>406</v>
      </c>
      <c r="C194" s="441"/>
      <c r="D194" s="442"/>
    </row>
    <row r="195" spans="1:4" ht="28.5">
      <c r="A195" s="407" t="s">
        <v>130</v>
      </c>
      <c r="B195" s="449" t="s">
        <v>3350</v>
      </c>
      <c r="C195" s="410" t="s">
        <v>2837</v>
      </c>
      <c r="D195" s="408"/>
    </row>
    <row r="196" spans="1:4" ht="28.5">
      <c r="A196" s="407" t="s">
        <v>202</v>
      </c>
      <c r="B196" s="449" t="s">
        <v>3350</v>
      </c>
      <c r="C196" s="410" t="s">
        <v>2837</v>
      </c>
      <c r="D196" s="408"/>
    </row>
    <row r="197" spans="1:4">
      <c r="A197" s="407" t="s">
        <v>10</v>
      </c>
      <c r="B197" s="409"/>
      <c r="C197" s="410"/>
      <c r="D197" s="408"/>
    </row>
    <row r="198" spans="1:4">
      <c r="A198" s="407" t="s">
        <v>11</v>
      </c>
      <c r="B198" s="409"/>
      <c r="C198" s="410"/>
      <c r="D198" s="408"/>
    </row>
    <row r="199" spans="1:4">
      <c r="A199" s="407" t="s">
        <v>12</v>
      </c>
      <c r="B199" s="409"/>
      <c r="C199" s="410"/>
      <c r="D199" s="408"/>
    </row>
    <row r="201" spans="1:4" ht="42.75">
      <c r="A201" s="401">
        <v>4.3</v>
      </c>
      <c r="B201" s="402" t="s">
        <v>407</v>
      </c>
      <c r="C201" s="441"/>
      <c r="D201" s="442"/>
    </row>
    <row r="202" spans="1:4" ht="28.5">
      <c r="A202" s="407" t="s">
        <v>130</v>
      </c>
      <c r="B202" s="449" t="s">
        <v>3350</v>
      </c>
      <c r="C202" s="410" t="s">
        <v>2837</v>
      </c>
      <c r="D202" s="408"/>
    </row>
    <row r="203" spans="1:4" ht="28.5">
      <c r="A203" s="407" t="s">
        <v>202</v>
      </c>
      <c r="B203" s="449" t="s">
        <v>3350</v>
      </c>
      <c r="C203" s="410" t="s">
        <v>2837</v>
      </c>
      <c r="D203" s="408"/>
    </row>
    <row r="204" spans="1:4">
      <c r="A204" s="407" t="s">
        <v>10</v>
      </c>
      <c r="B204" s="409"/>
      <c r="C204" s="410"/>
      <c r="D204" s="408"/>
    </row>
    <row r="205" spans="1:4">
      <c r="A205" s="407" t="s">
        <v>11</v>
      </c>
      <c r="B205" s="409"/>
      <c r="C205" s="410"/>
      <c r="D205" s="408"/>
    </row>
    <row r="206" spans="1:4">
      <c r="A206" s="407" t="s">
        <v>12</v>
      </c>
      <c r="B206" s="409"/>
      <c r="C206" s="410"/>
      <c r="D206" s="408"/>
    </row>
    <row r="207" spans="1:4">
      <c r="A207" s="411"/>
    </row>
    <row r="208" spans="1:4" ht="71.25">
      <c r="A208" s="418">
        <v>5.0999999999999996</v>
      </c>
      <c r="B208" s="430" t="s">
        <v>604</v>
      </c>
      <c r="C208" s="444"/>
      <c r="D208" s="445"/>
    </row>
    <row r="209" spans="1:4" ht="71.25">
      <c r="A209" s="407" t="s">
        <v>130</v>
      </c>
      <c r="B209" s="449" t="s">
        <v>3351</v>
      </c>
      <c r="C209" s="410" t="s">
        <v>2837</v>
      </c>
      <c r="D209" s="408"/>
    </row>
    <row r="210" spans="1:4" ht="71.25">
      <c r="A210" s="407" t="s">
        <v>202</v>
      </c>
      <c r="B210" s="449" t="s">
        <v>3351</v>
      </c>
      <c r="C210" s="410" t="s">
        <v>2837</v>
      </c>
      <c r="D210" s="408"/>
    </row>
    <row r="211" spans="1:4">
      <c r="A211" s="407" t="s">
        <v>10</v>
      </c>
      <c r="B211" s="409"/>
      <c r="C211" s="410"/>
      <c r="D211" s="408"/>
    </row>
    <row r="212" spans="1:4">
      <c r="A212" s="407" t="s">
        <v>11</v>
      </c>
      <c r="B212" s="409"/>
      <c r="C212" s="410"/>
      <c r="D212" s="408"/>
    </row>
    <row r="213" spans="1:4">
      <c r="A213" s="407" t="s">
        <v>12</v>
      </c>
      <c r="B213" s="409"/>
      <c r="C213" s="410"/>
      <c r="D213" s="408"/>
    </row>
    <row r="214" spans="1:4">
      <c r="A214" s="411"/>
    </row>
    <row r="215" spans="1:4" ht="42.75">
      <c r="A215" s="401">
        <v>5.2</v>
      </c>
      <c r="B215" s="402" t="s">
        <v>605</v>
      </c>
      <c r="C215" s="441"/>
      <c r="D215" s="442"/>
    </row>
    <row r="216" spans="1:4" ht="242.25">
      <c r="A216" s="407" t="s">
        <v>130</v>
      </c>
      <c r="B216" s="450" t="s">
        <v>3352</v>
      </c>
      <c r="C216" s="451" t="s">
        <v>3069</v>
      </c>
      <c r="D216" s="452" t="s">
        <v>3353</v>
      </c>
    </row>
    <row r="217" spans="1:4" ht="42.75">
      <c r="A217" s="407" t="s">
        <v>202</v>
      </c>
      <c r="B217" s="453" t="s">
        <v>3354</v>
      </c>
      <c r="C217" s="454" t="s">
        <v>2837</v>
      </c>
      <c r="D217" s="408"/>
    </row>
    <row r="218" spans="1:4">
      <c r="A218" s="407" t="s">
        <v>10</v>
      </c>
      <c r="B218" s="409"/>
      <c r="C218" s="410"/>
      <c r="D218" s="408"/>
    </row>
    <row r="219" spans="1:4">
      <c r="A219" s="407" t="s">
        <v>11</v>
      </c>
      <c r="B219" s="409"/>
      <c r="C219" s="410"/>
      <c r="D219" s="408"/>
    </row>
    <row r="220" spans="1:4">
      <c r="A220" s="407" t="s">
        <v>12</v>
      </c>
      <c r="B220" s="409"/>
      <c r="C220" s="410"/>
      <c r="D220" s="408"/>
    </row>
    <row r="221" spans="1:4">
      <c r="A221" s="411"/>
    </row>
    <row r="222" spans="1:4" ht="57">
      <c r="A222" s="401">
        <v>5.3</v>
      </c>
      <c r="B222" s="402" t="s">
        <v>606</v>
      </c>
      <c r="C222" s="441"/>
      <c r="D222" s="442"/>
    </row>
    <row r="223" spans="1:4" ht="71.25">
      <c r="A223" s="407" t="s">
        <v>130</v>
      </c>
      <c r="B223" s="433" t="s">
        <v>3355</v>
      </c>
      <c r="C223" s="410" t="s">
        <v>2837</v>
      </c>
      <c r="D223" s="408"/>
    </row>
    <row r="224" spans="1:4" ht="71.25">
      <c r="A224" s="407" t="s">
        <v>202</v>
      </c>
      <c r="B224" s="433" t="s">
        <v>3355</v>
      </c>
      <c r="C224" s="410" t="s">
        <v>2837</v>
      </c>
      <c r="D224" s="408"/>
    </row>
    <row r="225" spans="1:4">
      <c r="A225" s="407" t="s">
        <v>10</v>
      </c>
      <c r="B225" s="409"/>
      <c r="C225" s="410"/>
      <c r="D225" s="408"/>
    </row>
    <row r="226" spans="1:4">
      <c r="A226" s="407" t="s">
        <v>11</v>
      </c>
      <c r="B226" s="409"/>
      <c r="C226" s="410"/>
      <c r="D226" s="408"/>
    </row>
    <row r="227" spans="1:4">
      <c r="A227" s="407" t="s">
        <v>12</v>
      </c>
      <c r="B227" s="409"/>
      <c r="C227" s="410"/>
      <c r="D227" s="408"/>
    </row>
    <row r="228" spans="1:4">
      <c r="A228" s="411"/>
    </row>
    <row r="229" spans="1:4" ht="57">
      <c r="A229" s="401">
        <v>5.4</v>
      </c>
      <c r="B229" s="402" t="s">
        <v>408</v>
      </c>
      <c r="C229" s="441"/>
      <c r="D229" s="442"/>
    </row>
    <row r="230" spans="1:4" ht="15">
      <c r="A230" s="407" t="s">
        <v>130</v>
      </c>
      <c r="B230" s="449" t="s">
        <v>3356</v>
      </c>
      <c r="C230" s="455" t="s">
        <v>2837</v>
      </c>
      <c r="D230" s="408"/>
    </row>
    <row r="231" spans="1:4" ht="15">
      <c r="A231" s="407" t="s">
        <v>202</v>
      </c>
      <c r="B231" s="449" t="s">
        <v>3356</v>
      </c>
      <c r="C231" s="455" t="s">
        <v>2837</v>
      </c>
      <c r="D231" s="408"/>
    </row>
    <row r="232" spans="1:4">
      <c r="A232" s="407" t="s">
        <v>10</v>
      </c>
      <c r="B232" s="409"/>
      <c r="C232" s="410"/>
      <c r="D232" s="408"/>
    </row>
    <row r="233" spans="1:4">
      <c r="A233" s="407" t="s">
        <v>11</v>
      </c>
      <c r="B233" s="409"/>
      <c r="C233" s="410"/>
      <c r="D233" s="408"/>
    </row>
    <row r="234" spans="1:4">
      <c r="A234" s="407" t="s">
        <v>12</v>
      </c>
      <c r="B234" s="409"/>
      <c r="C234" s="410"/>
      <c r="D234" s="408"/>
    </row>
    <row r="235" spans="1:4">
      <c r="A235" s="411"/>
    </row>
    <row r="236" spans="1:4" ht="42.75">
      <c r="A236" s="401">
        <v>5.5</v>
      </c>
      <c r="B236" s="402" t="s">
        <v>607</v>
      </c>
      <c r="C236" s="441"/>
      <c r="D236" s="442"/>
    </row>
    <row r="237" spans="1:4" ht="71.25">
      <c r="A237" s="407" t="s">
        <v>130</v>
      </c>
      <c r="B237" s="449" t="s">
        <v>3357</v>
      </c>
      <c r="C237" s="455" t="s">
        <v>2837</v>
      </c>
      <c r="D237" s="408"/>
    </row>
    <row r="238" spans="1:4" ht="71.25">
      <c r="A238" s="407" t="s">
        <v>202</v>
      </c>
      <c r="B238" s="449" t="s">
        <v>3357</v>
      </c>
      <c r="C238" s="455" t="s">
        <v>2837</v>
      </c>
      <c r="D238" s="408"/>
    </row>
    <row r="239" spans="1:4">
      <c r="A239" s="407" t="s">
        <v>10</v>
      </c>
      <c r="B239" s="409"/>
      <c r="C239" s="410"/>
      <c r="D239" s="408"/>
    </row>
    <row r="240" spans="1:4">
      <c r="A240" s="407" t="s">
        <v>11</v>
      </c>
      <c r="B240" s="409"/>
      <c r="C240" s="410"/>
      <c r="D240" s="408"/>
    </row>
    <row r="241" spans="1:4">
      <c r="A241" s="407" t="s">
        <v>12</v>
      </c>
      <c r="B241" s="409"/>
      <c r="C241" s="410"/>
      <c r="D241" s="408"/>
    </row>
    <row r="242" spans="1:4">
      <c r="A242" s="411"/>
    </row>
    <row r="243" spans="1:4" ht="43.5" customHeight="1">
      <c r="A243" s="418">
        <v>5.6</v>
      </c>
      <c r="B243" s="456" t="s">
        <v>608</v>
      </c>
      <c r="C243" s="170"/>
      <c r="D243" s="171"/>
    </row>
    <row r="244" spans="1:4">
      <c r="A244" s="438"/>
      <c r="B244" s="457" t="s">
        <v>475</v>
      </c>
      <c r="C244" s="395"/>
      <c r="D244" s="434"/>
    </row>
    <row r="245" spans="1:4">
      <c r="A245" s="438"/>
      <c r="B245" s="457" t="s">
        <v>476</v>
      </c>
      <c r="C245" s="395"/>
      <c r="D245" s="434"/>
    </row>
    <row r="246" spans="1:4">
      <c r="A246" s="438"/>
      <c r="B246" s="457" t="s">
        <v>477</v>
      </c>
      <c r="C246" s="395"/>
      <c r="D246" s="434"/>
    </row>
    <row r="247" spans="1:4">
      <c r="A247" s="438"/>
      <c r="B247" s="457" t="s">
        <v>478</v>
      </c>
      <c r="C247" s="395"/>
      <c r="D247" s="434"/>
    </row>
    <row r="248" spans="1:4" ht="28.5">
      <c r="A248" s="431"/>
      <c r="B248" s="458" t="s">
        <v>479</v>
      </c>
      <c r="C248" s="178"/>
      <c r="D248" s="179"/>
    </row>
    <row r="249" spans="1:4" ht="228">
      <c r="A249" s="407" t="s">
        <v>130</v>
      </c>
      <c r="B249" s="459" t="s">
        <v>3358</v>
      </c>
      <c r="C249" s="451" t="s">
        <v>3069</v>
      </c>
      <c r="D249" s="452" t="s">
        <v>3353</v>
      </c>
    </row>
    <row r="250" spans="1:4" ht="42.75">
      <c r="A250" s="407" t="s">
        <v>202</v>
      </c>
      <c r="B250" s="460" t="s">
        <v>3359</v>
      </c>
      <c r="C250" s="454" t="s">
        <v>2837</v>
      </c>
      <c r="D250" s="408"/>
    </row>
    <row r="251" spans="1:4">
      <c r="A251" s="407" t="s">
        <v>10</v>
      </c>
      <c r="B251" s="409"/>
      <c r="C251" s="410"/>
      <c r="D251" s="408"/>
    </row>
    <row r="252" spans="1:4">
      <c r="A252" s="407" t="s">
        <v>11</v>
      </c>
      <c r="B252" s="409"/>
      <c r="C252" s="410"/>
      <c r="D252" s="408"/>
    </row>
    <row r="253" spans="1:4">
      <c r="A253" s="407" t="s">
        <v>12</v>
      </c>
      <c r="B253" s="409"/>
      <c r="C253" s="410"/>
      <c r="D253" s="408"/>
    </row>
    <row r="254" spans="1:4">
      <c r="A254" s="411"/>
    </row>
    <row r="255" spans="1:4" ht="42.75">
      <c r="A255" s="415">
        <v>5.7</v>
      </c>
      <c r="B255" s="416" t="s">
        <v>591</v>
      </c>
      <c r="C255" s="168" t="s">
        <v>481</v>
      </c>
      <c r="D255" s="169" t="s">
        <v>481</v>
      </c>
    </row>
    <row r="256" spans="1:4">
      <c r="A256" s="411"/>
    </row>
  </sheetData>
  <mergeCells count="2">
    <mergeCell ref="A94:A105"/>
    <mergeCell ref="A2: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N502"/>
  <sheetViews>
    <sheetView zoomScaleNormal="100" zoomScaleSheetLayoutView="75" workbookViewId="0">
      <selection sqref="A1:H1"/>
    </sheetView>
  </sheetViews>
  <sheetFormatPr defaultColWidth="8" defaultRowHeight="14.25"/>
  <cols>
    <col min="1" max="1" width="8" style="686"/>
    <col min="2" max="2" width="86.85546875" style="686" customWidth="1"/>
    <col min="3" max="3" width="10.42578125" style="686" customWidth="1"/>
    <col min="4" max="4" width="18.140625" style="686" customWidth="1"/>
    <col min="5" max="5" width="7.5703125" style="540" customWidth="1"/>
    <col min="6" max="6" width="95.5703125" style="584" customWidth="1"/>
    <col min="7" max="7" width="7.5703125" style="585" customWidth="1"/>
    <col min="8" max="8" width="14.85546875" style="586" customWidth="1"/>
    <col min="9" max="9" width="23.42578125" style="686" customWidth="1"/>
    <col min="10" max="10" width="44.140625" style="686" bestFit="1" customWidth="1"/>
    <col min="11" max="11" width="11" style="686" customWidth="1"/>
    <col min="12" max="12" width="32.5703125" style="686" hidden="1" customWidth="1"/>
    <col min="13" max="13" width="8" style="686"/>
    <col min="14" max="14" width="0" style="686" hidden="1" customWidth="1"/>
    <col min="15" max="16384" width="8" style="686"/>
  </cols>
  <sheetData>
    <row r="1" spans="1:8" ht="66" customHeight="1">
      <c r="A1" s="1065" t="s">
        <v>3465</v>
      </c>
      <c r="B1" s="1065"/>
      <c r="C1" s="1065"/>
      <c r="D1" s="1065"/>
      <c r="E1" s="1065"/>
      <c r="F1" s="1065"/>
      <c r="G1" s="1065"/>
      <c r="H1" s="1065"/>
    </row>
    <row r="2" spans="1:8">
      <c r="A2" s="540" t="s">
        <v>3466</v>
      </c>
      <c r="B2" s="541"/>
      <c r="C2" s="542"/>
      <c r="D2" s="543"/>
      <c r="E2" s="544"/>
      <c r="F2" s="545"/>
      <c r="G2" s="546"/>
      <c r="H2" s="547"/>
    </row>
    <row r="3" spans="1:8" ht="34.5" customHeight="1">
      <c r="A3" s="1062" t="s">
        <v>3467</v>
      </c>
      <c r="B3" s="1066"/>
      <c r="C3" s="1066"/>
      <c r="D3" s="1066"/>
      <c r="E3" s="1067" t="s">
        <v>3468</v>
      </c>
      <c r="F3" s="1067"/>
      <c r="G3" s="494" t="s">
        <v>3469</v>
      </c>
      <c r="H3" s="548"/>
    </row>
    <row r="4" spans="1:8" ht="48.75" customHeight="1">
      <c r="A4" s="1062" t="s">
        <v>3467</v>
      </c>
      <c r="B4" s="1066"/>
      <c r="C4" s="1066"/>
      <c r="D4" s="1066"/>
      <c r="E4" s="1067" t="s">
        <v>3470</v>
      </c>
      <c r="F4" s="1067"/>
      <c r="G4" s="494" t="s">
        <v>3471</v>
      </c>
      <c r="H4" s="549"/>
    </row>
    <row r="5" spans="1:8" ht="64.5" customHeight="1">
      <c r="A5" s="550" t="s">
        <v>453</v>
      </c>
      <c r="B5" s="551" t="s">
        <v>3472</v>
      </c>
      <c r="C5" s="552" t="s">
        <v>454</v>
      </c>
      <c r="D5" s="551" t="s">
        <v>386</v>
      </c>
      <c r="E5" s="1063"/>
      <c r="F5" s="1064"/>
      <c r="G5" s="1064"/>
      <c r="H5" s="1064"/>
    </row>
    <row r="6" spans="1:8" ht="43.5" customHeight="1">
      <c r="A6" s="553"/>
      <c r="B6" s="554" t="s">
        <v>3473</v>
      </c>
      <c r="C6" s="555"/>
      <c r="D6" s="556"/>
      <c r="E6" s="557" t="s">
        <v>453</v>
      </c>
      <c r="F6" s="558" t="s">
        <v>3472</v>
      </c>
      <c r="G6" s="559" t="s">
        <v>454</v>
      </c>
      <c r="H6" s="558" t="s">
        <v>386</v>
      </c>
    </row>
    <row r="7" spans="1:8" ht="20.100000000000001" customHeight="1">
      <c r="A7" s="560">
        <v>1</v>
      </c>
      <c r="B7" s="561" t="s">
        <v>3474</v>
      </c>
      <c r="C7" s="562"/>
      <c r="D7" s="563"/>
      <c r="E7" s="564"/>
      <c r="F7" s="565" t="s">
        <v>3473</v>
      </c>
      <c r="G7" s="566"/>
      <c r="H7" s="567"/>
    </row>
    <row r="8" spans="1:8" ht="43.5" customHeight="1">
      <c r="A8" s="560">
        <v>1</v>
      </c>
      <c r="B8" s="561" t="s">
        <v>3474</v>
      </c>
      <c r="C8" s="562"/>
      <c r="D8" s="563"/>
      <c r="E8" s="564">
        <v>1</v>
      </c>
      <c r="F8" s="568" t="s">
        <v>3474</v>
      </c>
      <c r="G8" s="566"/>
      <c r="H8" s="567"/>
    </row>
    <row r="9" spans="1:8" ht="66" customHeight="1">
      <c r="A9" s="569">
        <v>1.1000000000000001</v>
      </c>
      <c r="B9" s="570" t="s">
        <v>3475</v>
      </c>
      <c r="C9" s="495"/>
      <c r="D9" s="496"/>
      <c r="E9" s="571">
        <v>1.1000000000000001</v>
      </c>
      <c r="F9" s="572" t="s">
        <v>3475</v>
      </c>
      <c r="G9" s="497"/>
      <c r="H9" s="498"/>
    </row>
    <row r="10" spans="1:8">
      <c r="A10" s="573" t="s">
        <v>130</v>
      </c>
      <c r="B10" s="574"/>
      <c r="C10" s="575"/>
      <c r="D10" s="576"/>
      <c r="E10" s="577" t="s">
        <v>130</v>
      </c>
      <c r="F10" s="574">
        <f>B10</f>
        <v>0</v>
      </c>
      <c r="G10" s="575">
        <f>C10</f>
        <v>0</v>
      </c>
      <c r="H10" s="576">
        <f>D10</f>
        <v>0</v>
      </c>
    </row>
    <row r="11" spans="1:8">
      <c r="A11" s="578" t="s">
        <v>202</v>
      </c>
      <c r="B11" s="579"/>
      <c r="C11" s="580"/>
      <c r="D11" s="581"/>
      <c r="E11" s="582" t="s">
        <v>202</v>
      </c>
      <c r="F11" s="574">
        <f t="shared" ref="F11:H14" si="0">B11</f>
        <v>0</v>
      </c>
      <c r="G11" s="575">
        <f t="shared" si="0"/>
        <v>0</v>
      </c>
      <c r="H11" s="576">
        <f t="shared" si="0"/>
        <v>0</v>
      </c>
    </row>
    <row r="12" spans="1:8" ht="28.5">
      <c r="A12" s="578" t="s">
        <v>10</v>
      </c>
      <c r="B12" s="574" t="s">
        <v>3322</v>
      </c>
      <c r="C12" s="575" t="s">
        <v>2837</v>
      </c>
      <c r="D12" s="581"/>
      <c r="E12" s="582" t="s">
        <v>10</v>
      </c>
      <c r="F12" s="574" t="str">
        <f t="shared" si="0"/>
        <v>Tilhill Forestry Limited is a limited company registered in the UK.  Company registration no. 03242286.   The group scheme is part of the company.</v>
      </c>
      <c r="G12" s="575" t="str">
        <f t="shared" si="0"/>
        <v>Y</v>
      </c>
      <c r="H12" s="576">
        <f t="shared" si="0"/>
        <v>0</v>
      </c>
    </row>
    <row r="13" spans="1:8" ht="28.5">
      <c r="A13" s="578" t="s">
        <v>11</v>
      </c>
      <c r="B13" s="574" t="s">
        <v>3322</v>
      </c>
      <c r="C13" s="575" t="s">
        <v>2837</v>
      </c>
      <c r="D13" s="581"/>
      <c r="E13" s="582" t="s">
        <v>11</v>
      </c>
      <c r="F13" s="574" t="str">
        <f t="shared" si="0"/>
        <v>Tilhill Forestry Limited is a limited company registered in the UK.  Company registration no. 03242286.   The group scheme is part of the company.</v>
      </c>
      <c r="G13" s="575" t="str">
        <f t="shared" si="0"/>
        <v>Y</v>
      </c>
      <c r="H13" s="576">
        <f t="shared" si="0"/>
        <v>0</v>
      </c>
    </row>
    <row r="14" spans="1:8">
      <c r="A14" s="578" t="s">
        <v>12</v>
      </c>
      <c r="B14" s="579"/>
      <c r="C14" s="580"/>
      <c r="D14" s="581"/>
      <c r="E14" s="582" t="s">
        <v>12</v>
      </c>
      <c r="F14" s="574">
        <f t="shared" si="0"/>
        <v>0</v>
      </c>
      <c r="G14" s="575">
        <f t="shared" si="0"/>
        <v>0</v>
      </c>
      <c r="H14" s="576">
        <f t="shared" si="0"/>
        <v>0</v>
      </c>
    </row>
    <row r="15" spans="1:8">
      <c r="A15" s="583"/>
      <c r="B15" s="584"/>
      <c r="C15" s="585"/>
      <c r="D15" s="586"/>
      <c r="E15" s="583"/>
    </row>
    <row r="16" spans="1:8" ht="87.75" customHeight="1">
      <c r="A16" s="569">
        <v>1.2</v>
      </c>
      <c r="B16" s="570" t="s">
        <v>3476</v>
      </c>
      <c r="C16" s="499"/>
      <c r="D16" s="500"/>
      <c r="E16" s="571">
        <v>1.2</v>
      </c>
      <c r="F16" s="572" t="s">
        <v>3476</v>
      </c>
      <c r="G16" s="501"/>
      <c r="H16" s="502"/>
    </row>
    <row r="17" spans="1:8">
      <c r="A17" s="578" t="s">
        <v>130</v>
      </c>
      <c r="B17" s="587"/>
      <c r="C17" s="580"/>
      <c r="D17" s="581"/>
      <c r="E17" s="582" t="s">
        <v>130</v>
      </c>
      <c r="F17" s="574">
        <f t="shared" ref="F17:H21" si="1">B17</f>
        <v>0</v>
      </c>
      <c r="G17" s="575">
        <f t="shared" si="1"/>
        <v>0</v>
      </c>
      <c r="H17" s="576">
        <f t="shared" si="1"/>
        <v>0</v>
      </c>
    </row>
    <row r="18" spans="1:8">
      <c r="A18" s="578" t="s">
        <v>202</v>
      </c>
      <c r="B18" s="579"/>
      <c r="C18" s="580"/>
      <c r="D18" s="581"/>
      <c r="E18" s="582" t="s">
        <v>202</v>
      </c>
      <c r="F18" s="574">
        <f t="shared" si="1"/>
        <v>0</v>
      </c>
      <c r="G18" s="575">
        <f t="shared" si="1"/>
        <v>0</v>
      </c>
      <c r="H18" s="576">
        <f t="shared" si="1"/>
        <v>0</v>
      </c>
    </row>
    <row r="19" spans="1:8" ht="28.5">
      <c r="A19" s="578" t="s">
        <v>10</v>
      </c>
      <c r="B19" s="574" t="s">
        <v>3323</v>
      </c>
      <c r="C19" s="580" t="s">
        <v>2837</v>
      </c>
      <c r="D19" s="581"/>
      <c r="E19" s="582" t="s">
        <v>10</v>
      </c>
      <c r="F19" s="574" t="str">
        <f t="shared" si="1"/>
        <v>Company Tax reference number 7931385029397   The group scheme is part of the company. FSC / PEFC fees collected by Soil Association</v>
      </c>
      <c r="G19" s="575" t="str">
        <f t="shared" si="1"/>
        <v>Y</v>
      </c>
      <c r="H19" s="576">
        <f t="shared" si="1"/>
        <v>0</v>
      </c>
    </row>
    <row r="20" spans="1:8">
      <c r="A20" s="578" t="s">
        <v>11</v>
      </c>
      <c r="B20" s="579" t="s">
        <v>4453</v>
      </c>
      <c r="C20" s="580" t="s">
        <v>2837</v>
      </c>
      <c r="D20" s="581"/>
      <c r="E20" s="582" t="s">
        <v>11</v>
      </c>
      <c r="F20" s="574" t="str">
        <f t="shared" si="1"/>
        <v>Companies House listing stated Scottish Woodlands Ltd last accounts made up to 30/09/20.</v>
      </c>
      <c r="G20" s="575" t="str">
        <f t="shared" si="1"/>
        <v>Y</v>
      </c>
      <c r="H20" s="576">
        <f t="shared" si="1"/>
        <v>0</v>
      </c>
    </row>
    <row r="21" spans="1:8">
      <c r="A21" s="578" t="s">
        <v>12</v>
      </c>
      <c r="B21" s="579"/>
      <c r="C21" s="580"/>
      <c r="D21" s="581"/>
      <c r="E21" s="582" t="s">
        <v>12</v>
      </c>
      <c r="F21" s="574">
        <f t="shared" si="1"/>
        <v>0</v>
      </c>
      <c r="G21" s="575">
        <f t="shared" si="1"/>
        <v>0</v>
      </c>
      <c r="H21" s="576">
        <f t="shared" si="1"/>
        <v>0</v>
      </c>
    </row>
    <row r="22" spans="1:8">
      <c r="A22" s="583"/>
      <c r="B22" s="584"/>
      <c r="C22" s="585"/>
      <c r="D22" s="586"/>
      <c r="E22" s="583"/>
    </row>
    <row r="23" spans="1:8" ht="50.25" customHeight="1">
      <c r="A23" s="569">
        <v>1.3</v>
      </c>
      <c r="B23" s="570" t="s">
        <v>3477</v>
      </c>
      <c r="C23" s="499"/>
      <c r="D23" s="500"/>
      <c r="E23" s="571">
        <v>1.3</v>
      </c>
      <c r="F23" s="572" t="s">
        <v>3477</v>
      </c>
      <c r="G23" s="501"/>
      <c r="H23" s="502"/>
    </row>
    <row r="24" spans="1:8" ht="74.25" customHeight="1">
      <c r="A24" s="569"/>
      <c r="B24" s="588" t="s">
        <v>3478</v>
      </c>
      <c r="C24" s="499"/>
      <c r="D24" s="500"/>
      <c r="E24" s="571"/>
      <c r="F24" s="589" t="s">
        <v>3479</v>
      </c>
      <c r="G24" s="501"/>
      <c r="H24" s="502"/>
    </row>
    <row r="25" spans="1:8">
      <c r="A25" s="578" t="s">
        <v>130</v>
      </c>
      <c r="B25" s="587"/>
      <c r="C25" s="580"/>
      <c r="D25" s="581"/>
      <c r="E25" s="582" t="s">
        <v>130</v>
      </c>
      <c r="F25" s="574">
        <f t="shared" ref="F25:H29" si="2">B25</f>
        <v>0</v>
      </c>
      <c r="G25" s="575">
        <f t="shared" si="2"/>
        <v>0</v>
      </c>
      <c r="H25" s="576">
        <f t="shared" si="2"/>
        <v>0</v>
      </c>
    </row>
    <row r="26" spans="1:8">
      <c r="A26" s="578" t="s">
        <v>202</v>
      </c>
      <c r="B26" s="579"/>
      <c r="C26" s="580"/>
      <c r="D26" s="581"/>
      <c r="E26" s="582" t="s">
        <v>202</v>
      </c>
      <c r="F26" s="574">
        <f t="shared" si="2"/>
        <v>0</v>
      </c>
      <c r="G26" s="575">
        <f t="shared" si="2"/>
        <v>0</v>
      </c>
      <c r="H26" s="576">
        <f t="shared" si="2"/>
        <v>0</v>
      </c>
    </row>
    <row r="27" spans="1:8">
      <c r="A27" s="578" t="s">
        <v>10</v>
      </c>
      <c r="B27" s="579" t="s">
        <v>3799</v>
      </c>
      <c r="C27" s="580" t="s">
        <v>2837</v>
      </c>
      <c r="D27" s="581"/>
      <c r="E27" s="582" t="s">
        <v>10</v>
      </c>
      <c r="F27" s="574" t="str">
        <f t="shared" si="2"/>
        <v>N/A Only one Group</v>
      </c>
      <c r="G27" s="575" t="str">
        <f t="shared" si="2"/>
        <v>Y</v>
      </c>
      <c r="H27" s="576">
        <f t="shared" si="2"/>
        <v>0</v>
      </c>
    </row>
    <row r="28" spans="1:8">
      <c r="A28" s="578" t="s">
        <v>11</v>
      </c>
      <c r="B28" s="579" t="s">
        <v>4454</v>
      </c>
      <c r="C28" s="580" t="s">
        <v>2837</v>
      </c>
      <c r="D28" s="581"/>
      <c r="E28" s="582" t="s">
        <v>11</v>
      </c>
      <c r="F28" s="574" t="str">
        <f t="shared" si="2"/>
        <v>Tilhill Forestry limited manage single FM Group Certification Scheme, n/a.</v>
      </c>
      <c r="G28" s="575" t="str">
        <f t="shared" si="2"/>
        <v>Y</v>
      </c>
      <c r="H28" s="576">
        <f t="shared" si="2"/>
        <v>0</v>
      </c>
    </row>
    <row r="29" spans="1:8">
      <c r="A29" s="578" t="s">
        <v>12</v>
      </c>
      <c r="B29" s="579"/>
      <c r="C29" s="580"/>
      <c r="D29" s="581"/>
      <c r="E29" s="582" t="s">
        <v>12</v>
      </c>
      <c r="F29" s="574">
        <f t="shared" si="2"/>
        <v>0</v>
      </c>
      <c r="G29" s="575">
        <f t="shared" si="2"/>
        <v>0</v>
      </c>
      <c r="H29" s="576">
        <f t="shared" si="2"/>
        <v>0</v>
      </c>
    </row>
    <row r="30" spans="1:8">
      <c r="A30" s="583"/>
      <c r="B30" s="584"/>
      <c r="C30" s="585"/>
      <c r="D30" s="586"/>
      <c r="E30" s="583"/>
    </row>
    <row r="31" spans="1:8" ht="31.5" customHeight="1">
      <c r="A31" s="569">
        <v>1.4</v>
      </c>
      <c r="B31" s="570" t="s">
        <v>3480</v>
      </c>
      <c r="C31" s="499"/>
      <c r="D31" s="500"/>
      <c r="E31" s="571">
        <v>1.4</v>
      </c>
      <c r="F31" s="572" t="s">
        <v>3480</v>
      </c>
      <c r="G31" s="501"/>
      <c r="H31" s="502"/>
    </row>
    <row r="32" spans="1:8">
      <c r="A32" s="578" t="s">
        <v>130</v>
      </c>
      <c r="B32" s="579"/>
      <c r="C32" s="580"/>
      <c r="D32" s="581"/>
      <c r="E32" s="582" t="s">
        <v>130</v>
      </c>
      <c r="F32" s="574">
        <f t="shared" ref="F32:H36" si="3">B32</f>
        <v>0</v>
      </c>
      <c r="G32" s="575">
        <f t="shared" si="3"/>
        <v>0</v>
      </c>
      <c r="H32" s="576">
        <f t="shared" si="3"/>
        <v>0</v>
      </c>
    </row>
    <row r="33" spans="1:8">
      <c r="A33" s="578" t="s">
        <v>202</v>
      </c>
      <c r="B33" s="579"/>
      <c r="C33" s="580"/>
      <c r="D33" s="581"/>
      <c r="E33" s="582" t="s">
        <v>202</v>
      </c>
      <c r="F33" s="574">
        <f t="shared" si="3"/>
        <v>0</v>
      </c>
      <c r="G33" s="575">
        <f t="shared" si="3"/>
        <v>0</v>
      </c>
      <c r="H33" s="576">
        <f t="shared" si="3"/>
        <v>0</v>
      </c>
    </row>
    <row r="34" spans="1:8" ht="57">
      <c r="A34" s="578" t="s">
        <v>10</v>
      </c>
      <c r="B34" s="162" t="s">
        <v>3800</v>
      </c>
      <c r="C34" s="580" t="s">
        <v>2837</v>
      </c>
      <c r="D34" s="581"/>
      <c r="E34" s="582" t="s">
        <v>10</v>
      </c>
      <c r="F34" s="574" t="str">
        <f t="shared" si="3"/>
        <v>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v>
      </c>
      <c r="G34" s="575" t="str">
        <f t="shared" si="3"/>
        <v>Y</v>
      </c>
      <c r="H34" s="576">
        <f t="shared" si="3"/>
        <v>0</v>
      </c>
    </row>
    <row r="35" spans="1:8" ht="57">
      <c r="A35" s="578" t="s">
        <v>11</v>
      </c>
      <c r="B35" s="162" t="s">
        <v>3800</v>
      </c>
      <c r="C35" s="580" t="s">
        <v>2837</v>
      </c>
      <c r="D35" s="581"/>
      <c r="E35" s="582" t="s">
        <v>11</v>
      </c>
      <c r="F35" s="574" t="str">
        <f t="shared" si="3"/>
        <v>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v>
      </c>
      <c r="G35" s="575" t="str">
        <f t="shared" si="3"/>
        <v>Y</v>
      </c>
      <c r="H35" s="576">
        <f t="shared" si="3"/>
        <v>0</v>
      </c>
    </row>
    <row r="36" spans="1:8">
      <c r="A36" s="578" t="s">
        <v>12</v>
      </c>
      <c r="B36" s="579"/>
      <c r="C36" s="580"/>
      <c r="D36" s="581"/>
      <c r="E36" s="582" t="s">
        <v>12</v>
      </c>
      <c r="F36" s="574">
        <f t="shared" si="3"/>
        <v>0</v>
      </c>
      <c r="G36" s="575">
        <f t="shared" si="3"/>
        <v>0</v>
      </c>
      <c r="H36" s="576">
        <f t="shared" si="3"/>
        <v>0</v>
      </c>
    </row>
    <row r="37" spans="1:8">
      <c r="A37" s="583"/>
      <c r="B37" s="579"/>
      <c r="C37" s="585"/>
      <c r="D37" s="586"/>
      <c r="E37" s="583"/>
      <c r="F37" s="579"/>
    </row>
    <row r="38" spans="1:8" ht="49.5" customHeight="1">
      <c r="A38" s="590">
        <v>1.5</v>
      </c>
      <c r="B38" s="591" t="s">
        <v>3481</v>
      </c>
      <c r="C38" s="503"/>
      <c r="D38" s="504"/>
      <c r="E38" s="592">
        <v>1.5</v>
      </c>
      <c r="F38" s="593" t="s">
        <v>3481</v>
      </c>
      <c r="G38" s="505"/>
      <c r="H38" s="506"/>
    </row>
    <row r="39" spans="1:8">
      <c r="A39" s="578" t="s">
        <v>130</v>
      </c>
      <c r="B39" s="579"/>
      <c r="C39" s="580"/>
      <c r="D39" s="581"/>
      <c r="E39" s="582" t="s">
        <v>130</v>
      </c>
      <c r="F39" s="574">
        <f t="shared" ref="F39:H43" si="4">B39</f>
        <v>0</v>
      </c>
      <c r="G39" s="575">
        <f t="shared" si="4"/>
        <v>0</v>
      </c>
      <c r="H39" s="576">
        <f t="shared" si="4"/>
        <v>0</v>
      </c>
    </row>
    <row r="40" spans="1:8">
      <c r="A40" s="578" t="s">
        <v>202</v>
      </c>
      <c r="B40" s="579"/>
      <c r="C40" s="580"/>
      <c r="D40" s="581"/>
      <c r="E40" s="582" t="s">
        <v>202</v>
      </c>
      <c r="F40" s="574">
        <f t="shared" si="4"/>
        <v>0</v>
      </c>
      <c r="G40" s="575">
        <f t="shared" si="4"/>
        <v>0</v>
      </c>
      <c r="H40" s="576">
        <f t="shared" si="4"/>
        <v>0</v>
      </c>
    </row>
    <row r="41" spans="1:8" ht="71.25">
      <c r="A41" s="578" t="s">
        <v>10</v>
      </c>
      <c r="B41" s="594" t="s">
        <v>3801</v>
      </c>
      <c r="C41" s="580" t="s">
        <v>2837</v>
      </c>
      <c r="D41" s="581"/>
      <c r="E41" s="582" t="s">
        <v>10</v>
      </c>
      <c r="F41" s="574" t="str">
        <f t="shared" si="4"/>
        <v xml:space="preserve">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 Individual responsibilities are clearly stated in the document 'The Rules'- most up to date version seen during audit. </v>
      </c>
      <c r="G41" s="575" t="str">
        <f t="shared" si="4"/>
        <v>Y</v>
      </c>
      <c r="H41" s="576">
        <f t="shared" si="4"/>
        <v>0</v>
      </c>
    </row>
    <row r="42" spans="1:8" ht="71.25">
      <c r="A42" s="578" t="s">
        <v>11</v>
      </c>
      <c r="B42" s="594" t="s">
        <v>4455</v>
      </c>
      <c r="C42" s="580" t="s">
        <v>2837</v>
      </c>
      <c r="D42" s="581"/>
      <c r="E42" s="582" t="s">
        <v>11</v>
      </c>
      <c r="F42" s="574" t="str">
        <f t="shared" si="4"/>
        <v xml:space="preserve">Overall management of the Scheme rests with the Tilhill Forestry Managing Director who has delegated this role to the Head of Safety and Assurance. Day to day management is undertaken by the Forest Certification &amp; Development Manager (Julian Hollingdale)  supported by the Certification Administrator. Individual responsibilities are stated in the document 'The Rules' V6 seen. </v>
      </c>
      <c r="G42" s="575" t="str">
        <f t="shared" si="4"/>
        <v>Y</v>
      </c>
      <c r="H42" s="576">
        <f t="shared" si="4"/>
        <v>0</v>
      </c>
    </row>
    <row r="43" spans="1:8">
      <c r="A43" s="578" t="s">
        <v>12</v>
      </c>
      <c r="B43" s="579"/>
      <c r="C43" s="580"/>
      <c r="D43" s="581"/>
      <c r="E43" s="582" t="s">
        <v>12</v>
      </c>
      <c r="F43" s="574">
        <f t="shared" si="4"/>
        <v>0</v>
      </c>
      <c r="G43" s="575">
        <f t="shared" si="4"/>
        <v>0</v>
      </c>
      <c r="H43" s="576">
        <f t="shared" si="4"/>
        <v>0</v>
      </c>
    </row>
    <row r="44" spans="1:8">
      <c r="A44" s="583"/>
      <c r="B44" s="584"/>
      <c r="C44" s="585"/>
      <c r="D44" s="586"/>
      <c r="E44" s="583"/>
    </row>
    <row r="45" spans="1:8" ht="20.65" customHeight="1">
      <c r="A45" s="595">
        <v>2</v>
      </c>
      <c r="B45" s="596" t="s">
        <v>3482</v>
      </c>
      <c r="C45" s="499"/>
      <c r="D45" s="500"/>
      <c r="E45" s="597">
        <v>2</v>
      </c>
      <c r="F45" s="598" t="s">
        <v>3482</v>
      </c>
      <c r="G45" s="507"/>
      <c r="H45" s="508"/>
    </row>
    <row r="46" spans="1:8" ht="168.75" customHeight="1">
      <c r="A46" s="590">
        <v>2.1</v>
      </c>
      <c r="B46" s="591" t="s">
        <v>3483</v>
      </c>
      <c r="C46" s="503"/>
      <c r="D46" s="504"/>
      <c r="E46" s="592">
        <v>2.1</v>
      </c>
      <c r="F46" s="593" t="s">
        <v>3484</v>
      </c>
      <c r="G46" s="505"/>
      <c r="H46" s="506"/>
    </row>
    <row r="47" spans="1:8" ht="57.75" customHeight="1">
      <c r="A47" s="590"/>
      <c r="B47" s="599" t="s">
        <v>3485</v>
      </c>
      <c r="C47" s="503"/>
      <c r="D47" s="504"/>
      <c r="E47" s="592"/>
      <c r="F47" s="600" t="s">
        <v>3486</v>
      </c>
      <c r="G47" s="505"/>
      <c r="H47" s="506"/>
    </row>
    <row r="48" spans="1:8">
      <c r="A48" s="578" t="s">
        <v>130</v>
      </c>
      <c r="B48" s="587"/>
      <c r="C48" s="580"/>
      <c r="D48" s="581"/>
      <c r="E48" s="582" t="s">
        <v>130</v>
      </c>
      <c r="F48" s="574">
        <f t="shared" ref="F48:H52" si="5">B48</f>
        <v>0</v>
      </c>
      <c r="G48" s="575">
        <f t="shared" si="5"/>
        <v>0</v>
      </c>
      <c r="H48" s="576">
        <f t="shared" si="5"/>
        <v>0</v>
      </c>
    </row>
    <row r="49" spans="1:8">
      <c r="A49" s="578" t="s">
        <v>202</v>
      </c>
      <c r="B49" s="587"/>
      <c r="C49" s="580"/>
      <c r="D49" s="581"/>
      <c r="E49" s="582" t="s">
        <v>202</v>
      </c>
      <c r="F49" s="574">
        <f t="shared" si="5"/>
        <v>0</v>
      </c>
      <c r="G49" s="575">
        <f t="shared" si="5"/>
        <v>0</v>
      </c>
      <c r="H49" s="576">
        <f t="shared" si="5"/>
        <v>0</v>
      </c>
    </row>
    <row r="50" spans="1:8" ht="28.5">
      <c r="A50" s="578" t="s">
        <v>10</v>
      </c>
      <c r="B50" s="579" t="s">
        <v>3802</v>
      </c>
      <c r="C50" s="580" t="s">
        <v>2837</v>
      </c>
      <c r="D50" s="581"/>
      <c r="E50" s="582" t="s">
        <v>10</v>
      </c>
      <c r="F50" s="574" t="str">
        <f t="shared" si="5"/>
        <v>All members sign a 'declaration of commitment' document agreeing to the above.  Signed declarations of commitment seen for all sites being audited.</v>
      </c>
      <c r="G50" s="575" t="str">
        <f t="shared" si="5"/>
        <v>Y</v>
      </c>
      <c r="H50" s="576">
        <f t="shared" si="5"/>
        <v>0</v>
      </c>
    </row>
    <row r="51" spans="1:8">
      <c r="A51" s="578" t="s">
        <v>11</v>
      </c>
      <c r="B51" s="579" t="s">
        <v>4456</v>
      </c>
      <c r="C51" s="580" t="s">
        <v>2837</v>
      </c>
      <c r="D51" s="581"/>
      <c r="E51" s="582" t="s">
        <v>11</v>
      </c>
      <c r="F51" s="574" t="str">
        <f t="shared" si="5"/>
        <v xml:space="preserve">Inspected copies of signed "declaration of commitment" for all S3 sites audited.  </v>
      </c>
      <c r="G51" s="575" t="str">
        <f t="shared" si="5"/>
        <v>Y</v>
      </c>
      <c r="H51" s="576">
        <f t="shared" si="5"/>
        <v>0</v>
      </c>
    </row>
    <row r="52" spans="1:8">
      <c r="A52" s="578" t="s">
        <v>12</v>
      </c>
      <c r="B52" s="587"/>
      <c r="C52" s="580"/>
      <c r="D52" s="581"/>
      <c r="E52" s="582" t="s">
        <v>12</v>
      </c>
      <c r="F52" s="574">
        <f t="shared" si="5"/>
        <v>0</v>
      </c>
      <c r="G52" s="575">
        <f t="shared" si="5"/>
        <v>0</v>
      </c>
      <c r="H52" s="576">
        <f t="shared" si="5"/>
        <v>0</v>
      </c>
    </row>
    <row r="53" spans="1:8" ht="50.25" customHeight="1">
      <c r="A53" s="590"/>
      <c r="B53" s="591" t="s">
        <v>3487</v>
      </c>
      <c r="C53" s="503"/>
      <c r="D53" s="504"/>
      <c r="E53" s="592"/>
      <c r="F53" s="593" t="s">
        <v>3487</v>
      </c>
      <c r="G53" s="505"/>
      <c r="H53" s="506"/>
    </row>
    <row r="54" spans="1:8">
      <c r="A54" s="578" t="s">
        <v>130</v>
      </c>
      <c r="B54" s="587"/>
      <c r="C54" s="580"/>
      <c r="D54" s="581"/>
      <c r="E54" s="582" t="s">
        <v>130</v>
      </c>
      <c r="F54" s="574">
        <f t="shared" ref="F54:H58" si="6">B54</f>
        <v>0</v>
      </c>
      <c r="G54" s="575">
        <f t="shared" si="6"/>
        <v>0</v>
      </c>
      <c r="H54" s="576">
        <f t="shared" si="6"/>
        <v>0</v>
      </c>
    </row>
    <row r="55" spans="1:8">
      <c r="A55" s="578" t="s">
        <v>202</v>
      </c>
      <c r="B55" s="587"/>
      <c r="C55" s="580"/>
      <c r="D55" s="581"/>
      <c r="E55" s="582" t="s">
        <v>202</v>
      </c>
      <c r="F55" s="574">
        <f t="shared" si="6"/>
        <v>0</v>
      </c>
      <c r="G55" s="575">
        <f t="shared" si="6"/>
        <v>0</v>
      </c>
      <c r="H55" s="576">
        <f t="shared" si="6"/>
        <v>0</v>
      </c>
    </row>
    <row r="56" spans="1:8" ht="42.75">
      <c r="A56" s="578" t="s">
        <v>10</v>
      </c>
      <c r="B56" s="579" t="s">
        <v>3803</v>
      </c>
      <c r="C56" s="580" t="s">
        <v>2837</v>
      </c>
      <c r="D56" s="581"/>
      <c r="E56" s="582" t="s">
        <v>10</v>
      </c>
      <c r="F56" s="574" t="str">
        <f t="shared" si="6"/>
        <v>All members sign a 'declaration of commitment' document agreeing to the above.  Declarations of commitment signed by either the group member themselves or their representative seen for all sites being audited.</v>
      </c>
      <c r="G56" s="575" t="str">
        <f t="shared" si="6"/>
        <v>Y</v>
      </c>
      <c r="H56" s="576">
        <f t="shared" si="6"/>
        <v>0</v>
      </c>
    </row>
    <row r="57" spans="1:8" ht="42.75">
      <c r="A57" s="578" t="s">
        <v>11</v>
      </c>
      <c r="B57" s="579" t="s">
        <v>4457</v>
      </c>
      <c r="C57" s="580" t="s">
        <v>2837</v>
      </c>
      <c r="D57" s="581"/>
      <c r="E57" s="582" t="s">
        <v>11</v>
      </c>
      <c r="F57" s="574" t="str">
        <f t="shared" si="6"/>
        <v>Each member, or their appointed Agent, is required to make a Declaration of Commitment prior to initial certification and renewed at re-certification. Inspected copies of signed "declaration of commitment" for all S3 sites audited.</v>
      </c>
      <c r="G57" s="575" t="str">
        <f t="shared" si="6"/>
        <v>Y</v>
      </c>
      <c r="H57" s="576">
        <f t="shared" si="6"/>
        <v>0</v>
      </c>
    </row>
    <row r="58" spans="1:8">
      <c r="A58" s="578" t="s">
        <v>12</v>
      </c>
      <c r="B58" s="587"/>
      <c r="C58" s="580"/>
      <c r="D58" s="581"/>
      <c r="E58" s="582" t="s">
        <v>12</v>
      </c>
      <c r="F58" s="574">
        <f t="shared" si="6"/>
        <v>0</v>
      </c>
      <c r="G58" s="575">
        <f t="shared" si="6"/>
        <v>0</v>
      </c>
      <c r="H58" s="576">
        <f t="shared" si="6"/>
        <v>0</v>
      </c>
    </row>
    <row r="59" spans="1:8" ht="54.75" customHeight="1">
      <c r="A59" s="590"/>
      <c r="B59" s="591" t="s">
        <v>3488</v>
      </c>
      <c r="C59" s="503"/>
      <c r="D59" s="504"/>
      <c r="E59" s="592"/>
      <c r="F59" s="593" t="s">
        <v>3488</v>
      </c>
      <c r="G59" s="505"/>
      <c r="H59" s="506"/>
    </row>
    <row r="60" spans="1:8" ht="42.75" customHeight="1">
      <c r="A60" s="590"/>
      <c r="B60" s="599" t="s">
        <v>3489</v>
      </c>
      <c r="C60" s="503"/>
      <c r="D60" s="504"/>
      <c r="E60" s="592"/>
      <c r="F60" s="600" t="s">
        <v>3489</v>
      </c>
      <c r="G60" s="505"/>
      <c r="H60" s="506"/>
    </row>
    <row r="61" spans="1:8">
      <c r="A61" s="578" t="s">
        <v>130</v>
      </c>
      <c r="B61" s="587"/>
      <c r="C61" s="580"/>
      <c r="D61" s="581"/>
      <c r="E61" s="582" t="s">
        <v>130</v>
      </c>
      <c r="F61" s="574">
        <f t="shared" ref="F61:H65" si="7">B61</f>
        <v>0</v>
      </c>
      <c r="G61" s="575">
        <f t="shared" si="7"/>
        <v>0</v>
      </c>
      <c r="H61" s="576">
        <f t="shared" si="7"/>
        <v>0</v>
      </c>
    </row>
    <row r="62" spans="1:8">
      <c r="A62" s="578" t="s">
        <v>202</v>
      </c>
      <c r="B62" s="587"/>
      <c r="C62" s="580"/>
      <c r="D62" s="581"/>
      <c r="E62" s="582" t="s">
        <v>202</v>
      </c>
      <c r="F62" s="574">
        <f t="shared" si="7"/>
        <v>0</v>
      </c>
      <c r="G62" s="575">
        <f t="shared" si="7"/>
        <v>0</v>
      </c>
      <c r="H62" s="576">
        <f t="shared" si="7"/>
        <v>0</v>
      </c>
    </row>
    <row r="63" spans="1:8" ht="42.75">
      <c r="A63" s="578" t="s">
        <v>10</v>
      </c>
      <c r="B63" s="579" t="s">
        <v>3804</v>
      </c>
      <c r="C63" s="580" t="s">
        <v>2837</v>
      </c>
      <c r="D63" s="581"/>
      <c r="E63" s="582" t="s">
        <v>10</v>
      </c>
      <c r="F63" s="574" t="str">
        <f t="shared" si="7"/>
        <v xml:space="preserve">Declaration of commitment includes statement that the person signing is acting as or on behalf of the owner. Resource manager &amp; consultants are also authorised to sign as responsible person under IACS registration. </v>
      </c>
      <c r="G63" s="575" t="str">
        <f t="shared" si="7"/>
        <v>Y</v>
      </c>
      <c r="H63" s="576">
        <f t="shared" si="7"/>
        <v>0</v>
      </c>
    </row>
    <row r="64" spans="1:8" ht="28.5">
      <c r="A64" s="578" t="s">
        <v>11</v>
      </c>
      <c r="B64" s="579" t="s">
        <v>4458</v>
      </c>
      <c r="C64" s="580" t="s">
        <v>2837</v>
      </c>
      <c r="D64" s="581"/>
      <c r="E64" s="582" t="s">
        <v>11</v>
      </c>
      <c r="F64" s="574" t="str">
        <f t="shared" si="7"/>
        <v>Appointed agents &amp; Tilhill resource managers are authorised to sign on behalf of the landowner as the responsible person under the IACS land registration system.</v>
      </c>
      <c r="G64" s="575" t="str">
        <f t="shared" si="7"/>
        <v>Y</v>
      </c>
      <c r="H64" s="576">
        <f t="shared" si="7"/>
        <v>0</v>
      </c>
    </row>
    <row r="65" spans="1:8">
      <c r="A65" s="578" t="s">
        <v>12</v>
      </c>
      <c r="B65" s="587"/>
      <c r="C65" s="580"/>
      <c r="D65" s="581"/>
      <c r="E65" s="582" t="s">
        <v>12</v>
      </c>
      <c r="F65" s="574">
        <f t="shared" si="7"/>
        <v>0</v>
      </c>
      <c r="G65" s="575">
        <f t="shared" si="7"/>
        <v>0</v>
      </c>
      <c r="H65" s="576">
        <f t="shared" si="7"/>
        <v>0</v>
      </c>
    </row>
    <row r="66" spans="1:8">
      <c r="A66" s="583"/>
      <c r="B66" s="584"/>
      <c r="C66" s="585"/>
      <c r="D66" s="586"/>
      <c r="E66" s="583"/>
    </row>
    <row r="67" spans="1:8" s="691" customFormat="1" ht="27.75" customHeight="1">
      <c r="A67" s="601">
        <v>3</v>
      </c>
      <c r="B67" s="561" t="s">
        <v>3490</v>
      </c>
      <c r="C67" s="509"/>
      <c r="D67" s="510"/>
      <c r="E67" s="602">
        <v>3</v>
      </c>
      <c r="F67" s="568" t="s">
        <v>3490</v>
      </c>
      <c r="G67" s="511"/>
      <c r="H67" s="512"/>
    </row>
    <row r="68" spans="1:8" ht="45.75" customHeight="1">
      <c r="A68" s="590">
        <v>3.1</v>
      </c>
      <c r="B68" s="591" t="s">
        <v>3491</v>
      </c>
      <c r="C68" s="603"/>
      <c r="D68" s="604"/>
      <c r="E68" s="592">
        <v>3.1</v>
      </c>
      <c r="F68" s="593" t="s">
        <v>3491</v>
      </c>
      <c r="G68" s="605"/>
      <c r="H68" s="606"/>
    </row>
    <row r="69" spans="1:8" ht="42" customHeight="1">
      <c r="A69" s="590"/>
      <c r="B69" s="599" t="s">
        <v>3492</v>
      </c>
      <c r="C69" s="603"/>
      <c r="D69" s="604"/>
      <c r="E69" s="592"/>
      <c r="F69" s="600" t="s">
        <v>3492</v>
      </c>
      <c r="G69" s="605"/>
      <c r="H69" s="606"/>
    </row>
    <row r="70" spans="1:8">
      <c r="A70" s="578" t="s">
        <v>130</v>
      </c>
      <c r="B70" s="579"/>
      <c r="C70" s="580"/>
      <c r="D70" s="581"/>
      <c r="E70" s="582" t="s">
        <v>130</v>
      </c>
      <c r="F70" s="574">
        <f t="shared" ref="F70:H74" si="8">B70</f>
        <v>0</v>
      </c>
      <c r="G70" s="575">
        <f t="shared" si="8"/>
        <v>0</v>
      </c>
      <c r="H70" s="576">
        <f t="shared" si="8"/>
        <v>0</v>
      </c>
    </row>
    <row r="71" spans="1:8">
      <c r="A71" s="578" t="s">
        <v>202</v>
      </c>
      <c r="B71" s="579"/>
      <c r="C71" s="580"/>
      <c r="D71" s="581"/>
      <c r="E71" s="582" t="s">
        <v>202</v>
      </c>
      <c r="F71" s="574">
        <f t="shared" si="8"/>
        <v>0</v>
      </c>
      <c r="G71" s="575">
        <f t="shared" si="8"/>
        <v>0</v>
      </c>
      <c r="H71" s="576">
        <f t="shared" si="8"/>
        <v>0</v>
      </c>
    </row>
    <row r="72" spans="1:8">
      <c r="A72" s="578" t="s">
        <v>10</v>
      </c>
      <c r="B72" s="579" t="s">
        <v>3805</v>
      </c>
      <c r="C72" s="580" t="s">
        <v>2837</v>
      </c>
      <c r="D72" s="581"/>
      <c r="E72" s="582" t="s">
        <v>10</v>
      </c>
      <c r="F72" s="574" t="str">
        <f t="shared" si="8"/>
        <v>Fully detailed within 'The Rules' document</v>
      </c>
      <c r="G72" s="575" t="str">
        <f t="shared" si="8"/>
        <v>Y</v>
      </c>
      <c r="H72" s="576">
        <f t="shared" si="8"/>
        <v>0</v>
      </c>
    </row>
    <row r="73" spans="1:8" ht="28.5">
      <c r="A73" s="578" t="s">
        <v>11</v>
      </c>
      <c r="B73" s="579" t="s">
        <v>4459</v>
      </c>
      <c r="C73" s="580" t="s">
        <v>2837</v>
      </c>
      <c r="D73" s="581"/>
      <c r="E73" s="582" t="s">
        <v>11</v>
      </c>
      <c r="F73" s="574" t="str">
        <f t="shared" si="8"/>
        <v>Covered within The Rules V6 document under Responsibilities of the Scheme and Responsibilities of the Members.</v>
      </c>
      <c r="G73" s="575" t="str">
        <f t="shared" si="8"/>
        <v>Y</v>
      </c>
      <c r="H73" s="576">
        <f t="shared" si="8"/>
        <v>0</v>
      </c>
    </row>
    <row r="74" spans="1:8">
      <c r="A74" s="578" t="s">
        <v>12</v>
      </c>
      <c r="B74" s="579"/>
      <c r="C74" s="580"/>
      <c r="D74" s="581"/>
      <c r="E74" s="582" t="s">
        <v>12</v>
      </c>
      <c r="F74" s="574">
        <f t="shared" si="8"/>
        <v>0</v>
      </c>
      <c r="G74" s="575">
        <f t="shared" si="8"/>
        <v>0</v>
      </c>
      <c r="H74" s="576">
        <f t="shared" si="8"/>
        <v>0</v>
      </c>
    </row>
    <row r="75" spans="1:8">
      <c r="A75" s="583"/>
      <c r="B75" s="584"/>
      <c r="C75" s="585"/>
      <c r="D75" s="586"/>
      <c r="E75" s="583"/>
    </row>
    <row r="76" spans="1:8" ht="48.75" customHeight="1">
      <c r="A76" s="590">
        <v>3.2</v>
      </c>
      <c r="B76" s="591" t="s">
        <v>3493</v>
      </c>
      <c r="C76" s="603"/>
      <c r="D76" s="604"/>
      <c r="E76" s="592">
        <v>3.2</v>
      </c>
      <c r="F76" s="593" t="s">
        <v>3493</v>
      </c>
      <c r="G76" s="605"/>
      <c r="H76" s="606"/>
    </row>
    <row r="77" spans="1:8">
      <c r="A77" s="578" t="s">
        <v>130</v>
      </c>
      <c r="B77" s="579"/>
      <c r="C77" s="580"/>
      <c r="D77" s="581"/>
      <c r="E77" s="582" t="s">
        <v>130</v>
      </c>
      <c r="F77" s="579">
        <f>B77</f>
        <v>0</v>
      </c>
      <c r="G77" s="580">
        <f>C77</f>
        <v>0</v>
      </c>
      <c r="H77" s="581">
        <f>D77</f>
        <v>0</v>
      </c>
    </row>
    <row r="78" spans="1:8">
      <c r="A78" s="578" t="s">
        <v>202</v>
      </c>
      <c r="B78" s="579"/>
      <c r="C78" s="580"/>
      <c r="D78" s="581"/>
      <c r="E78" s="582" t="s">
        <v>202</v>
      </c>
      <c r="F78" s="579">
        <f t="shared" ref="F78:H81" si="9">B78</f>
        <v>0</v>
      </c>
      <c r="G78" s="580">
        <f t="shared" si="9"/>
        <v>0</v>
      </c>
      <c r="H78" s="581">
        <f t="shared" si="9"/>
        <v>0</v>
      </c>
    </row>
    <row r="79" spans="1:8">
      <c r="A79" s="578" t="s">
        <v>10</v>
      </c>
      <c r="B79" s="579" t="s">
        <v>3806</v>
      </c>
      <c r="C79" s="580" t="s">
        <v>2837</v>
      </c>
      <c r="D79" s="581"/>
      <c r="E79" s="582" t="s">
        <v>10</v>
      </c>
      <c r="F79" s="579" t="str">
        <f t="shared" si="9"/>
        <v>Key responsibilities clearly defined and documented within 'The Rules'</v>
      </c>
      <c r="G79" s="580" t="str">
        <f t="shared" si="9"/>
        <v>Y</v>
      </c>
      <c r="H79" s="581">
        <f t="shared" si="9"/>
        <v>0</v>
      </c>
    </row>
    <row r="80" spans="1:8" ht="28.5">
      <c r="A80" s="578" t="s">
        <v>11</v>
      </c>
      <c r="B80" s="579" t="s">
        <v>4459</v>
      </c>
      <c r="C80" s="580" t="s">
        <v>2837</v>
      </c>
      <c r="D80" s="581"/>
      <c r="E80" s="582" t="s">
        <v>11</v>
      </c>
      <c r="F80" s="579" t="str">
        <f t="shared" si="9"/>
        <v>Covered within The Rules V6 document under Responsibilities of the Scheme and Responsibilities of the Members.</v>
      </c>
      <c r="G80" s="580" t="str">
        <f t="shared" si="9"/>
        <v>Y</v>
      </c>
      <c r="H80" s="581">
        <f t="shared" si="9"/>
        <v>0</v>
      </c>
    </row>
    <row r="81" spans="1:8">
      <c r="A81" s="578" t="s">
        <v>12</v>
      </c>
      <c r="B81" s="579"/>
      <c r="C81" s="580"/>
      <c r="D81" s="581"/>
      <c r="E81" s="582" t="s">
        <v>12</v>
      </c>
      <c r="F81" s="579">
        <f t="shared" si="9"/>
        <v>0</v>
      </c>
      <c r="G81" s="580">
        <f t="shared" si="9"/>
        <v>0</v>
      </c>
      <c r="H81" s="581">
        <f t="shared" si="9"/>
        <v>0</v>
      </c>
    </row>
    <row r="82" spans="1:8">
      <c r="A82" s="583"/>
      <c r="B82" s="584"/>
      <c r="C82" s="585"/>
      <c r="D82" s="586"/>
      <c r="E82" s="583"/>
    </row>
    <row r="83" spans="1:8" ht="29.25" customHeight="1">
      <c r="A83" s="590"/>
      <c r="B83" s="561" t="s">
        <v>3494</v>
      </c>
      <c r="C83" s="603"/>
      <c r="D83" s="604"/>
      <c r="E83" s="592"/>
      <c r="F83" s="607" t="s">
        <v>3494</v>
      </c>
      <c r="G83" s="605"/>
      <c r="H83" s="606"/>
    </row>
    <row r="84" spans="1:8" ht="75.75" customHeight="1">
      <c r="A84" s="590">
        <v>3.3</v>
      </c>
      <c r="B84" s="591" t="s">
        <v>3495</v>
      </c>
      <c r="C84" s="603"/>
      <c r="D84" s="604"/>
      <c r="E84" s="592">
        <v>3.3</v>
      </c>
      <c r="F84" s="593" t="s">
        <v>3496</v>
      </c>
      <c r="G84" s="605"/>
      <c r="H84" s="606"/>
    </row>
    <row r="85" spans="1:8" ht="55.5" customHeight="1">
      <c r="A85" s="590"/>
      <c r="B85" s="591" t="s">
        <v>3497</v>
      </c>
      <c r="C85" s="603"/>
      <c r="D85" s="604"/>
      <c r="E85" s="592"/>
      <c r="F85" s="593" t="s">
        <v>3498</v>
      </c>
      <c r="G85" s="605"/>
      <c r="H85" s="606"/>
    </row>
    <row r="86" spans="1:8" ht="104.25" customHeight="1">
      <c r="A86" s="590"/>
      <c r="B86" s="599" t="s">
        <v>3499</v>
      </c>
      <c r="C86" s="603"/>
      <c r="D86" s="604"/>
      <c r="E86" s="592"/>
      <c r="F86" s="600" t="s">
        <v>3500</v>
      </c>
      <c r="G86" s="605"/>
      <c r="H86" s="606"/>
    </row>
    <row r="87" spans="1:8">
      <c r="A87" s="578" t="s">
        <v>130</v>
      </c>
      <c r="B87" s="579"/>
      <c r="C87" s="580"/>
      <c r="D87" s="581"/>
      <c r="E87" s="582" t="s">
        <v>130</v>
      </c>
      <c r="F87" s="574">
        <f t="shared" ref="F87:H91" si="10">B87</f>
        <v>0</v>
      </c>
      <c r="G87" s="575">
        <f t="shared" si="10"/>
        <v>0</v>
      </c>
      <c r="H87" s="576">
        <f t="shared" si="10"/>
        <v>0</v>
      </c>
    </row>
    <row r="88" spans="1:8">
      <c r="A88" s="578" t="s">
        <v>202</v>
      </c>
      <c r="B88" s="579"/>
      <c r="C88" s="580"/>
      <c r="D88" s="581"/>
      <c r="E88" s="582" t="s">
        <v>202</v>
      </c>
      <c r="F88" s="574">
        <f t="shared" si="10"/>
        <v>0</v>
      </c>
      <c r="G88" s="575">
        <f t="shared" si="10"/>
        <v>0</v>
      </c>
      <c r="H88" s="576">
        <f t="shared" si="10"/>
        <v>0</v>
      </c>
    </row>
    <row r="89" spans="1:8">
      <c r="A89" s="578" t="s">
        <v>10</v>
      </c>
      <c r="B89" s="579" t="s">
        <v>3807</v>
      </c>
      <c r="C89" s="580" t="s">
        <v>2837</v>
      </c>
      <c r="D89" s="581"/>
      <c r="E89" s="582" t="s">
        <v>10</v>
      </c>
      <c r="F89" s="574" t="str">
        <f t="shared" si="10"/>
        <v xml:space="preserve"> 'The Rules' document clearly states Resource Manager responsibilities</v>
      </c>
      <c r="G89" s="575" t="str">
        <f t="shared" si="10"/>
        <v>Y</v>
      </c>
      <c r="H89" s="576">
        <f t="shared" si="10"/>
        <v>0</v>
      </c>
    </row>
    <row r="90" spans="1:8">
      <c r="A90" s="578" t="s">
        <v>11</v>
      </c>
      <c r="B90" s="579" t="s">
        <v>4460</v>
      </c>
      <c r="C90" s="580" t="s">
        <v>2837</v>
      </c>
      <c r="D90" s="581"/>
      <c r="E90" s="582" t="s">
        <v>11</v>
      </c>
      <c r="F90" s="574" t="str">
        <f t="shared" si="10"/>
        <v>Stated within The Rules V6 document</v>
      </c>
      <c r="G90" s="575" t="str">
        <f t="shared" si="10"/>
        <v>Y</v>
      </c>
      <c r="H90" s="576">
        <f t="shared" si="10"/>
        <v>0</v>
      </c>
    </row>
    <row r="91" spans="1:8">
      <c r="A91" s="578" t="s">
        <v>12</v>
      </c>
      <c r="B91" s="579"/>
      <c r="C91" s="580"/>
      <c r="D91" s="581"/>
      <c r="E91" s="582" t="s">
        <v>12</v>
      </c>
      <c r="F91" s="574">
        <f t="shared" si="10"/>
        <v>0</v>
      </c>
      <c r="G91" s="575">
        <f t="shared" si="10"/>
        <v>0</v>
      </c>
      <c r="H91" s="576">
        <f t="shared" si="10"/>
        <v>0</v>
      </c>
    </row>
    <row r="92" spans="1:8">
      <c r="A92" s="583"/>
      <c r="B92" s="584"/>
      <c r="C92" s="585"/>
      <c r="D92" s="586"/>
      <c r="E92" s="583"/>
      <c r="F92" s="574"/>
      <c r="G92" s="575"/>
      <c r="H92" s="576"/>
    </row>
    <row r="93" spans="1:8" s="691" customFormat="1" ht="31.5" customHeight="1">
      <c r="A93" s="601">
        <v>4</v>
      </c>
      <c r="B93" s="561" t="s">
        <v>3501</v>
      </c>
      <c r="C93" s="608"/>
      <c r="D93" s="609"/>
      <c r="E93" s="602">
        <v>4</v>
      </c>
      <c r="F93" s="568" t="s">
        <v>3501</v>
      </c>
      <c r="G93" s="610"/>
      <c r="H93" s="611"/>
    </row>
    <row r="94" spans="1:8" ht="53.25" customHeight="1">
      <c r="A94" s="590">
        <v>4.0999999999999996</v>
      </c>
      <c r="B94" s="591" t="s">
        <v>3502</v>
      </c>
      <c r="C94" s="603"/>
      <c r="D94" s="604"/>
      <c r="E94" s="592">
        <v>4.0999999999999996</v>
      </c>
      <c r="F94" s="593" t="s">
        <v>3503</v>
      </c>
      <c r="G94" s="605"/>
      <c r="H94" s="606"/>
    </row>
    <row r="95" spans="1:8">
      <c r="A95" s="578" t="s">
        <v>130</v>
      </c>
      <c r="B95" s="579"/>
      <c r="C95" s="580"/>
      <c r="D95" s="581"/>
      <c r="E95" s="582" t="s">
        <v>130</v>
      </c>
      <c r="F95" s="574">
        <f t="shared" ref="F95:H99" si="11">B95</f>
        <v>0</v>
      </c>
      <c r="G95" s="575">
        <f t="shared" si="11"/>
        <v>0</v>
      </c>
      <c r="H95" s="576">
        <f t="shared" si="11"/>
        <v>0</v>
      </c>
    </row>
    <row r="96" spans="1:8">
      <c r="A96" s="578" t="s">
        <v>202</v>
      </c>
      <c r="B96" s="579"/>
      <c r="C96" s="580"/>
      <c r="D96" s="581"/>
      <c r="E96" s="582" t="s">
        <v>202</v>
      </c>
      <c r="F96" s="574">
        <f t="shared" si="11"/>
        <v>0</v>
      </c>
      <c r="G96" s="575">
        <f t="shared" si="11"/>
        <v>0</v>
      </c>
      <c r="H96" s="576">
        <f t="shared" si="11"/>
        <v>0</v>
      </c>
    </row>
    <row r="97" spans="1:8" ht="57">
      <c r="A97" s="578" t="s">
        <v>10</v>
      </c>
      <c r="B97" s="579" t="s">
        <v>3808</v>
      </c>
      <c r="C97" s="580" t="s">
        <v>2837</v>
      </c>
      <c r="D97" s="581"/>
      <c r="E97" s="582" t="s">
        <v>10</v>
      </c>
      <c r="F97" s="574" t="str">
        <f t="shared" si="11"/>
        <v>The Forest Certification and Development Manager is responsible for ensuring all such conformance.  This is achieved by a variety of means, including internal auditing and a requirement for all members to submit annual management summaries. Annual management summaries seen for all sites being audited</v>
      </c>
      <c r="G97" s="575" t="str">
        <f t="shared" si="11"/>
        <v>Y</v>
      </c>
      <c r="H97" s="576">
        <f t="shared" si="11"/>
        <v>0</v>
      </c>
    </row>
    <row r="98" spans="1:8" ht="128.25">
      <c r="A98" s="578" t="s">
        <v>11</v>
      </c>
      <c r="B98" s="579" t="s">
        <v>4461</v>
      </c>
      <c r="C98" s="580" t="s">
        <v>2837</v>
      </c>
      <c r="D98" s="581"/>
      <c r="E98" s="582" t="s">
        <v>11</v>
      </c>
      <c r="F98" s="574" t="str">
        <f t="shared" si="11"/>
        <v>The Rules V6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S3 audit sites seen.</v>
      </c>
      <c r="G98" s="575" t="str">
        <f t="shared" si="11"/>
        <v>Y</v>
      </c>
      <c r="H98" s="576">
        <f t="shared" si="11"/>
        <v>0</v>
      </c>
    </row>
    <row r="99" spans="1:8">
      <c r="A99" s="578" t="s">
        <v>12</v>
      </c>
      <c r="B99" s="579"/>
      <c r="C99" s="580"/>
      <c r="D99" s="581"/>
      <c r="E99" s="582" t="s">
        <v>12</v>
      </c>
      <c r="F99" s="574">
        <f t="shared" si="11"/>
        <v>0</v>
      </c>
      <c r="G99" s="575">
        <f t="shared" si="11"/>
        <v>0</v>
      </c>
      <c r="H99" s="576">
        <f t="shared" si="11"/>
        <v>0</v>
      </c>
    </row>
    <row r="100" spans="1:8">
      <c r="A100" s="583"/>
      <c r="B100" s="584"/>
      <c r="C100" s="585"/>
      <c r="D100" s="586"/>
      <c r="E100" s="583"/>
    </row>
    <row r="101" spans="1:8" ht="77.25" customHeight="1">
      <c r="A101" s="569">
        <v>4.2</v>
      </c>
      <c r="B101" s="570" t="s">
        <v>3504</v>
      </c>
      <c r="C101" s="612"/>
      <c r="D101" s="613"/>
      <c r="E101" s="571">
        <v>4.2</v>
      </c>
      <c r="F101" s="614" t="s">
        <v>3505</v>
      </c>
      <c r="G101" s="615"/>
      <c r="H101" s="616"/>
    </row>
    <row r="102" spans="1:8">
      <c r="A102" s="578" t="s">
        <v>130</v>
      </c>
      <c r="B102" s="579"/>
      <c r="C102" s="580"/>
      <c r="D102" s="581"/>
      <c r="E102" s="582" t="s">
        <v>130</v>
      </c>
      <c r="F102" s="617" t="s">
        <v>3506</v>
      </c>
      <c r="G102" s="618"/>
      <c r="H102" s="619"/>
    </row>
    <row r="103" spans="1:8">
      <c r="A103" s="578" t="s">
        <v>202</v>
      </c>
      <c r="B103" s="579"/>
      <c r="C103" s="580"/>
      <c r="D103" s="581"/>
      <c r="E103" s="582" t="s">
        <v>202</v>
      </c>
      <c r="F103" s="617" t="s">
        <v>3506</v>
      </c>
      <c r="G103" s="618"/>
      <c r="H103" s="619"/>
    </row>
    <row r="104" spans="1:8" ht="57">
      <c r="A104" s="578" t="s">
        <v>10</v>
      </c>
      <c r="B104" s="579" t="s">
        <v>3808</v>
      </c>
      <c r="C104" s="580" t="s">
        <v>2837</v>
      </c>
      <c r="D104" s="581"/>
      <c r="E104" s="582" t="s">
        <v>10</v>
      </c>
      <c r="F104" s="617" t="s">
        <v>3506</v>
      </c>
      <c r="G104" s="618"/>
      <c r="H104" s="619"/>
    </row>
    <row r="105" spans="1:8" ht="28.5">
      <c r="A105" s="578" t="s">
        <v>11</v>
      </c>
      <c r="B105" s="579" t="s">
        <v>4462</v>
      </c>
      <c r="C105" s="580" t="s">
        <v>2837</v>
      </c>
      <c r="D105" s="581"/>
      <c r="E105" s="582" t="s">
        <v>11</v>
      </c>
      <c r="F105" s="617" t="s">
        <v>3506</v>
      </c>
      <c r="G105" s="618"/>
      <c r="H105" s="619"/>
    </row>
    <row r="106" spans="1:8">
      <c r="A106" s="578" t="s">
        <v>12</v>
      </c>
      <c r="B106" s="579"/>
      <c r="C106" s="580"/>
      <c r="D106" s="581"/>
      <c r="E106" s="582" t="s">
        <v>12</v>
      </c>
      <c r="F106" s="617" t="s">
        <v>3506</v>
      </c>
      <c r="G106" s="618"/>
      <c r="H106" s="619"/>
    </row>
    <row r="107" spans="1:8" ht="62.25" customHeight="1">
      <c r="A107" s="569"/>
      <c r="B107" s="570" t="s">
        <v>3507</v>
      </c>
      <c r="C107" s="612"/>
      <c r="D107" s="613"/>
      <c r="E107" s="571"/>
      <c r="F107" s="614" t="s">
        <v>3507</v>
      </c>
      <c r="G107" s="615"/>
      <c r="H107" s="616"/>
    </row>
    <row r="108" spans="1:8" ht="43.5" customHeight="1">
      <c r="A108" s="569"/>
      <c r="B108" s="588" t="s">
        <v>3508</v>
      </c>
      <c r="C108" s="612"/>
      <c r="D108" s="613"/>
      <c r="E108" s="571"/>
      <c r="F108" s="620" t="s">
        <v>3508</v>
      </c>
      <c r="G108" s="615"/>
      <c r="H108" s="616"/>
    </row>
    <row r="109" spans="1:8">
      <c r="A109" s="578" t="s">
        <v>130</v>
      </c>
      <c r="B109" s="579"/>
      <c r="C109" s="580"/>
      <c r="D109" s="581"/>
      <c r="E109" s="582" t="s">
        <v>130</v>
      </c>
      <c r="F109" s="617" t="s">
        <v>3506</v>
      </c>
      <c r="G109" s="618"/>
      <c r="H109" s="619"/>
    </row>
    <row r="110" spans="1:8">
      <c r="A110" s="578" t="s">
        <v>202</v>
      </c>
      <c r="B110" s="579"/>
      <c r="C110" s="580"/>
      <c r="D110" s="581"/>
      <c r="E110" s="582" t="s">
        <v>202</v>
      </c>
      <c r="F110" s="617" t="s">
        <v>3506</v>
      </c>
      <c r="G110" s="618"/>
      <c r="H110" s="619"/>
    </row>
    <row r="111" spans="1:8" ht="28.5">
      <c r="A111" s="578" t="s">
        <v>10</v>
      </c>
      <c r="B111" s="579" t="s">
        <v>3809</v>
      </c>
      <c r="C111" s="580" t="s">
        <v>2837</v>
      </c>
      <c r="D111" s="581"/>
      <c r="E111" s="582" t="s">
        <v>10</v>
      </c>
      <c r="F111" s="617" t="s">
        <v>3506</v>
      </c>
      <c r="G111" s="618"/>
      <c r="H111" s="619"/>
    </row>
    <row r="112" spans="1:8" ht="28.5">
      <c r="A112" s="578" t="s">
        <v>11</v>
      </c>
      <c r="B112" s="579" t="s">
        <v>4462</v>
      </c>
      <c r="C112" s="580" t="s">
        <v>2837</v>
      </c>
      <c r="D112" s="581"/>
      <c r="E112" s="582" t="s">
        <v>11</v>
      </c>
      <c r="F112" s="617" t="s">
        <v>3506</v>
      </c>
      <c r="G112" s="618"/>
      <c r="H112" s="619"/>
    </row>
    <row r="113" spans="1:8">
      <c r="A113" s="578" t="s">
        <v>12</v>
      </c>
      <c r="B113" s="579"/>
      <c r="C113" s="580"/>
      <c r="D113" s="581"/>
      <c r="E113" s="582" t="s">
        <v>12</v>
      </c>
      <c r="F113" s="617" t="s">
        <v>3506</v>
      </c>
      <c r="G113" s="618"/>
      <c r="H113" s="619"/>
    </row>
    <row r="114" spans="1:8">
      <c r="A114" s="583"/>
      <c r="B114" s="584"/>
      <c r="C114" s="585"/>
      <c r="D114" s="586"/>
      <c r="E114" s="583"/>
    </row>
    <row r="115" spans="1:8">
      <c r="A115" s="569">
        <v>5</v>
      </c>
      <c r="B115" s="570" t="s">
        <v>3509</v>
      </c>
      <c r="C115" s="612"/>
      <c r="D115" s="613"/>
      <c r="E115" s="621">
        <v>5</v>
      </c>
      <c r="F115" s="622" t="s">
        <v>3509</v>
      </c>
      <c r="G115" s="623"/>
      <c r="H115" s="624"/>
    </row>
    <row r="116" spans="1:8" ht="135.75" customHeight="1">
      <c r="A116" s="590">
        <v>5.0999999999999996</v>
      </c>
      <c r="B116" s="591" t="s">
        <v>3510</v>
      </c>
      <c r="C116" s="603"/>
      <c r="D116" s="604"/>
      <c r="E116" s="592">
        <v>5.0999999999999996</v>
      </c>
      <c r="F116" s="593" t="s">
        <v>3510</v>
      </c>
      <c r="G116" s="605"/>
      <c r="H116" s="606"/>
    </row>
    <row r="117" spans="1:8">
      <c r="A117" s="578" t="s">
        <v>130</v>
      </c>
      <c r="B117" s="579"/>
      <c r="C117" s="580"/>
      <c r="D117" s="581"/>
      <c r="E117" s="582" t="s">
        <v>130</v>
      </c>
      <c r="F117" s="579">
        <f>B117</f>
        <v>0</v>
      </c>
      <c r="G117" s="580">
        <f>C117</f>
        <v>0</v>
      </c>
      <c r="H117" s="581">
        <f>D117</f>
        <v>0</v>
      </c>
    </row>
    <row r="118" spans="1:8">
      <c r="A118" s="578" t="s">
        <v>202</v>
      </c>
      <c r="B118" s="579"/>
      <c r="C118" s="580"/>
      <c r="D118" s="581"/>
      <c r="E118" s="582" t="s">
        <v>202</v>
      </c>
      <c r="F118" s="579">
        <f t="shared" ref="F118:H121" si="12">B118</f>
        <v>0</v>
      </c>
      <c r="G118" s="580">
        <f t="shared" si="12"/>
        <v>0</v>
      </c>
      <c r="H118" s="581">
        <f t="shared" si="12"/>
        <v>0</v>
      </c>
    </row>
    <row r="119" spans="1:8" ht="85.5">
      <c r="A119" s="578" t="s">
        <v>10</v>
      </c>
      <c r="B119" s="579" t="s">
        <v>3810</v>
      </c>
      <c r="C119" s="587" t="s">
        <v>2837</v>
      </c>
      <c r="D119" s="581"/>
      <c r="E119" s="582" t="s">
        <v>10</v>
      </c>
      <c r="F119" s="579" t="str">
        <f t="shared" si="12"/>
        <v xml:space="preserve">Specified in 'The Rules' as max. no. of members 450 - 150 Group members and 300 Resource managed. Current membership is below such numbers.  It is also stated in The Rules that there is no particularly limit to the size of the Scheme as the intention is for the management capacity of the Scheme to grow to match the growth of the membership. In discussion with the certification manager they confirmed no limit on the individual management unit size or total area within the scheme.   </v>
      </c>
      <c r="G119" s="580" t="str">
        <f t="shared" si="12"/>
        <v>Y</v>
      </c>
      <c r="H119" s="581">
        <f t="shared" si="12"/>
        <v>0</v>
      </c>
    </row>
    <row r="120" spans="1:8" ht="42.75">
      <c r="A120" s="578" t="s">
        <v>11</v>
      </c>
      <c r="B120" s="579" t="s">
        <v>4463</v>
      </c>
      <c r="C120" s="580" t="s">
        <v>2837</v>
      </c>
      <c r="D120" s="581"/>
      <c r="E120" s="582" t="s">
        <v>11</v>
      </c>
      <c r="F120" s="579" t="str">
        <f t="shared" si="12"/>
        <v xml:space="preserve">"The Rules V6 states there is no limit on size of the Group Scheme. Present Scheme capacity is for 150 Group Members and 300 Resource Manager Members."  At Audit 324 Resource managed sites &amp; 61 Group members. </v>
      </c>
      <c r="G120" s="580" t="str">
        <f t="shared" si="12"/>
        <v>Y</v>
      </c>
      <c r="H120" s="581">
        <f t="shared" si="12"/>
        <v>0</v>
      </c>
    </row>
    <row r="121" spans="1:8">
      <c r="A121" s="578" t="s">
        <v>12</v>
      </c>
      <c r="B121" s="579"/>
      <c r="C121" s="580"/>
      <c r="D121" s="581"/>
      <c r="E121" s="582" t="s">
        <v>12</v>
      </c>
      <c r="F121" s="579">
        <f t="shared" si="12"/>
        <v>0</v>
      </c>
      <c r="G121" s="580">
        <f t="shared" si="12"/>
        <v>0</v>
      </c>
      <c r="H121" s="581">
        <f t="shared" si="12"/>
        <v>0</v>
      </c>
    </row>
    <row r="122" spans="1:8">
      <c r="A122" s="583"/>
      <c r="B122" s="584"/>
      <c r="C122" s="585"/>
      <c r="D122" s="586"/>
      <c r="E122" s="583"/>
    </row>
    <row r="123" spans="1:8" ht="58.5" customHeight="1">
      <c r="A123" s="569">
        <v>5.2</v>
      </c>
      <c r="B123" s="570" t="s">
        <v>3511</v>
      </c>
      <c r="C123" s="612"/>
      <c r="D123" s="613"/>
      <c r="E123" s="571">
        <v>5.2</v>
      </c>
      <c r="F123" s="572" t="s">
        <v>3511</v>
      </c>
      <c r="G123" s="615"/>
      <c r="H123" s="616"/>
    </row>
    <row r="124" spans="1:8">
      <c r="A124" s="578" t="s">
        <v>130</v>
      </c>
      <c r="B124" s="579"/>
      <c r="C124" s="580"/>
      <c r="D124" s="581"/>
      <c r="E124" s="582" t="s">
        <v>130</v>
      </c>
      <c r="F124" s="579">
        <f t="shared" ref="F124:H128" si="13">B124</f>
        <v>0</v>
      </c>
      <c r="G124" s="580">
        <f t="shared" si="13"/>
        <v>0</v>
      </c>
      <c r="H124" s="581">
        <f t="shared" si="13"/>
        <v>0</v>
      </c>
    </row>
    <row r="125" spans="1:8">
      <c r="A125" s="578" t="s">
        <v>202</v>
      </c>
      <c r="B125" s="579"/>
      <c r="C125" s="580"/>
      <c r="D125" s="581"/>
      <c r="E125" s="582" t="s">
        <v>202</v>
      </c>
      <c r="F125" s="579">
        <f t="shared" si="13"/>
        <v>0</v>
      </c>
      <c r="G125" s="580">
        <f t="shared" si="13"/>
        <v>0</v>
      </c>
      <c r="H125" s="581">
        <f t="shared" si="13"/>
        <v>0</v>
      </c>
    </row>
    <row r="126" spans="1:8">
      <c r="A126" s="578" t="s">
        <v>10</v>
      </c>
      <c r="B126" s="579" t="s">
        <v>3811</v>
      </c>
      <c r="C126" s="580" t="s">
        <v>2837</v>
      </c>
      <c r="D126" s="581"/>
      <c r="E126" s="582" t="s">
        <v>10</v>
      </c>
      <c r="F126" s="579" t="str">
        <f t="shared" si="13"/>
        <v>Summarised in 'The Rules'</v>
      </c>
      <c r="G126" s="580" t="str">
        <f t="shared" si="13"/>
        <v>Y</v>
      </c>
      <c r="H126" s="581">
        <f t="shared" si="13"/>
        <v>0</v>
      </c>
    </row>
    <row r="127" spans="1:8" ht="57">
      <c r="A127" s="578" t="s">
        <v>11</v>
      </c>
      <c r="B127" s="579" t="s">
        <v>4464</v>
      </c>
      <c r="C127" s="580" t="s">
        <v>2837</v>
      </c>
      <c r="D127" s="581"/>
      <c r="E127" s="582" t="s">
        <v>11</v>
      </c>
      <c r="F127" s="579" t="str">
        <f t="shared" si="13"/>
        <v>The Rules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v>
      </c>
      <c r="G127" s="580" t="str">
        <f t="shared" si="13"/>
        <v>Y</v>
      </c>
      <c r="H127" s="581">
        <f t="shared" si="13"/>
        <v>0</v>
      </c>
    </row>
    <row r="128" spans="1:8">
      <c r="A128" s="578" t="s">
        <v>12</v>
      </c>
      <c r="B128" s="579"/>
      <c r="C128" s="580"/>
      <c r="D128" s="581"/>
      <c r="E128" s="582" t="s">
        <v>12</v>
      </c>
      <c r="F128" s="579">
        <f t="shared" si="13"/>
        <v>0</v>
      </c>
      <c r="G128" s="580">
        <f t="shared" si="13"/>
        <v>0</v>
      </c>
      <c r="H128" s="581">
        <f t="shared" si="13"/>
        <v>0</v>
      </c>
    </row>
    <row r="129" spans="1:8">
      <c r="A129" s="583"/>
      <c r="B129" s="584"/>
      <c r="C129" s="585"/>
      <c r="D129" s="586"/>
      <c r="E129" s="625"/>
      <c r="F129" s="626"/>
      <c r="G129" s="627"/>
      <c r="H129" s="628"/>
    </row>
    <row r="130" spans="1:8" ht="15.75">
      <c r="A130" s="629">
        <v>6</v>
      </c>
      <c r="B130" s="596" t="s">
        <v>3512</v>
      </c>
      <c r="C130" s="630"/>
      <c r="D130" s="631"/>
      <c r="E130" s="632"/>
      <c r="F130" s="632"/>
      <c r="G130" s="632"/>
      <c r="H130" s="632"/>
    </row>
    <row r="131" spans="1:8" s="691" customFormat="1" ht="28.5">
      <c r="A131" s="569">
        <v>6.1</v>
      </c>
      <c r="B131" s="570" t="s">
        <v>3513</v>
      </c>
      <c r="C131" s="612"/>
      <c r="D131" s="613"/>
      <c r="E131" s="633"/>
      <c r="F131" s="633"/>
      <c r="G131" s="633"/>
      <c r="H131" s="633"/>
    </row>
    <row r="132" spans="1:8">
      <c r="A132" s="578" t="s">
        <v>130</v>
      </c>
      <c r="B132" s="579"/>
      <c r="C132" s="580"/>
      <c r="D132" s="581"/>
      <c r="E132" s="632"/>
      <c r="F132" s="632"/>
      <c r="G132" s="632"/>
      <c r="H132" s="632"/>
    </row>
    <row r="133" spans="1:8">
      <c r="A133" s="578" t="s">
        <v>202</v>
      </c>
      <c r="B133" s="579"/>
      <c r="C133" s="580"/>
      <c r="D133" s="581"/>
      <c r="E133" s="632"/>
      <c r="F133" s="632"/>
      <c r="G133" s="632"/>
      <c r="H133" s="632"/>
    </row>
    <row r="134" spans="1:8">
      <c r="A134" s="578" t="s">
        <v>10</v>
      </c>
      <c r="B134" s="579" t="s">
        <v>3812</v>
      </c>
      <c r="C134" s="580" t="s">
        <v>2837</v>
      </c>
      <c r="D134" s="581"/>
      <c r="E134" s="632"/>
      <c r="F134" s="632"/>
      <c r="G134" s="632"/>
      <c r="H134" s="632"/>
    </row>
    <row r="135" spans="1:8">
      <c r="A135" s="578" t="s">
        <v>11</v>
      </c>
      <c r="B135" s="579" t="s">
        <v>4465</v>
      </c>
      <c r="C135" s="580" t="s">
        <v>2837</v>
      </c>
      <c r="D135" s="581"/>
      <c r="E135" s="632"/>
      <c r="F135" s="632"/>
      <c r="G135" s="632"/>
      <c r="H135" s="632"/>
    </row>
    <row r="136" spans="1:8">
      <c r="A136" s="578" t="s">
        <v>12</v>
      </c>
      <c r="B136" s="579"/>
      <c r="C136" s="580"/>
      <c r="D136" s="581"/>
      <c r="E136" s="632"/>
      <c r="F136" s="632"/>
      <c r="G136" s="632"/>
      <c r="H136" s="632"/>
    </row>
    <row r="137" spans="1:8">
      <c r="A137" s="583"/>
      <c r="B137" s="584"/>
      <c r="C137" s="585"/>
      <c r="D137" s="586"/>
      <c r="E137" s="632"/>
      <c r="F137" s="632"/>
      <c r="G137" s="632"/>
      <c r="H137" s="632"/>
    </row>
    <row r="138" spans="1:8" ht="57">
      <c r="A138" s="569">
        <v>6.2</v>
      </c>
      <c r="B138" s="570" t="s">
        <v>3514</v>
      </c>
      <c r="C138" s="612"/>
      <c r="D138" s="613"/>
      <c r="E138" s="632"/>
      <c r="F138" s="632"/>
      <c r="G138" s="632"/>
      <c r="H138" s="632"/>
    </row>
    <row r="139" spans="1:8">
      <c r="A139" s="578" t="s">
        <v>130</v>
      </c>
      <c r="B139" s="579"/>
      <c r="C139" s="580"/>
      <c r="D139" s="581"/>
      <c r="E139" s="632"/>
      <c r="F139" s="632"/>
      <c r="G139" s="632"/>
      <c r="H139" s="632"/>
    </row>
    <row r="140" spans="1:8">
      <c r="A140" s="578" t="s">
        <v>202</v>
      </c>
      <c r="B140" s="579"/>
      <c r="C140" s="580"/>
      <c r="D140" s="581"/>
      <c r="E140" s="632"/>
      <c r="F140" s="632"/>
      <c r="G140" s="632"/>
      <c r="H140" s="632"/>
    </row>
    <row r="141" spans="1:8">
      <c r="A141" s="578" t="s">
        <v>10</v>
      </c>
      <c r="B141" s="579" t="s">
        <v>3812</v>
      </c>
      <c r="C141" s="580" t="s">
        <v>2837</v>
      </c>
      <c r="D141" s="581"/>
      <c r="E141" s="632"/>
      <c r="F141" s="632"/>
      <c r="G141" s="632"/>
      <c r="H141" s="632"/>
    </row>
    <row r="142" spans="1:8">
      <c r="A142" s="578" t="s">
        <v>11</v>
      </c>
      <c r="B142" s="579" t="s">
        <v>4465</v>
      </c>
      <c r="C142" s="580" t="s">
        <v>2837</v>
      </c>
      <c r="D142" s="581"/>
      <c r="E142" s="632"/>
      <c r="F142" s="632"/>
      <c r="G142" s="632"/>
      <c r="H142" s="632"/>
    </row>
    <row r="143" spans="1:8">
      <c r="A143" s="578" t="s">
        <v>12</v>
      </c>
      <c r="B143" s="579"/>
      <c r="C143" s="580"/>
      <c r="D143" s="581"/>
      <c r="E143" s="632"/>
      <c r="F143" s="632"/>
      <c r="G143" s="632"/>
      <c r="H143" s="632"/>
    </row>
    <row r="144" spans="1:8">
      <c r="A144" s="583"/>
      <c r="B144" s="584"/>
      <c r="C144" s="585"/>
      <c r="D144" s="586"/>
      <c r="E144" s="632"/>
      <c r="F144" s="632"/>
      <c r="G144" s="632"/>
      <c r="H144" s="632"/>
    </row>
    <row r="145" spans="1:8" ht="45" customHeight="1">
      <c r="A145" s="634"/>
      <c r="B145" s="635" t="s">
        <v>3515</v>
      </c>
      <c r="C145" s="636"/>
      <c r="D145" s="637"/>
      <c r="E145" s="621"/>
      <c r="F145" s="598" t="s">
        <v>3515</v>
      </c>
      <c r="G145" s="623"/>
      <c r="H145" s="624"/>
    </row>
    <row r="146" spans="1:8" ht="39.75" customHeight="1">
      <c r="A146" s="629">
        <v>7</v>
      </c>
      <c r="B146" s="596" t="s">
        <v>3516</v>
      </c>
      <c r="C146" s="630"/>
      <c r="D146" s="631"/>
      <c r="E146" s="638">
        <v>6</v>
      </c>
      <c r="F146" s="598" t="s">
        <v>3516</v>
      </c>
      <c r="G146" s="639"/>
      <c r="H146" s="640"/>
    </row>
    <row r="147" spans="1:8" ht="74.25" customHeight="1">
      <c r="A147" s="569">
        <v>7.1</v>
      </c>
      <c r="B147" s="570" t="s">
        <v>3517</v>
      </c>
      <c r="C147" s="612"/>
      <c r="D147" s="613"/>
      <c r="E147" s="571">
        <v>6.1</v>
      </c>
      <c r="F147" s="572" t="s">
        <v>3518</v>
      </c>
      <c r="G147" s="615"/>
      <c r="H147" s="616"/>
    </row>
    <row r="148" spans="1:8">
      <c r="A148" s="578" t="s">
        <v>130</v>
      </c>
      <c r="B148" s="579"/>
      <c r="C148" s="580"/>
      <c r="D148" s="581"/>
      <c r="E148" s="582" t="s">
        <v>130</v>
      </c>
      <c r="F148" s="579">
        <f>B148</f>
        <v>0</v>
      </c>
      <c r="G148" s="580">
        <f>C148</f>
        <v>0</v>
      </c>
      <c r="H148" s="581">
        <f>D148</f>
        <v>0</v>
      </c>
    </row>
    <row r="149" spans="1:8">
      <c r="A149" s="578" t="s">
        <v>202</v>
      </c>
      <c r="B149" s="579"/>
      <c r="C149" s="580"/>
      <c r="D149" s="581"/>
      <c r="E149" s="582" t="s">
        <v>202</v>
      </c>
      <c r="F149" s="579">
        <f t="shared" ref="F149:H152" si="14">B149</f>
        <v>0</v>
      </c>
      <c r="G149" s="580">
        <f t="shared" si="14"/>
        <v>0</v>
      </c>
      <c r="H149" s="581">
        <f t="shared" si="14"/>
        <v>0</v>
      </c>
    </row>
    <row r="150" spans="1:8" ht="71.25">
      <c r="A150" s="578" t="s">
        <v>10</v>
      </c>
      <c r="B150" s="833" t="s">
        <v>3813</v>
      </c>
      <c r="C150" s="580" t="s">
        <v>2837</v>
      </c>
      <c r="D150" s="581"/>
      <c r="E150" s="582" t="s">
        <v>10</v>
      </c>
      <c r="F150" s="579" t="str">
        <f t="shared" si="14"/>
        <v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all of the members forming this year's audit sample.</v>
      </c>
      <c r="G150" s="580" t="str">
        <f t="shared" si="14"/>
        <v>Y</v>
      </c>
      <c r="H150" s="581">
        <f t="shared" si="14"/>
        <v>0</v>
      </c>
    </row>
    <row r="151" spans="1:8">
      <c r="A151" s="578" t="s">
        <v>11</v>
      </c>
      <c r="B151" s="579" t="s">
        <v>4466</v>
      </c>
      <c r="C151" s="580" t="s">
        <v>2837</v>
      </c>
      <c r="D151" s="581"/>
      <c r="E151" s="582" t="s">
        <v>11</v>
      </c>
      <c r="F151" s="579" t="str">
        <f t="shared" si="14"/>
        <v>Stated in the Rules joining section. Examples seen for new S3 members.</v>
      </c>
      <c r="G151" s="580" t="str">
        <f t="shared" si="14"/>
        <v>Y</v>
      </c>
      <c r="H151" s="581">
        <f t="shared" si="14"/>
        <v>0</v>
      </c>
    </row>
    <row r="152" spans="1:8" ht="21.75" customHeight="1">
      <c r="A152" s="578" t="s">
        <v>12</v>
      </c>
      <c r="B152" s="579"/>
      <c r="C152" s="580"/>
      <c r="D152" s="581"/>
      <c r="E152" s="582" t="s">
        <v>12</v>
      </c>
      <c r="F152" s="579">
        <f t="shared" si="14"/>
        <v>0</v>
      </c>
      <c r="G152" s="580">
        <f t="shared" si="14"/>
        <v>0</v>
      </c>
      <c r="H152" s="581">
        <f t="shared" si="14"/>
        <v>0</v>
      </c>
    </row>
    <row r="153" spans="1:8" ht="57.75" customHeight="1">
      <c r="A153" s="569"/>
      <c r="B153" s="570" t="s">
        <v>3519</v>
      </c>
      <c r="C153" s="612"/>
      <c r="D153" s="613"/>
      <c r="E153" s="571"/>
      <c r="F153" s="572" t="s">
        <v>3520</v>
      </c>
      <c r="G153" s="615"/>
      <c r="H153" s="616"/>
    </row>
    <row r="154" spans="1:8">
      <c r="A154" s="578" t="s">
        <v>130</v>
      </c>
      <c r="B154" s="579"/>
      <c r="C154" s="580"/>
      <c r="D154" s="581"/>
      <c r="E154" s="582" t="s">
        <v>130</v>
      </c>
      <c r="F154" s="579">
        <f t="shared" ref="F154:H158" si="15">B154</f>
        <v>0</v>
      </c>
      <c r="G154" s="580">
        <f t="shared" si="15"/>
        <v>0</v>
      </c>
      <c r="H154" s="581">
        <f t="shared" si="15"/>
        <v>0</v>
      </c>
    </row>
    <row r="155" spans="1:8">
      <c r="A155" s="578" t="s">
        <v>202</v>
      </c>
      <c r="B155" s="579"/>
      <c r="C155" s="580"/>
      <c r="D155" s="581"/>
      <c r="E155" s="582" t="s">
        <v>202</v>
      </c>
      <c r="F155" s="579">
        <f t="shared" si="15"/>
        <v>0</v>
      </c>
      <c r="G155" s="580">
        <f t="shared" si="15"/>
        <v>0</v>
      </c>
      <c r="H155" s="581">
        <f t="shared" si="15"/>
        <v>0</v>
      </c>
    </row>
    <row r="156" spans="1:8" ht="99.75">
      <c r="A156" s="578" t="s">
        <v>10</v>
      </c>
      <c r="B156" s="833" t="s">
        <v>3814</v>
      </c>
      <c r="C156" s="580" t="s">
        <v>2837</v>
      </c>
      <c r="D156" s="581"/>
      <c r="E156" s="582" t="s">
        <v>10</v>
      </c>
      <c r="F156" s="579" t="str">
        <f t="shared" si="15"/>
        <v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all of the members forming this year's audit sample. With the exception of checks undertaken during covid 19 when remote audits were undertaken due to restrictions preventing audits in the field, all such evaluations have included field visits.</v>
      </c>
      <c r="G156" s="580" t="str">
        <f t="shared" si="15"/>
        <v>Y</v>
      </c>
      <c r="H156" s="581">
        <f t="shared" si="15"/>
        <v>0</v>
      </c>
    </row>
    <row r="157" spans="1:8">
      <c r="A157" s="578" t="s">
        <v>11</v>
      </c>
      <c r="B157" s="579" t="s">
        <v>4466</v>
      </c>
      <c r="C157" s="580" t="s">
        <v>2837</v>
      </c>
      <c r="D157" s="581"/>
      <c r="E157" s="582" t="s">
        <v>11</v>
      </c>
      <c r="F157" s="579" t="str">
        <f t="shared" si="15"/>
        <v>Stated in the Rules joining section. Examples seen for new S3 members.</v>
      </c>
      <c r="G157" s="580" t="str">
        <f t="shared" si="15"/>
        <v>Y</v>
      </c>
      <c r="H157" s="581">
        <f t="shared" si="15"/>
        <v>0</v>
      </c>
    </row>
    <row r="158" spans="1:8">
      <c r="A158" s="578" t="s">
        <v>12</v>
      </c>
      <c r="B158" s="579"/>
      <c r="C158" s="580"/>
      <c r="D158" s="581"/>
      <c r="E158" s="582" t="s">
        <v>12</v>
      </c>
      <c r="F158" s="579">
        <f t="shared" si="15"/>
        <v>0</v>
      </c>
      <c r="G158" s="580">
        <f t="shared" si="15"/>
        <v>0</v>
      </c>
      <c r="H158" s="581">
        <f t="shared" si="15"/>
        <v>0</v>
      </c>
    </row>
    <row r="159" spans="1:8" ht="56.25" customHeight="1">
      <c r="A159" s="569"/>
      <c r="B159" s="570" t="s">
        <v>3521</v>
      </c>
      <c r="C159" s="612"/>
      <c r="D159" s="613"/>
      <c r="E159" s="571"/>
      <c r="F159" s="572" t="s">
        <v>3522</v>
      </c>
      <c r="G159" s="615"/>
      <c r="H159" s="616"/>
    </row>
    <row r="160" spans="1:8">
      <c r="A160" s="578" t="s">
        <v>130</v>
      </c>
      <c r="B160" s="579"/>
      <c r="C160" s="580"/>
      <c r="D160" s="581"/>
      <c r="E160" s="582" t="s">
        <v>130</v>
      </c>
      <c r="F160" s="579">
        <f t="shared" ref="F160:H164" si="16">B160</f>
        <v>0</v>
      </c>
      <c r="G160" s="580">
        <f t="shared" si="16"/>
        <v>0</v>
      </c>
      <c r="H160" s="581">
        <f t="shared" si="16"/>
        <v>0</v>
      </c>
    </row>
    <row r="161" spans="1:8" s="691" customFormat="1" ht="15.75">
      <c r="A161" s="578" t="s">
        <v>202</v>
      </c>
      <c r="B161" s="579"/>
      <c r="C161" s="580"/>
      <c r="D161" s="581"/>
      <c r="E161" s="582" t="s">
        <v>202</v>
      </c>
      <c r="F161" s="579">
        <f t="shared" si="16"/>
        <v>0</v>
      </c>
      <c r="G161" s="580">
        <f t="shared" si="16"/>
        <v>0</v>
      </c>
      <c r="H161" s="581">
        <f t="shared" si="16"/>
        <v>0</v>
      </c>
    </row>
    <row r="162" spans="1:8" ht="19.5" customHeight="1">
      <c r="A162" s="578" t="s">
        <v>10</v>
      </c>
      <c r="B162" s="579" t="s">
        <v>3815</v>
      </c>
      <c r="C162" s="580" t="s">
        <v>2837</v>
      </c>
      <c r="D162" s="581"/>
      <c r="E162" s="582" t="s">
        <v>10</v>
      </c>
      <c r="F162" s="579" t="str">
        <f t="shared" si="16"/>
        <v>The Rules allow for such a situation</v>
      </c>
      <c r="G162" s="580" t="str">
        <f t="shared" si="16"/>
        <v>Y</v>
      </c>
      <c r="H162" s="581">
        <f t="shared" si="16"/>
        <v>0</v>
      </c>
    </row>
    <row r="163" spans="1:8" ht="19.5" customHeight="1">
      <c r="A163" s="578" t="s">
        <v>11</v>
      </c>
      <c r="B163" s="579" t="s">
        <v>4467</v>
      </c>
      <c r="C163" s="580" t="s">
        <v>2837</v>
      </c>
      <c r="D163" s="581"/>
      <c r="E163" s="582" t="s">
        <v>11</v>
      </c>
      <c r="F163" s="579" t="str">
        <f t="shared" si="16"/>
        <v>Group Entity manages only one FM Group Scheme.</v>
      </c>
      <c r="G163" s="580" t="str">
        <f t="shared" si="16"/>
        <v>Y</v>
      </c>
      <c r="H163" s="581">
        <f t="shared" si="16"/>
        <v>0</v>
      </c>
    </row>
    <row r="164" spans="1:8">
      <c r="A164" s="578" t="s">
        <v>12</v>
      </c>
      <c r="B164" s="579"/>
      <c r="C164" s="580"/>
      <c r="D164" s="581"/>
      <c r="E164" s="582" t="s">
        <v>12</v>
      </c>
      <c r="F164" s="579">
        <f t="shared" si="16"/>
        <v>0</v>
      </c>
      <c r="G164" s="580">
        <f t="shared" si="16"/>
        <v>0</v>
      </c>
      <c r="H164" s="581">
        <f t="shared" si="16"/>
        <v>0</v>
      </c>
    </row>
    <row r="165" spans="1:8">
      <c r="A165" s="583"/>
      <c r="B165" s="584"/>
      <c r="C165" s="585"/>
      <c r="D165" s="586"/>
      <c r="E165" s="583"/>
    </row>
    <row r="166" spans="1:8" ht="15">
      <c r="A166" s="590">
        <v>8</v>
      </c>
      <c r="B166" s="591"/>
      <c r="C166" s="503"/>
      <c r="D166" s="504"/>
      <c r="E166" s="641">
        <v>7</v>
      </c>
      <c r="F166" s="565" t="s">
        <v>3523</v>
      </c>
      <c r="G166" s="513"/>
      <c r="H166" s="514"/>
    </row>
    <row r="167" spans="1:8" ht="278.25" customHeight="1">
      <c r="A167" s="590">
        <v>8.1</v>
      </c>
      <c r="B167" s="591" t="s">
        <v>3524</v>
      </c>
      <c r="C167" s="503"/>
      <c r="D167" s="504"/>
      <c r="E167" s="592">
        <v>7.1</v>
      </c>
      <c r="F167" s="593" t="s">
        <v>3525</v>
      </c>
      <c r="G167" s="505"/>
      <c r="H167" s="506"/>
    </row>
    <row r="168" spans="1:8" ht="64.5" customHeight="1">
      <c r="A168" s="590"/>
      <c r="B168" s="591" t="s">
        <v>3526</v>
      </c>
      <c r="C168" s="503"/>
      <c r="D168" s="504"/>
      <c r="E168" s="592"/>
      <c r="F168" s="593" t="s">
        <v>3527</v>
      </c>
      <c r="G168" s="505"/>
      <c r="H168" s="506"/>
    </row>
    <row r="169" spans="1:8" ht="51.75" customHeight="1">
      <c r="A169" s="590"/>
      <c r="B169" s="591" t="s">
        <v>3528</v>
      </c>
      <c r="C169" s="503"/>
      <c r="D169" s="504"/>
      <c r="E169" s="592"/>
      <c r="F169" s="593" t="s">
        <v>3529</v>
      </c>
      <c r="G169" s="505"/>
      <c r="H169" s="506"/>
    </row>
    <row r="170" spans="1:8">
      <c r="A170" s="578" t="s">
        <v>130</v>
      </c>
      <c r="B170" s="579"/>
      <c r="C170" s="580"/>
      <c r="D170" s="581"/>
      <c r="E170" s="582" t="s">
        <v>130</v>
      </c>
      <c r="F170" s="579">
        <f t="shared" ref="F170:H174" si="17">B170</f>
        <v>0</v>
      </c>
      <c r="G170" s="580">
        <f t="shared" si="17"/>
        <v>0</v>
      </c>
      <c r="H170" s="581">
        <f t="shared" si="17"/>
        <v>0</v>
      </c>
    </row>
    <row r="171" spans="1:8">
      <c r="A171" s="578" t="s">
        <v>202</v>
      </c>
      <c r="B171" s="579"/>
      <c r="C171" s="580"/>
      <c r="D171" s="581"/>
      <c r="E171" s="582" t="s">
        <v>202</v>
      </c>
      <c r="F171" s="579">
        <f t="shared" si="17"/>
        <v>0</v>
      </c>
      <c r="G171" s="580">
        <f t="shared" si="17"/>
        <v>0</v>
      </c>
      <c r="H171" s="581">
        <f t="shared" si="17"/>
        <v>0</v>
      </c>
    </row>
    <row r="172" spans="1:8" ht="57">
      <c r="A172" s="578" t="s">
        <v>10</v>
      </c>
      <c r="B172" s="579" t="s">
        <v>3816</v>
      </c>
      <c r="C172" s="580" t="s">
        <v>2837</v>
      </c>
      <c r="D172" s="581"/>
      <c r="E172" s="582" t="s">
        <v>10</v>
      </c>
      <c r="F172" s="579" t="str">
        <f t="shared" si="17"/>
        <v xml:space="preserve">Most of this information is clearly stated within 'The Rules'.  Information on costs is provided in a separate document 'Tilhill Certification Scheme Price Guide' -  2021 version seen.  In the Rules under External Audits it states "The CB, FSC and PEFC have the right to access Members’ woodlands and documentation for the purpose of evaluation and monitoring. </v>
      </c>
      <c r="G172" s="580" t="str">
        <f t="shared" si="17"/>
        <v>Y</v>
      </c>
      <c r="H172" s="581">
        <f t="shared" si="17"/>
        <v>0</v>
      </c>
    </row>
    <row r="173" spans="1:8" ht="28.5">
      <c r="A173" s="578" t="s">
        <v>11</v>
      </c>
      <c r="B173" s="579" t="s">
        <v>4468</v>
      </c>
      <c r="C173" s="580" t="s">
        <v>2837</v>
      </c>
      <c r="D173" s="581"/>
      <c r="E173" s="582" t="s">
        <v>11</v>
      </c>
      <c r="F173" s="579" t="str">
        <f t="shared" si="17"/>
        <v>On joining Group &amp; RM members provided with Tilhill The Rules which includes requirements for external audits as well as a separate scheme Price guide detailing fees.</v>
      </c>
      <c r="G173" s="580" t="str">
        <f t="shared" si="17"/>
        <v>Y</v>
      </c>
      <c r="H173" s="581">
        <f t="shared" si="17"/>
        <v>0</v>
      </c>
    </row>
    <row r="174" spans="1:8">
      <c r="A174" s="578" t="s">
        <v>12</v>
      </c>
      <c r="B174" s="579"/>
      <c r="C174" s="580"/>
      <c r="D174" s="581"/>
      <c r="E174" s="582" t="s">
        <v>12</v>
      </c>
      <c r="F174" s="579">
        <f t="shared" si="17"/>
        <v>0</v>
      </c>
      <c r="G174" s="580">
        <f t="shared" si="17"/>
        <v>0</v>
      </c>
      <c r="H174" s="581">
        <f t="shared" si="17"/>
        <v>0</v>
      </c>
    </row>
    <row r="175" spans="1:8">
      <c r="A175" s="583"/>
      <c r="B175" s="584"/>
      <c r="C175" s="585"/>
      <c r="D175" s="586"/>
      <c r="E175" s="583"/>
    </row>
    <row r="176" spans="1:8" ht="31.5" customHeight="1">
      <c r="A176" s="629">
        <v>9</v>
      </c>
      <c r="B176" s="596" t="s">
        <v>3530</v>
      </c>
      <c r="C176" s="515"/>
      <c r="D176" s="516"/>
      <c r="E176" s="638">
        <v>8</v>
      </c>
      <c r="F176" s="598" t="s">
        <v>3530</v>
      </c>
      <c r="G176" s="517"/>
      <c r="H176" s="518"/>
    </row>
    <row r="177" spans="1:8" ht="261.75" customHeight="1">
      <c r="A177" s="569">
        <v>9.1</v>
      </c>
      <c r="B177" s="591" t="s">
        <v>3531</v>
      </c>
      <c r="C177" s="503"/>
      <c r="D177" s="504"/>
      <c r="E177" s="571">
        <v>8.1</v>
      </c>
      <c r="F177" s="593" t="s">
        <v>3532</v>
      </c>
      <c r="G177" s="505"/>
      <c r="H177" s="506"/>
    </row>
    <row r="178" spans="1:8" ht="87" customHeight="1">
      <c r="A178" s="569"/>
      <c r="B178" s="599" t="s">
        <v>3533</v>
      </c>
      <c r="C178" s="503"/>
      <c r="D178" s="504"/>
      <c r="E178" s="571"/>
      <c r="F178" s="600" t="s">
        <v>3534</v>
      </c>
      <c r="G178" s="505"/>
      <c r="H178" s="506"/>
    </row>
    <row r="179" spans="1:8">
      <c r="A179" s="578" t="s">
        <v>130</v>
      </c>
      <c r="B179" s="642"/>
      <c r="C179" s="643"/>
      <c r="D179" s="644"/>
      <c r="E179" s="582" t="s">
        <v>130</v>
      </c>
      <c r="F179" s="579">
        <f t="shared" ref="F179:H183" si="18">B179</f>
        <v>0</v>
      </c>
      <c r="G179" s="580">
        <f t="shared" si="18"/>
        <v>0</v>
      </c>
      <c r="H179" s="581">
        <f t="shared" si="18"/>
        <v>0</v>
      </c>
    </row>
    <row r="180" spans="1:8">
      <c r="A180" s="578" t="s">
        <v>202</v>
      </c>
      <c r="B180" s="579"/>
      <c r="C180" s="580"/>
      <c r="D180" s="581"/>
      <c r="E180" s="582" t="s">
        <v>202</v>
      </c>
      <c r="F180" s="579">
        <f t="shared" si="18"/>
        <v>0</v>
      </c>
      <c r="G180" s="580">
        <f t="shared" si="18"/>
        <v>0</v>
      </c>
      <c r="H180" s="581">
        <f t="shared" si="18"/>
        <v>0</v>
      </c>
    </row>
    <row r="181" spans="1:8">
      <c r="A181" s="578" t="s">
        <v>10</v>
      </c>
      <c r="B181" s="579" t="s">
        <v>3817</v>
      </c>
      <c r="C181" s="580" t="s">
        <v>2837</v>
      </c>
      <c r="D181" s="581"/>
      <c r="E181" s="582" t="s">
        <v>10</v>
      </c>
      <c r="F181" s="579" t="str">
        <f t="shared" si="18"/>
        <v>All the above clearly stated in 'The Rules'</v>
      </c>
      <c r="G181" s="580" t="str">
        <f t="shared" si="18"/>
        <v>Y</v>
      </c>
      <c r="H181" s="581">
        <f t="shared" si="18"/>
        <v>0</v>
      </c>
    </row>
    <row r="182" spans="1:8" ht="28.5">
      <c r="A182" s="578" t="s">
        <v>11</v>
      </c>
      <c r="B182" s="579" t="s">
        <v>4469</v>
      </c>
      <c r="C182" s="580" t="s">
        <v>2837</v>
      </c>
      <c r="D182" s="581"/>
      <c r="E182" s="582" t="s">
        <v>11</v>
      </c>
      <c r="F182" s="579" t="str">
        <f t="shared" si="18"/>
        <v>On joining Group &amp; RM members provided with Tilhill The Rules which includes responsibilities of members, internal audits, Chain of Custody, Complaints and Trademark Use.</v>
      </c>
      <c r="G182" s="580" t="str">
        <f t="shared" si="18"/>
        <v>Y</v>
      </c>
      <c r="H182" s="581">
        <f t="shared" si="18"/>
        <v>0</v>
      </c>
    </row>
    <row r="183" spans="1:8">
      <c r="A183" s="578" t="s">
        <v>12</v>
      </c>
      <c r="B183" s="579"/>
      <c r="C183" s="580"/>
      <c r="D183" s="581"/>
      <c r="E183" s="582" t="s">
        <v>12</v>
      </c>
      <c r="F183" s="579">
        <f t="shared" si="18"/>
        <v>0</v>
      </c>
      <c r="G183" s="580">
        <f t="shared" si="18"/>
        <v>0</v>
      </c>
      <c r="H183" s="581">
        <f t="shared" si="18"/>
        <v>0</v>
      </c>
    </row>
    <row r="184" spans="1:8">
      <c r="A184" s="583"/>
      <c r="B184" s="584"/>
      <c r="C184" s="585"/>
      <c r="D184" s="586"/>
      <c r="E184" s="583"/>
    </row>
    <row r="185" spans="1:8" ht="45" customHeight="1">
      <c r="A185" s="645">
        <v>10</v>
      </c>
      <c r="B185" s="646" t="s">
        <v>3535</v>
      </c>
      <c r="C185" s="647"/>
      <c r="D185" s="648"/>
      <c r="E185" s="649">
        <v>9</v>
      </c>
      <c r="F185" s="650" t="s">
        <v>3535</v>
      </c>
      <c r="G185" s="651"/>
      <c r="H185" s="652"/>
    </row>
    <row r="186" spans="1:8" ht="66.75" customHeight="1">
      <c r="A186" s="653"/>
      <c r="B186" s="541" t="s">
        <v>3536</v>
      </c>
      <c r="C186" s="542"/>
      <c r="D186" s="654"/>
      <c r="E186" s="655">
        <v>9.1</v>
      </c>
      <c r="F186" s="656" t="s">
        <v>3537</v>
      </c>
      <c r="G186" s="546"/>
      <c r="H186" s="657"/>
    </row>
    <row r="187" spans="1:8" ht="178.5" customHeight="1">
      <c r="A187" s="653"/>
      <c r="B187" s="541" t="s">
        <v>3538</v>
      </c>
      <c r="C187" s="542"/>
      <c r="D187" s="654"/>
      <c r="E187" s="655"/>
      <c r="F187" s="656" t="s">
        <v>3538</v>
      </c>
      <c r="G187" s="546"/>
      <c r="H187" s="657"/>
    </row>
    <row r="188" spans="1:8" ht="38.25" customHeight="1">
      <c r="A188" s="653"/>
      <c r="B188" s="658" t="s">
        <v>3539</v>
      </c>
      <c r="C188" s="542"/>
      <c r="D188" s="654"/>
      <c r="E188" s="655"/>
      <c r="F188" s="545" t="s">
        <v>3539</v>
      </c>
      <c r="G188" s="546"/>
      <c r="H188" s="657"/>
    </row>
    <row r="189" spans="1:8" ht="229.5" customHeight="1">
      <c r="A189" s="653"/>
      <c r="B189" s="541" t="s">
        <v>3540</v>
      </c>
      <c r="C189" s="542"/>
      <c r="D189" s="654"/>
      <c r="E189" s="655"/>
      <c r="F189" s="656" t="s">
        <v>3541</v>
      </c>
      <c r="G189" s="546"/>
      <c r="H189" s="657"/>
    </row>
    <row r="190" spans="1:8" ht="93.75" customHeight="1">
      <c r="A190" s="659"/>
      <c r="B190" s="660" t="s">
        <v>3542</v>
      </c>
      <c r="C190" s="661"/>
      <c r="D190" s="662"/>
      <c r="E190" s="663"/>
      <c r="F190" s="664" t="s">
        <v>3543</v>
      </c>
      <c r="G190" s="665"/>
      <c r="H190" s="666"/>
    </row>
    <row r="191" spans="1:8" ht="27" customHeight="1">
      <c r="A191" s="573" t="s">
        <v>130</v>
      </c>
      <c r="B191" s="574"/>
      <c r="C191" s="575"/>
      <c r="D191" s="576"/>
      <c r="E191" s="577" t="s">
        <v>130</v>
      </c>
      <c r="F191" s="579">
        <f t="shared" ref="F191:H195" si="19">B191</f>
        <v>0</v>
      </c>
      <c r="G191" s="580">
        <f t="shared" si="19"/>
        <v>0</v>
      </c>
      <c r="H191" s="581">
        <f t="shared" si="19"/>
        <v>0</v>
      </c>
    </row>
    <row r="192" spans="1:8">
      <c r="A192" s="578" t="s">
        <v>202</v>
      </c>
      <c r="B192" s="579"/>
      <c r="C192" s="580"/>
      <c r="D192" s="581"/>
      <c r="E192" s="582" t="s">
        <v>202</v>
      </c>
      <c r="F192" s="579">
        <f t="shared" si="19"/>
        <v>0</v>
      </c>
      <c r="G192" s="580">
        <f t="shared" si="19"/>
        <v>0</v>
      </c>
      <c r="H192" s="581">
        <f t="shared" si="19"/>
        <v>0</v>
      </c>
    </row>
    <row r="193" spans="1:8" ht="99.75">
      <c r="A193" s="578" t="s">
        <v>10</v>
      </c>
      <c r="B193" s="667" t="s">
        <v>3818</v>
      </c>
      <c r="C193" s="580" t="s">
        <v>2837</v>
      </c>
      <c r="D193" s="581"/>
      <c r="E193" s="582" t="s">
        <v>10</v>
      </c>
      <c r="F193" s="579" t="str">
        <f t="shared" si="19"/>
        <v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Records held for at least five years. </v>
      </c>
      <c r="G193" s="580" t="str">
        <f t="shared" si="19"/>
        <v>Y</v>
      </c>
      <c r="H193" s="581">
        <f t="shared" si="19"/>
        <v>0</v>
      </c>
    </row>
    <row r="194" spans="1:8" ht="42.75">
      <c r="A194" s="578" t="s">
        <v>11</v>
      </c>
      <c r="B194" s="579" t="s">
        <v>4470</v>
      </c>
      <c r="C194" s="580" t="s">
        <v>2837</v>
      </c>
      <c r="D194" s="581"/>
      <c r="E194" s="582" t="s">
        <v>11</v>
      </c>
      <c r="F194" s="579" t="str">
        <f t="shared" si="19"/>
        <v>Up-to-date records seen for Tilhill staff training, signed declarations and LTFP documents for RM &amp; Group members audited at S3, site list seen including pre-assessment and internal audit records and MAI calculations.</v>
      </c>
      <c r="G194" s="580" t="str">
        <f t="shared" si="19"/>
        <v>Y</v>
      </c>
      <c r="H194" s="581">
        <f t="shared" si="19"/>
        <v>0</v>
      </c>
    </row>
    <row r="195" spans="1:8">
      <c r="A195" s="578" t="s">
        <v>12</v>
      </c>
      <c r="B195" s="579"/>
      <c r="C195" s="580"/>
      <c r="D195" s="581"/>
      <c r="E195" s="582" t="s">
        <v>12</v>
      </c>
      <c r="F195" s="579">
        <f t="shared" si="19"/>
        <v>0</v>
      </c>
      <c r="G195" s="580">
        <f t="shared" si="19"/>
        <v>0</v>
      </c>
      <c r="H195" s="581">
        <f t="shared" si="19"/>
        <v>0</v>
      </c>
    </row>
    <row r="196" spans="1:8">
      <c r="A196" s="583"/>
      <c r="B196" s="584"/>
      <c r="C196" s="585"/>
      <c r="D196" s="586"/>
      <c r="E196" s="583"/>
    </row>
    <row r="197" spans="1:8" ht="32.25" customHeight="1">
      <c r="A197" s="590">
        <v>10.199999999999999</v>
      </c>
      <c r="B197" s="591" t="s">
        <v>3544</v>
      </c>
      <c r="C197" s="503"/>
      <c r="D197" s="504"/>
      <c r="E197" s="592">
        <v>9.1999999999999993</v>
      </c>
      <c r="F197" s="593" t="s">
        <v>3544</v>
      </c>
      <c r="G197" s="505"/>
      <c r="H197" s="506"/>
    </row>
    <row r="198" spans="1:8">
      <c r="A198" s="578" t="s">
        <v>130</v>
      </c>
      <c r="B198" s="579"/>
      <c r="C198" s="580"/>
      <c r="D198" s="581"/>
      <c r="E198" s="582" t="s">
        <v>130</v>
      </c>
      <c r="F198" s="579">
        <f t="shared" ref="F198:H202" si="20">B198</f>
        <v>0</v>
      </c>
      <c r="G198" s="580">
        <f t="shared" si="20"/>
        <v>0</v>
      </c>
      <c r="H198" s="581">
        <f t="shared" si="20"/>
        <v>0</v>
      </c>
    </row>
    <row r="199" spans="1:8">
      <c r="A199" s="578" t="s">
        <v>202</v>
      </c>
      <c r="B199" s="579"/>
      <c r="C199" s="580"/>
      <c r="D199" s="581"/>
      <c r="E199" s="582" t="s">
        <v>202</v>
      </c>
      <c r="F199" s="579">
        <f t="shared" si="20"/>
        <v>0</v>
      </c>
      <c r="G199" s="580">
        <f t="shared" si="20"/>
        <v>0</v>
      </c>
      <c r="H199" s="581">
        <f t="shared" si="20"/>
        <v>0</v>
      </c>
    </row>
    <row r="200" spans="1:8" ht="85.5">
      <c r="A200" s="578" t="s">
        <v>10</v>
      </c>
      <c r="B200" s="579" t="s">
        <v>3819</v>
      </c>
      <c r="C200" s="580" t="s">
        <v>2837</v>
      </c>
      <c r="D200" s="581"/>
      <c r="E200" s="582" t="s">
        <v>10</v>
      </c>
      <c r="F200" s="579" t="str">
        <f t="shared" si="20"/>
        <v>Site / ownership details, including dates of entering / leaving the scheme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Records of internal audits seen for all sites visited.  Records held for at least five years.</v>
      </c>
      <c r="G200" s="580" t="str">
        <f t="shared" si="20"/>
        <v>Y</v>
      </c>
      <c r="H200" s="581">
        <f t="shared" si="20"/>
        <v>0</v>
      </c>
    </row>
    <row r="201" spans="1:8">
      <c r="A201" s="578" t="s">
        <v>11</v>
      </c>
      <c r="B201" s="579" t="s">
        <v>4471</v>
      </c>
      <c r="C201" s="580" t="s">
        <v>2837</v>
      </c>
      <c r="D201" s="581"/>
      <c r="E201" s="582" t="s">
        <v>11</v>
      </c>
      <c r="F201" s="579" t="str">
        <f t="shared" si="20"/>
        <v>Stated in section responsibility of members in Tilhill The Rules.</v>
      </c>
      <c r="G201" s="580" t="str">
        <f t="shared" si="20"/>
        <v>Y</v>
      </c>
      <c r="H201" s="581">
        <f t="shared" si="20"/>
        <v>0</v>
      </c>
    </row>
    <row r="202" spans="1:8">
      <c r="A202" s="578" t="s">
        <v>12</v>
      </c>
      <c r="B202" s="579"/>
      <c r="C202" s="580"/>
      <c r="D202" s="581"/>
      <c r="E202" s="582" t="s">
        <v>12</v>
      </c>
      <c r="F202" s="579">
        <f t="shared" si="20"/>
        <v>0</v>
      </c>
      <c r="G202" s="580">
        <f t="shared" si="20"/>
        <v>0</v>
      </c>
      <c r="H202" s="581">
        <f t="shared" si="20"/>
        <v>0</v>
      </c>
    </row>
    <row r="203" spans="1:8">
      <c r="A203" s="583"/>
      <c r="B203" s="584"/>
      <c r="C203" s="585"/>
      <c r="D203" s="586"/>
      <c r="E203" s="625"/>
      <c r="F203" s="626"/>
      <c r="G203" s="627"/>
      <c r="H203" s="628"/>
    </row>
    <row r="204" spans="1:8" ht="74.25" customHeight="1">
      <c r="A204" s="569">
        <v>10.3</v>
      </c>
      <c r="B204" s="570" t="s">
        <v>3545</v>
      </c>
      <c r="C204" s="499"/>
      <c r="D204" s="500"/>
      <c r="E204" s="625"/>
      <c r="F204" s="626"/>
      <c r="G204" s="627"/>
      <c r="H204" s="628"/>
    </row>
    <row r="205" spans="1:8" ht="85.5" customHeight="1">
      <c r="A205" s="569"/>
      <c r="B205" s="599" t="s">
        <v>3546</v>
      </c>
      <c r="C205" s="503"/>
      <c r="D205" s="504"/>
      <c r="E205" s="632"/>
      <c r="F205" s="632"/>
      <c r="G205" s="632"/>
      <c r="H205" s="632"/>
    </row>
    <row r="206" spans="1:8">
      <c r="A206" s="578" t="s">
        <v>130</v>
      </c>
      <c r="B206" s="642"/>
      <c r="C206" s="643"/>
      <c r="D206" s="644"/>
      <c r="E206" s="632"/>
      <c r="F206" s="632"/>
      <c r="G206" s="632"/>
      <c r="H206" s="632"/>
    </row>
    <row r="207" spans="1:8">
      <c r="A207" s="578" t="s">
        <v>202</v>
      </c>
      <c r="B207" s="579"/>
      <c r="C207" s="580"/>
      <c r="D207" s="581"/>
      <c r="E207" s="632"/>
      <c r="F207" s="632"/>
      <c r="G207" s="632"/>
      <c r="H207" s="632"/>
    </row>
    <row r="208" spans="1:8">
      <c r="A208" s="578" t="s">
        <v>10</v>
      </c>
      <c r="B208" s="579" t="s">
        <v>480</v>
      </c>
      <c r="C208" s="580"/>
      <c r="D208" s="581"/>
      <c r="E208" s="632"/>
      <c r="F208" s="632"/>
      <c r="G208" s="632"/>
      <c r="H208" s="632"/>
    </row>
    <row r="209" spans="1:12">
      <c r="A209" s="578" t="s">
        <v>11</v>
      </c>
      <c r="B209" s="579" t="s">
        <v>4472</v>
      </c>
      <c r="C209" s="580" t="s">
        <v>380</v>
      </c>
      <c r="D209" s="581"/>
      <c r="E209" s="632"/>
      <c r="F209" s="632"/>
      <c r="G209" s="632"/>
      <c r="H209" s="632"/>
    </row>
    <row r="210" spans="1:12">
      <c r="A210" s="578" t="s">
        <v>12</v>
      </c>
      <c r="B210" s="579"/>
      <c r="C210" s="580"/>
      <c r="D210" s="581"/>
      <c r="E210" s="632"/>
      <c r="F210" s="632"/>
      <c r="G210" s="632"/>
      <c r="H210" s="632"/>
    </row>
    <row r="211" spans="1:12">
      <c r="A211" s="583"/>
      <c r="B211" s="584"/>
      <c r="C211" s="585"/>
      <c r="D211" s="586"/>
      <c r="E211" s="632"/>
      <c r="F211" s="632"/>
      <c r="G211" s="632"/>
      <c r="H211" s="632"/>
    </row>
    <row r="212" spans="1:12" ht="36.75" customHeight="1">
      <c r="A212" s="590">
        <v>11</v>
      </c>
      <c r="B212" s="591" t="s">
        <v>3547</v>
      </c>
      <c r="C212" s="503"/>
      <c r="D212" s="504"/>
      <c r="E212" s="641">
        <v>10</v>
      </c>
      <c r="F212" s="565" t="s">
        <v>3547</v>
      </c>
      <c r="G212" s="513"/>
      <c r="H212" s="514"/>
    </row>
    <row r="213" spans="1:12" s="834" customFormat="1" ht="193.5" customHeight="1">
      <c r="A213" s="590">
        <v>11.1</v>
      </c>
      <c r="B213" s="591" t="s">
        <v>3548</v>
      </c>
      <c r="C213" s="503"/>
      <c r="D213" s="504"/>
      <c r="E213" s="592">
        <v>10.1</v>
      </c>
      <c r="F213" s="593" t="s">
        <v>3549</v>
      </c>
      <c r="G213" s="505"/>
      <c r="H213" s="506"/>
      <c r="J213" s="519"/>
      <c r="K213" s="519"/>
      <c r="L213" s="520"/>
    </row>
    <row r="214" spans="1:12" ht="21" customHeight="1">
      <c r="A214" s="578" t="s">
        <v>130</v>
      </c>
      <c r="B214" s="579"/>
      <c r="C214" s="580"/>
      <c r="D214" s="581"/>
      <c r="E214" s="582" t="s">
        <v>130</v>
      </c>
      <c r="F214" s="579">
        <f>B214</f>
        <v>0</v>
      </c>
      <c r="G214" s="580">
        <f>C214</f>
        <v>0</v>
      </c>
      <c r="H214" s="581">
        <f>D214</f>
        <v>0</v>
      </c>
    </row>
    <row r="215" spans="1:12">
      <c r="A215" s="578" t="s">
        <v>202</v>
      </c>
      <c r="B215" s="579"/>
      <c r="C215" s="580"/>
      <c r="D215" s="581"/>
      <c r="E215" s="582" t="s">
        <v>202</v>
      </c>
      <c r="F215" s="579">
        <f t="shared" ref="F215:H218" si="21">B215</f>
        <v>0</v>
      </c>
      <c r="G215" s="580">
        <f t="shared" si="21"/>
        <v>0</v>
      </c>
      <c r="H215" s="581">
        <f t="shared" si="21"/>
        <v>0</v>
      </c>
      <c r="J215" s="322"/>
      <c r="K215" s="521"/>
      <c r="L215" s="521"/>
    </row>
    <row r="216" spans="1:12" ht="128.65" customHeight="1">
      <c r="A216" s="578" t="s">
        <v>10</v>
      </c>
      <c r="B216" s="446" t="s">
        <v>3820</v>
      </c>
      <c r="C216" s="668" t="s">
        <v>2837</v>
      </c>
      <c r="D216" s="581"/>
      <c r="E216" s="582" t="s">
        <v>10</v>
      </c>
      <c r="F216" s="579" t="str">
        <f t="shared" si="21"/>
        <v>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2020 and 2021 checked. 2020 audits were all completed and 2021 are completed to date.</v>
      </c>
      <c r="G216" s="580" t="str">
        <f t="shared" si="21"/>
        <v>Y</v>
      </c>
      <c r="H216" s="581">
        <f t="shared" si="21"/>
        <v>0</v>
      </c>
      <c r="J216" s="522"/>
      <c r="K216" s="522"/>
      <c r="L216" s="521"/>
    </row>
    <row r="217" spans="1:12" ht="285">
      <c r="A217" s="578" t="s">
        <v>11</v>
      </c>
      <c r="B217" s="815" t="s">
        <v>4473</v>
      </c>
      <c r="C217" s="835" t="s">
        <v>3069</v>
      </c>
      <c r="D217" s="836" t="s">
        <v>4474</v>
      </c>
      <c r="E217" s="582" t="s">
        <v>11</v>
      </c>
      <c r="F217" s="579" t="str">
        <f t="shared" si="21"/>
        <v>Internal audit requirements stated in The Rules document. Internal audit requirements stated in Tilhill The Rules document -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 review of the internal audit list with the record of 2021 internal audits covering RM &amp; Group members detailed 141 were scheduled with 129 completed.  This was 12 short of the sample. For 2022, 97 internal audits were scheduled and as of end of September 45 (of which 23 RM audits, stated by the certification manager after the audit closing meeting and SA auditor unable to verify, were FMUs originally scheduled in 2021) have been completed.  Tilhills figures illustrates the Group is currently behind on the scheduled audit programme with a number of recent staff changes resulting in a decrease in the number of internal auditors. Discussion with the certification manager confirmed a request has been made to Company Directors for more auditors, 5 new auditors have been approved and their initial auditor training is programmed for later this year.  Review of the evidence supplied for closure of MAJOR 2021.6 it states  "Group and RM members shall be notified of these findings by way of Tilhill's annual certification newsletter." No evidence supplied of communication of the S3 findings with the RM &amp; Group Members as a means of supporting continued conformance.  The Certification manager confirmed no newsletter was circulated to members, particularly the Group members.  RAISE AS MINOR</v>
      </c>
      <c r="G217" s="580" t="str">
        <f t="shared" si="21"/>
        <v>N</v>
      </c>
      <c r="H217" s="581" t="str">
        <f t="shared" si="21"/>
        <v>Minor 2022.17</v>
      </c>
      <c r="J217" s="322"/>
      <c r="K217" s="521"/>
      <c r="L217" s="521"/>
    </row>
    <row r="218" spans="1:12" ht="15.75">
      <c r="A218" s="578" t="s">
        <v>12</v>
      </c>
      <c r="B218" s="837"/>
      <c r="C218" s="580"/>
      <c r="D218" s="581"/>
      <c r="E218" s="582" t="s">
        <v>12</v>
      </c>
      <c r="F218" s="579">
        <f t="shared" si="21"/>
        <v>0</v>
      </c>
      <c r="G218" s="580">
        <f t="shared" si="21"/>
        <v>0</v>
      </c>
      <c r="H218" s="581">
        <f t="shared" si="21"/>
        <v>0</v>
      </c>
      <c r="J218" s="322"/>
      <c r="K218" s="521"/>
      <c r="L218" s="521"/>
    </row>
    <row r="219" spans="1:12">
      <c r="A219" s="583"/>
      <c r="B219" s="584"/>
      <c r="C219" s="585"/>
      <c r="D219" s="586"/>
      <c r="E219" s="583"/>
      <c r="J219" s="322"/>
      <c r="K219" s="322"/>
      <c r="L219" s="523"/>
    </row>
    <row r="220" spans="1:12" ht="57.75" customHeight="1">
      <c r="A220" s="569">
        <v>11.2</v>
      </c>
      <c r="B220" s="570" t="s">
        <v>3550</v>
      </c>
      <c r="C220" s="499"/>
      <c r="D220" s="500"/>
      <c r="E220" s="571">
        <v>10.199999999999999</v>
      </c>
      <c r="F220" s="572" t="s">
        <v>3551</v>
      </c>
      <c r="G220" s="501"/>
      <c r="H220" s="502"/>
    </row>
    <row r="221" spans="1:12" ht="70.5" customHeight="1">
      <c r="A221" s="569"/>
      <c r="B221" s="599" t="s">
        <v>3821</v>
      </c>
      <c r="C221" s="503"/>
      <c r="D221" s="504"/>
      <c r="E221" s="571"/>
      <c r="F221" s="600" t="s">
        <v>3552</v>
      </c>
      <c r="G221" s="505"/>
      <c r="H221" s="506"/>
    </row>
    <row r="222" spans="1:12">
      <c r="A222" s="578" t="s">
        <v>130</v>
      </c>
      <c r="B222" s="642"/>
      <c r="C222" s="643"/>
      <c r="D222" s="644"/>
      <c r="E222" s="582" t="s">
        <v>130</v>
      </c>
      <c r="F222" s="579">
        <f t="shared" ref="F222:H226" si="22">B222</f>
        <v>0</v>
      </c>
      <c r="G222" s="580">
        <f t="shared" si="22"/>
        <v>0</v>
      </c>
      <c r="H222" s="581">
        <f t="shared" si="22"/>
        <v>0</v>
      </c>
    </row>
    <row r="223" spans="1:12">
      <c r="A223" s="578" t="s">
        <v>202</v>
      </c>
      <c r="B223" s="579"/>
      <c r="C223" s="580"/>
      <c r="D223" s="581"/>
      <c r="E223" s="582" t="s">
        <v>202</v>
      </c>
      <c r="F223" s="579">
        <f t="shared" si="22"/>
        <v>0</v>
      </c>
      <c r="G223" s="580">
        <f t="shared" si="22"/>
        <v>0</v>
      </c>
      <c r="H223" s="581">
        <f t="shared" si="22"/>
        <v>0</v>
      </c>
    </row>
    <row r="224" spans="1:12" ht="57">
      <c r="A224" s="578" t="s">
        <v>10</v>
      </c>
      <c r="B224" s="579" t="s">
        <v>3822</v>
      </c>
      <c r="C224" s="580"/>
      <c r="D224" s="581"/>
      <c r="E224" s="582" t="s">
        <v>10</v>
      </c>
      <c r="F224" s="579" t="str">
        <f t="shared" si="22"/>
        <v>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v>
      </c>
      <c r="G224" s="580">
        <f t="shared" si="22"/>
        <v>0</v>
      </c>
      <c r="H224" s="581">
        <f t="shared" si="22"/>
        <v>0</v>
      </c>
    </row>
    <row r="225" spans="1:8" ht="57">
      <c r="A225" s="578" t="s">
        <v>11</v>
      </c>
      <c r="B225" s="579" t="s">
        <v>3822</v>
      </c>
      <c r="C225" s="580" t="s">
        <v>2837</v>
      </c>
      <c r="D225" s="581"/>
      <c r="E225" s="582" t="s">
        <v>11</v>
      </c>
      <c r="F225" s="579" t="str">
        <f t="shared" si="22"/>
        <v>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v>
      </c>
      <c r="G225" s="580" t="str">
        <f t="shared" si="22"/>
        <v>Y</v>
      </c>
      <c r="H225" s="581">
        <f t="shared" si="22"/>
        <v>0</v>
      </c>
    </row>
    <row r="226" spans="1:8">
      <c r="A226" s="578" t="s">
        <v>12</v>
      </c>
      <c r="B226" s="579"/>
      <c r="C226" s="580"/>
      <c r="D226" s="581"/>
      <c r="E226" s="582" t="s">
        <v>12</v>
      </c>
      <c r="F226" s="579">
        <f t="shared" si="22"/>
        <v>0</v>
      </c>
      <c r="G226" s="580">
        <f t="shared" si="22"/>
        <v>0</v>
      </c>
      <c r="H226" s="581">
        <f t="shared" si="22"/>
        <v>0</v>
      </c>
    </row>
    <row r="227" spans="1:8">
      <c r="A227" s="583"/>
      <c r="B227" s="584"/>
      <c r="C227" s="585"/>
      <c r="D227" s="586"/>
      <c r="E227" s="583"/>
    </row>
    <row r="228" spans="1:8" ht="42" customHeight="1">
      <c r="A228" s="590">
        <v>11.3</v>
      </c>
      <c r="B228" s="591" t="s">
        <v>3553</v>
      </c>
      <c r="C228" s="503"/>
      <c r="D228" s="504"/>
      <c r="E228" s="592">
        <v>10.3</v>
      </c>
      <c r="F228" s="593" t="s">
        <v>3553</v>
      </c>
      <c r="G228" s="505"/>
      <c r="H228" s="506"/>
    </row>
    <row r="229" spans="1:8">
      <c r="A229" s="578" t="s">
        <v>130</v>
      </c>
      <c r="B229" s="579"/>
      <c r="C229" s="580"/>
      <c r="D229" s="581"/>
      <c r="E229" s="582" t="s">
        <v>130</v>
      </c>
      <c r="F229" s="579">
        <f t="shared" ref="F229:H233" si="23">B229</f>
        <v>0</v>
      </c>
      <c r="G229" s="580">
        <f t="shared" si="23"/>
        <v>0</v>
      </c>
      <c r="H229" s="581">
        <f t="shared" si="23"/>
        <v>0</v>
      </c>
    </row>
    <row r="230" spans="1:8">
      <c r="A230" s="578" t="s">
        <v>202</v>
      </c>
      <c r="B230" s="579"/>
      <c r="C230" s="580"/>
      <c r="D230" s="581"/>
      <c r="E230" s="582" t="s">
        <v>202</v>
      </c>
      <c r="F230" s="579">
        <f t="shared" si="23"/>
        <v>0</v>
      </c>
      <c r="G230" s="580">
        <f t="shared" si="23"/>
        <v>0</v>
      </c>
      <c r="H230" s="581">
        <f t="shared" si="23"/>
        <v>0</v>
      </c>
    </row>
    <row r="231" spans="1:8">
      <c r="A231" s="578" t="s">
        <v>10</v>
      </c>
      <c r="B231" s="579" t="s">
        <v>3823</v>
      </c>
      <c r="C231" s="580" t="s">
        <v>2837</v>
      </c>
      <c r="D231" s="581"/>
      <c r="E231" s="582" t="s">
        <v>10</v>
      </c>
      <c r="F231" s="579" t="str">
        <f t="shared" si="23"/>
        <v>All members are considered to be active management units</v>
      </c>
      <c r="G231" s="580" t="str">
        <f t="shared" si="23"/>
        <v>Y</v>
      </c>
      <c r="H231" s="581">
        <f t="shared" si="23"/>
        <v>0</v>
      </c>
    </row>
    <row r="232" spans="1:8">
      <c r="A232" s="578" t="s">
        <v>11</v>
      </c>
      <c r="B232" s="579" t="s">
        <v>3823</v>
      </c>
      <c r="C232" s="580" t="s">
        <v>2837</v>
      </c>
      <c r="D232" s="581"/>
      <c r="E232" s="582" t="s">
        <v>11</v>
      </c>
      <c r="F232" s="579" t="str">
        <f t="shared" si="23"/>
        <v>All members are considered to be active management units</v>
      </c>
      <c r="G232" s="580" t="str">
        <f t="shared" si="23"/>
        <v>Y</v>
      </c>
      <c r="H232" s="581">
        <f t="shared" si="23"/>
        <v>0</v>
      </c>
    </row>
    <row r="233" spans="1:8">
      <c r="A233" s="578" t="s">
        <v>12</v>
      </c>
      <c r="B233" s="579"/>
      <c r="C233" s="580"/>
      <c r="D233" s="581"/>
      <c r="E233" s="582" t="s">
        <v>12</v>
      </c>
      <c r="F233" s="579">
        <f t="shared" si="23"/>
        <v>0</v>
      </c>
      <c r="G233" s="580">
        <f t="shared" si="23"/>
        <v>0</v>
      </c>
      <c r="H233" s="581">
        <f t="shared" si="23"/>
        <v>0</v>
      </c>
    </row>
    <row r="234" spans="1:8">
      <c r="A234" s="583"/>
      <c r="B234" s="584"/>
      <c r="C234" s="585"/>
      <c r="D234" s="586"/>
      <c r="E234" s="583"/>
    </row>
    <row r="235" spans="1:8" ht="344.25" customHeight="1">
      <c r="A235" s="669" t="s">
        <v>3554</v>
      </c>
      <c r="B235" s="670" t="s">
        <v>3555</v>
      </c>
      <c r="C235" s="524"/>
      <c r="D235" s="525"/>
      <c r="E235" s="671">
        <v>10.4</v>
      </c>
      <c r="F235" s="672" t="s">
        <v>3556</v>
      </c>
      <c r="G235" s="672"/>
      <c r="H235" s="673"/>
    </row>
    <row r="236" spans="1:8" ht="370.5">
      <c r="A236" s="540"/>
      <c r="B236" s="674" t="s">
        <v>3557</v>
      </c>
      <c r="C236" s="675" t="s">
        <v>3558</v>
      </c>
      <c r="D236" s="675" t="s">
        <v>3559</v>
      </c>
      <c r="E236" s="676"/>
      <c r="F236" s="672" t="s">
        <v>3560</v>
      </c>
      <c r="G236" s="672"/>
      <c r="H236" s="672"/>
    </row>
    <row r="237" spans="1:8" ht="44.25" customHeight="1">
      <c r="A237" s="540"/>
      <c r="B237" s="526" t="s">
        <v>169</v>
      </c>
      <c r="C237" s="527" t="s">
        <v>3561</v>
      </c>
      <c r="D237" s="528" t="s">
        <v>3562</v>
      </c>
      <c r="E237" s="677"/>
      <c r="F237" s="678"/>
      <c r="G237" s="678"/>
      <c r="H237" s="678"/>
    </row>
    <row r="238" spans="1:8">
      <c r="A238" s="540"/>
      <c r="B238" s="322" t="s">
        <v>3563</v>
      </c>
      <c r="C238" s="521">
        <v>33</v>
      </c>
      <c r="D238" s="521">
        <f>ROUNDUP(SQRT(C238),0)</f>
        <v>6</v>
      </c>
      <c r="E238" s="679"/>
      <c r="F238" s="679"/>
      <c r="G238" s="679"/>
      <c r="H238" s="679"/>
    </row>
    <row r="239" spans="1:8" ht="80.25" customHeight="1">
      <c r="A239" s="540"/>
      <c r="B239" s="522" t="s">
        <v>3564</v>
      </c>
      <c r="C239" s="522">
        <v>28</v>
      </c>
      <c r="D239" s="521">
        <f>ROUNDUP(0.6*SQRT(C239),0)</f>
        <v>4</v>
      </c>
      <c r="E239" s="679"/>
      <c r="F239" s="679"/>
      <c r="G239" s="679"/>
      <c r="H239" s="679"/>
    </row>
    <row r="240" spans="1:8">
      <c r="A240" s="540"/>
      <c r="B240" s="322" t="s">
        <v>3565</v>
      </c>
      <c r="C240" s="521">
        <v>0</v>
      </c>
      <c r="D240" s="521">
        <f>ROUNDUP(0.1*SQRT(C240),0)</f>
        <v>0</v>
      </c>
      <c r="E240" s="679"/>
      <c r="F240" s="679"/>
      <c r="G240" s="679"/>
      <c r="H240" s="679"/>
    </row>
    <row r="241" spans="1:8" ht="59.25" customHeight="1">
      <c r="A241" s="540"/>
      <c r="B241" s="322" t="s">
        <v>3566</v>
      </c>
      <c r="C241" s="521">
        <v>324</v>
      </c>
      <c r="D241" s="522" t="s">
        <v>3567</v>
      </c>
      <c r="E241" s="679"/>
      <c r="F241" s="679"/>
      <c r="G241" s="679"/>
      <c r="H241" s="679"/>
    </row>
    <row r="242" spans="1:8">
      <c r="A242" s="578" t="s">
        <v>130</v>
      </c>
      <c r="B242" s="642"/>
      <c r="C242" s="643"/>
      <c r="D242" s="644"/>
      <c r="E242" s="582" t="s">
        <v>130</v>
      </c>
      <c r="F242" s="579">
        <f t="shared" ref="F242:H246" si="24">B242</f>
        <v>0</v>
      </c>
      <c r="G242" s="580">
        <f t="shared" si="24"/>
        <v>0</v>
      </c>
      <c r="H242" s="581">
        <f t="shared" si="24"/>
        <v>0</v>
      </c>
    </row>
    <row r="243" spans="1:8">
      <c r="A243" s="578" t="s">
        <v>202</v>
      </c>
      <c r="B243" s="579"/>
      <c r="C243" s="580"/>
      <c r="D243" s="581"/>
      <c r="E243" s="582" t="s">
        <v>202</v>
      </c>
      <c r="F243" s="579">
        <f t="shared" si="24"/>
        <v>0</v>
      </c>
      <c r="G243" s="580">
        <f t="shared" si="24"/>
        <v>0</v>
      </c>
      <c r="H243" s="581">
        <f t="shared" si="24"/>
        <v>0</v>
      </c>
    </row>
    <row r="244" spans="1:8" ht="71.25">
      <c r="A244" s="578" t="s">
        <v>10</v>
      </c>
      <c r="B244" s="642" t="s">
        <v>3824</v>
      </c>
      <c r="C244" s="643" t="s">
        <v>2837</v>
      </c>
      <c r="D244" s="644"/>
      <c r="E244" s="582" t="s">
        <v>10</v>
      </c>
      <c r="F244" s="579" t="str">
        <f t="shared" si="24"/>
        <v>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v>
      </c>
      <c r="G244" s="580" t="str">
        <f t="shared" si="24"/>
        <v>Y</v>
      </c>
      <c r="H244" s="581">
        <f t="shared" si="24"/>
        <v>0</v>
      </c>
    </row>
    <row r="245" spans="1:8" ht="28.5">
      <c r="A245" s="578" t="s">
        <v>11</v>
      </c>
      <c r="B245" s="642" t="s">
        <v>4475</v>
      </c>
      <c r="C245" s="643" t="s">
        <v>2837</v>
      </c>
      <c r="D245" s="644"/>
      <c r="E245" s="582" t="s">
        <v>11</v>
      </c>
      <c r="F245" s="579" t="str">
        <f t="shared" si="24"/>
        <v xml:space="preserve">A review of the internal audit list for the record of 2021 calendar year internal audits, 141 were scheduled with 129 completed. Of the 129 completed 35 were Group members. </v>
      </c>
      <c r="G245" s="580" t="str">
        <f t="shared" si="24"/>
        <v>Y</v>
      </c>
      <c r="H245" s="581">
        <f t="shared" si="24"/>
        <v>0</v>
      </c>
    </row>
    <row r="246" spans="1:8">
      <c r="A246" s="578" t="s">
        <v>12</v>
      </c>
      <c r="B246" s="579"/>
      <c r="C246" s="580"/>
      <c r="D246" s="581"/>
      <c r="E246" s="582" t="s">
        <v>12</v>
      </c>
      <c r="F246" s="579">
        <f t="shared" si="24"/>
        <v>0</v>
      </c>
      <c r="G246" s="580">
        <f t="shared" si="24"/>
        <v>0</v>
      </c>
      <c r="H246" s="581">
        <f t="shared" si="24"/>
        <v>0</v>
      </c>
    </row>
    <row r="247" spans="1:8">
      <c r="A247" s="583"/>
      <c r="B247" s="584"/>
      <c r="C247" s="585"/>
      <c r="D247" s="586"/>
      <c r="E247" s="583"/>
    </row>
    <row r="248" spans="1:8" ht="89.25" customHeight="1">
      <c r="A248" s="590">
        <v>11.6</v>
      </c>
      <c r="B248" s="591" t="s">
        <v>3568</v>
      </c>
      <c r="C248" s="503"/>
      <c r="D248" s="504"/>
      <c r="E248" s="592">
        <v>10.5</v>
      </c>
      <c r="F248" s="593" t="s">
        <v>3568</v>
      </c>
      <c r="G248" s="505"/>
      <c r="H248" s="506"/>
    </row>
    <row r="249" spans="1:8">
      <c r="A249" s="578" t="s">
        <v>130</v>
      </c>
      <c r="B249" s="579"/>
      <c r="C249" s="580"/>
      <c r="D249" s="581"/>
      <c r="E249" s="582" t="s">
        <v>130</v>
      </c>
      <c r="F249" s="579">
        <f t="shared" ref="F249:H253" si="25">B249</f>
        <v>0</v>
      </c>
      <c r="G249" s="580">
        <f t="shared" si="25"/>
        <v>0</v>
      </c>
      <c r="H249" s="581">
        <f t="shared" si="25"/>
        <v>0</v>
      </c>
    </row>
    <row r="250" spans="1:8">
      <c r="A250" s="578" t="s">
        <v>202</v>
      </c>
      <c r="B250" s="579"/>
      <c r="C250" s="580"/>
      <c r="D250" s="581"/>
      <c r="E250" s="582" t="s">
        <v>202</v>
      </c>
      <c r="F250" s="579">
        <f t="shared" si="25"/>
        <v>0</v>
      </c>
      <c r="G250" s="580">
        <f t="shared" si="25"/>
        <v>0</v>
      </c>
      <c r="H250" s="581">
        <f t="shared" si="25"/>
        <v>0</v>
      </c>
    </row>
    <row r="251" spans="1:8">
      <c r="A251" s="578" t="s">
        <v>10</v>
      </c>
      <c r="B251" s="579" t="s">
        <v>3823</v>
      </c>
      <c r="C251" s="580" t="s">
        <v>2837</v>
      </c>
      <c r="D251" s="581"/>
      <c r="E251" s="582" t="s">
        <v>10</v>
      </c>
      <c r="F251" s="579" t="str">
        <f t="shared" si="25"/>
        <v>All members are considered to be active management units</v>
      </c>
      <c r="G251" s="580" t="str">
        <f t="shared" si="25"/>
        <v>Y</v>
      </c>
      <c r="H251" s="581">
        <f t="shared" si="25"/>
        <v>0</v>
      </c>
    </row>
    <row r="252" spans="1:8">
      <c r="A252" s="578" t="s">
        <v>11</v>
      </c>
      <c r="B252" s="579" t="s">
        <v>3823</v>
      </c>
      <c r="C252" s="580" t="s">
        <v>2837</v>
      </c>
      <c r="D252" s="581"/>
      <c r="E252" s="582" t="s">
        <v>11</v>
      </c>
      <c r="F252" s="579" t="str">
        <f t="shared" si="25"/>
        <v>All members are considered to be active management units</v>
      </c>
      <c r="G252" s="580" t="str">
        <f t="shared" si="25"/>
        <v>Y</v>
      </c>
      <c r="H252" s="581">
        <f t="shared" si="25"/>
        <v>0</v>
      </c>
    </row>
    <row r="253" spans="1:8">
      <c r="A253" s="578" t="s">
        <v>12</v>
      </c>
      <c r="B253" s="579"/>
      <c r="C253" s="580"/>
      <c r="D253" s="581"/>
      <c r="E253" s="582" t="s">
        <v>12</v>
      </c>
      <c r="F253" s="579">
        <f t="shared" si="25"/>
        <v>0</v>
      </c>
      <c r="G253" s="580">
        <f t="shared" si="25"/>
        <v>0</v>
      </c>
      <c r="H253" s="581">
        <f t="shared" si="25"/>
        <v>0</v>
      </c>
    </row>
    <row r="254" spans="1:8">
      <c r="A254" s="583"/>
      <c r="B254" s="584"/>
      <c r="C254" s="585"/>
      <c r="D254" s="586"/>
      <c r="E254" s="583"/>
    </row>
    <row r="255" spans="1:8" ht="78.75" customHeight="1">
      <c r="A255" s="590">
        <v>11.7</v>
      </c>
      <c r="B255" s="591" t="s">
        <v>3569</v>
      </c>
      <c r="C255" s="503"/>
      <c r="D255" s="504"/>
      <c r="E255" s="592">
        <v>10.6</v>
      </c>
      <c r="F255" s="593" t="s">
        <v>3570</v>
      </c>
      <c r="G255" s="505"/>
      <c r="H255" s="506"/>
    </row>
    <row r="256" spans="1:8">
      <c r="A256" s="578" t="s">
        <v>130</v>
      </c>
      <c r="B256" s="579"/>
      <c r="C256" s="580"/>
      <c r="D256" s="581"/>
      <c r="E256" s="582" t="s">
        <v>130</v>
      </c>
      <c r="F256" s="579">
        <f t="shared" ref="F256:H260" si="26">B256</f>
        <v>0</v>
      </c>
      <c r="G256" s="580">
        <f t="shared" si="26"/>
        <v>0</v>
      </c>
      <c r="H256" s="581">
        <f t="shared" si="26"/>
        <v>0</v>
      </c>
    </row>
    <row r="257" spans="1:8">
      <c r="A257" s="578" t="s">
        <v>202</v>
      </c>
      <c r="B257" s="579"/>
      <c r="C257" s="580"/>
      <c r="D257" s="581"/>
      <c r="E257" s="582" t="s">
        <v>202</v>
      </c>
      <c r="F257" s="579">
        <f t="shared" si="26"/>
        <v>0</v>
      </c>
      <c r="G257" s="580">
        <f t="shared" si="26"/>
        <v>0</v>
      </c>
      <c r="H257" s="581">
        <f t="shared" si="26"/>
        <v>0</v>
      </c>
    </row>
    <row r="258" spans="1:8" s="691" customFormat="1" ht="71.25">
      <c r="A258" s="578" t="s">
        <v>10</v>
      </c>
      <c r="B258" s="642" t="s">
        <v>3825</v>
      </c>
      <c r="C258" s="643" t="s">
        <v>2837</v>
      </c>
      <c r="D258" s="581"/>
      <c r="E258" s="582" t="s">
        <v>10</v>
      </c>
      <c r="F258" s="579" t="str">
        <f t="shared" si="26"/>
        <v>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v>
      </c>
      <c r="G258" s="580" t="str">
        <f t="shared" si="26"/>
        <v>Y</v>
      </c>
      <c r="H258" s="581">
        <f t="shared" si="26"/>
        <v>0</v>
      </c>
    </row>
    <row r="259" spans="1:8" ht="71.25">
      <c r="A259" s="578" t="s">
        <v>11</v>
      </c>
      <c r="B259" s="642" t="s">
        <v>4476</v>
      </c>
      <c r="C259" s="580" t="s">
        <v>2837</v>
      </c>
      <c r="D259" s="581"/>
      <c r="E259" s="582" t="s">
        <v>11</v>
      </c>
      <c r="F259" s="579" t="str">
        <f t="shared" si="26"/>
        <v>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v>
      </c>
      <c r="G259" s="580" t="str">
        <f t="shared" si="26"/>
        <v>Y</v>
      </c>
      <c r="H259" s="581">
        <f t="shared" si="26"/>
        <v>0</v>
      </c>
    </row>
    <row r="260" spans="1:8">
      <c r="A260" s="578" t="s">
        <v>12</v>
      </c>
      <c r="B260" s="579"/>
      <c r="C260" s="580"/>
      <c r="D260" s="581"/>
      <c r="E260" s="582" t="s">
        <v>12</v>
      </c>
      <c r="F260" s="579">
        <f t="shared" si="26"/>
        <v>0</v>
      </c>
      <c r="G260" s="580">
        <f t="shared" si="26"/>
        <v>0</v>
      </c>
      <c r="H260" s="581">
        <f t="shared" si="26"/>
        <v>0</v>
      </c>
    </row>
    <row r="261" spans="1:8">
      <c r="A261" s="583"/>
      <c r="B261" s="584"/>
      <c r="C261" s="585"/>
      <c r="D261" s="586"/>
      <c r="E261" s="583"/>
    </row>
    <row r="262" spans="1:8" ht="101.25" customHeight="1">
      <c r="A262" s="590">
        <v>11.8</v>
      </c>
      <c r="B262" s="591" t="s">
        <v>3571</v>
      </c>
      <c r="C262" s="503"/>
      <c r="D262" s="504"/>
      <c r="E262" s="592">
        <v>10.8</v>
      </c>
      <c r="F262" s="593" t="s">
        <v>3571</v>
      </c>
      <c r="G262" s="505"/>
      <c r="H262" s="506"/>
    </row>
    <row r="263" spans="1:8">
      <c r="A263" s="578" t="s">
        <v>130</v>
      </c>
      <c r="B263" s="579"/>
      <c r="C263" s="580"/>
      <c r="D263" s="581"/>
      <c r="E263" s="582" t="s">
        <v>130</v>
      </c>
      <c r="F263" s="579">
        <f t="shared" ref="F263:H267" si="27">B263</f>
        <v>0</v>
      </c>
      <c r="G263" s="580">
        <f t="shared" si="27"/>
        <v>0</v>
      </c>
      <c r="H263" s="581">
        <f t="shared" si="27"/>
        <v>0</v>
      </c>
    </row>
    <row r="264" spans="1:8">
      <c r="A264" s="578" t="s">
        <v>202</v>
      </c>
      <c r="B264" s="579"/>
      <c r="C264" s="580"/>
      <c r="D264" s="581"/>
      <c r="E264" s="582" t="s">
        <v>202</v>
      </c>
      <c r="F264" s="579">
        <f t="shared" si="27"/>
        <v>0</v>
      </c>
      <c r="G264" s="580">
        <f t="shared" si="27"/>
        <v>0</v>
      </c>
      <c r="H264" s="581">
        <f t="shared" si="27"/>
        <v>0</v>
      </c>
    </row>
    <row r="265" spans="1:8">
      <c r="A265" s="578" t="s">
        <v>10</v>
      </c>
      <c r="B265" s="579" t="s">
        <v>3826</v>
      </c>
      <c r="C265" s="580" t="s">
        <v>2837</v>
      </c>
      <c r="D265" s="581"/>
      <c r="E265" s="582" t="s">
        <v>10</v>
      </c>
      <c r="F265" s="579" t="str">
        <f t="shared" si="27"/>
        <v>As stated above, sampling intensity is already higher than minimum sample requirements</v>
      </c>
      <c r="G265" s="580" t="str">
        <f t="shared" si="27"/>
        <v>Y</v>
      </c>
      <c r="H265" s="581">
        <f t="shared" si="27"/>
        <v>0</v>
      </c>
    </row>
    <row r="266" spans="1:8" ht="71.25">
      <c r="A266" s="578" t="s">
        <v>11</v>
      </c>
      <c r="B266" s="642" t="s">
        <v>4476</v>
      </c>
      <c r="C266" s="580" t="s">
        <v>2837</v>
      </c>
      <c r="D266" s="581"/>
      <c r="E266" s="582" t="s">
        <v>11</v>
      </c>
      <c r="F266" s="579" t="str">
        <f t="shared" si="27"/>
        <v>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v>
      </c>
      <c r="G266" s="580" t="str">
        <f t="shared" si="27"/>
        <v>Y</v>
      </c>
      <c r="H266" s="581">
        <f t="shared" si="27"/>
        <v>0</v>
      </c>
    </row>
    <row r="267" spans="1:8">
      <c r="A267" s="578" t="s">
        <v>12</v>
      </c>
      <c r="B267" s="579"/>
      <c r="C267" s="580"/>
      <c r="D267" s="581"/>
      <c r="E267" s="582" t="s">
        <v>12</v>
      </c>
      <c r="F267" s="579">
        <f t="shared" si="27"/>
        <v>0</v>
      </c>
      <c r="G267" s="580">
        <f t="shared" si="27"/>
        <v>0</v>
      </c>
      <c r="H267" s="581">
        <f t="shared" si="27"/>
        <v>0</v>
      </c>
    </row>
    <row r="268" spans="1:8">
      <c r="A268" s="583"/>
      <c r="B268" s="584"/>
      <c r="C268" s="585"/>
      <c r="D268" s="586"/>
      <c r="E268" s="583"/>
    </row>
    <row r="269" spans="1:8" ht="88.5" customHeight="1">
      <c r="A269" s="590">
        <v>11.9</v>
      </c>
      <c r="B269" s="591" t="s">
        <v>3572</v>
      </c>
      <c r="C269" s="503"/>
      <c r="D269" s="504"/>
      <c r="E269" s="592">
        <v>10.9</v>
      </c>
      <c r="F269" s="593" t="s">
        <v>3572</v>
      </c>
      <c r="G269" s="505"/>
      <c r="H269" s="506"/>
    </row>
    <row r="270" spans="1:8">
      <c r="A270" s="578" t="s">
        <v>130</v>
      </c>
      <c r="B270" s="579"/>
      <c r="C270" s="580"/>
      <c r="D270" s="581"/>
      <c r="E270" s="582" t="s">
        <v>130</v>
      </c>
      <c r="F270" s="579">
        <f t="shared" ref="F270:H274" si="28">B270</f>
        <v>0</v>
      </c>
      <c r="G270" s="580">
        <f t="shared" si="28"/>
        <v>0</v>
      </c>
      <c r="H270" s="581">
        <f t="shared" si="28"/>
        <v>0</v>
      </c>
    </row>
    <row r="271" spans="1:8">
      <c r="A271" s="578" t="s">
        <v>202</v>
      </c>
      <c r="B271" s="579"/>
      <c r="C271" s="580"/>
      <c r="D271" s="581"/>
      <c r="E271" s="582" t="s">
        <v>202</v>
      </c>
      <c r="F271" s="579">
        <f t="shared" si="28"/>
        <v>0</v>
      </c>
      <c r="G271" s="580">
        <f t="shared" si="28"/>
        <v>0</v>
      </c>
      <c r="H271" s="581">
        <f t="shared" si="28"/>
        <v>0</v>
      </c>
    </row>
    <row r="272" spans="1:8">
      <c r="A272" s="578" t="s">
        <v>10</v>
      </c>
      <c r="B272" s="579" t="s">
        <v>3827</v>
      </c>
      <c r="C272" s="580" t="s">
        <v>2837</v>
      </c>
      <c r="D272" s="581"/>
      <c r="E272" s="582" t="s">
        <v>10</v>
      </c>
      <c r="F272" s="579" t="str">
        <f t="shared" si="28"/>
        <v>This is factored in to the sample</v>
      </c>
      <c r="G272" s="580" t="str">
        <f t="shared" si="28"/>
        <v>Y</v>
      </c>
      <c r="H272" s="581">
        <f t="shared" si="28"/>
        <v>0</v>
      </c>
    </row>
    <row r="273" spans="1:8">
      <c r="A273" s="578" t="s">
        <v>11</v>
      </c>
      <c r="B273" s="579" t="s">
        <v>4477</v>
      </c>
      <c r="C273" s="580" t="s">
        <v>2837</v>
      </c>
      <c r="D273" s="581"/>
      <c r="E273" s="582" t="s">
        <v>11</v>
      </c>
      <c r="F273" s="579" t="str">
        <f t="shared" si="28"/>
        <v>Internal Audit programme works on a calendar year.</v>
      </c>
      <c r="G273" s="580" t="str">
        <f t="shared" si="28"/>
        <v>Y</v>
      </c>
      <c r="H273" s="581">
        <f t="shared" si="28"/>
        <v>0</v>
      </c>
    </row>
    <row r="274" spans="1:8">
      <c r="A274" s="578" t="s">
        <v>12</v>
      </c>
      <c r="B274" s="579"/>
      <c r="C274" s="580"/>
      <c r="D274" s="581"/>
      <c r="E274" s="582" t="s">
        <v>12</v>
      </c>
      <c r="F274" s="579">
        <f t="shared" si="28"/>
        <v>0</v>
      </c>
      <c r="G274" s="580">
        <f t="shared" si="28"/>
        <v>0</v>
      </c>
      <c r="H274" s="581">
        <f t="shared" si="28"/>
        <v>0</v>
      </c>
    </row>
    <row r="275" spans="1:8">
      <c r="A275" s="583"/>
      <c r="B275" s="584"/>
      <c r="C275" s="585"/>
      <c r="D275" s="586"/>
      <c r="E275" s="583"/>
    </row>
    <row r="276" spans="1:8" ht="66.75" customHeight="1">
      <c r="A276" s="680" t="s">
        <v>3573</v>
      </c>
      <c r="B276" s="591" t="s">
        <v>3574</v>
      </c>
      <c r="C276" s="503"/>
      <c r="D276" s="504"/>
      <c r="E276" s="681" t="s">
        <v>3575</v>
      </c>
      <c r="F276" s="593" t="s">
        <v>3574</v>
      </c>
      <c r="G276" s="505"/>
      <c r="H276" s="506"/>
    </row>
    <row r="277" spans="1:8" ht="75.75" customHeight="1">
      <c r="A277" s="590"/>
      <c r="B277" s="599" t="s">
        <v>3576</v>
      </c>
      <c r="C277" s="503"/>
      <c r="D277" s="504"/>
      <c r="E277" s="592"/>
      <c r="F277" s="600" t="s">
        <v>3576</v>
      </c>
      <c r="G277" s="505"/>
      <c r="H277" s="506"/>
    </row>
    <row r="278" spans="1:8">
      <c r="A278" s="578" t="s">
        <v>130</v>
      </c>
      <c r="B278" s="579"/>
      <c r="C278" s="580"/>
      <c r="D278" s="581"/>
      <c r="E278" s="582" t="s">
        <v>130</v>
      </c>
      <c r="F278" s="579">
        <f t="shared" ref="F278:H282" si="29">B278</f>
        <v>0</v>
      </c>
      <c r="G278" s="580">
        <f t="shared" si="29"/>
        <v>0</v>
      </c>
      <c r="H278" s="581">
        <f t="shared" si="29"/>
        <v>0</v>
      </c>
    </row>
    <row r="279" spans="1:8">
      <c r="A279" s="578" t="s">
        <v>202</v>
      </c>
      <c r="B279" s="579"/>
      <c r="C279" s="580"/>
      <c r="D279" s="581"/>
      <c r="E279" s="582" t="s">
        <v>202</v>
      </c>
      <c r="F279" s="579">
        <f t="shared" si="29"/>
        <v>0</v>
      </c>
      <c r="G279" s="580">
        <f t="shared" si="29"/>
        <v>0</v>
      </c>
      <c r="H279" s="581">
        <f t="shared" si="29"/>
        <v>0</v>
      </c>
    </row>
    <row r="280" spans="1:8" ht="42.75">
      <c r="A280" s="578" t="s">
        <v>10</v>
      </c>
      <c r="B280" s="667" t="s">
        <v>3348</v>
      </c>
      <c r="C280" s="580" t="s">
        <v>2837</v>
      </c>
      <c r="D280" s="581"/>
      <c r="E280" s="582" t="s">
        <v>10</v>
      </c>
      <c r="F280" s="579" t="str">
        <f t="shared" si="29"/>
        <v xml:space="preserve">Procedures outlined within 'The Rules' and internal audits seen for all sites visited during audit.  Corrective actions raised during internal audits followed through to ensure these had been closed out.  </v>
      </c>
      <c r="G280" s="580" t="str">
        <f t="shared" si="29"/>
        <v>Y</v>
      </c>
      <c r="H280" s="581">
        <f t="shared" si="29"/>
        <v>0</v>
      </c>
    </row>
    <row r="281" spans="1:8" ht="142.5">
      <c r="A281" s="578" t="s">
        <v>11</v>
      </c>
      <c r="B281" s="815" t="s">
        <v>4478</v>
      </c>
      <c r="C281" s="835" t="s">
        <v>3069</v>
      </c>
      <c r="D281" s="838" t="s">
        <v>4479</v>
      </c>
      <c r="E281" s="582" t="s">
        <v>11</v>
      </c>
      <c r="F281" s="579" t="str">
        <f t="shared" si="29"/>
        <v>CARs register seen with 21 outstanding CARs 2 longer than 3 month closure raised to Major CARs. RA &amp; Survelliance internal audits inspected for all S3 sites. Re assessment audit 7/6/22 for Dunecht (Group) was inspected with 4 CARs raised , 1 Major with a closure date of 1/9/22.  At time of S3 audit visit 10/10/22 and closing meeting 11/10/22 the Major CAR remained open. This non-compliance was raised wholly under section 2 covering all requirements.  Inspection of the detailed report indicated the FMU was compliant with certain requirements under section 2.  Forest of Leeds (Group) 2022 re-assessment findings  included one minor raised under 4.2.1 (ASNW requirement) for 2 separate  requirements under 4.2 ASNW and 4.3 PAWS monitoring.  This should have been raised as 2 separate Minor CARs. Raised as Minor</v>
      </c>
      <c r="G281" s="580" t="str">
        <f t="shared" si="29"/>
        <v>N</v>
      </c>
      <c r="H281" s="581" t="str">
        <f t="shared" si="29"/>
        <v>Minor 2022.09</v>
      </c>
    </row>
    <row r="282" spans="1:8" ht="15.75">
      <c r="A282" s="578" t="s">
        <v>12</v>
      </c>
      <c r="B282" s="837"/>
      <c r="C282" s="580"/>
      <c r="D282" s="581"/>
      <c r="E282" s="582" t="s">
        <v>12</v>
      </c>
      <c r="F282" s="579">
        <f t="shared" si="29"/>
        <v>0</v>
      </c>
      <c r="G282" s="580">
        <f t="shared" si="29"/>
        <v>0</v>
      </c>
      <c r="H282" s="581">
        <f t="shared" si="29"/>
        <v>0</v>
      </c>
    </row>
    <row r="283" spans="1:8">
      <c r="A283" s="583"/>
      <c r="B283" s="584"/>
      <c r="C283" s="585"/>
      <c r="D283" s="586"/>
      <c r="E283" s="583"/>
    </row>
    <row r="284" spans="1:8" ht="39" customHeight="1">
      <c r="A284" s="629">
        <v>12</v>
      </c>
      <c r="B284" s="596" t="s">
        <v>3577</v>
      </c>
      <c r="C284" s="515"/>
      <c r="D284" s="516"/>
      <c r="E284" s="638">
        <v>11</v>
      </c>
      <c r="F284" s="598" t="s">
        <v>3577</v>
      </c>
      <c r="G284" s="517"/>
      <c r="H284" s="518"/>
    </row>
    <row r="285" spans="1:8" ht="51.75" customHeight="1">
      <c r="A285" s="569">
        <v>12.1</v>
      </c>
      <c r="B285" s="591" t="s">
        <v>3578</v>
      </c>
      <c r="C285" s="503"/>
      <c r="D285" s="504"/>
      <c r="E285" s="571">
        <v>11.1</v>
      </c>
      <c r="F285" s="593" t="s">
        <v>3579</v>
      </c>
      <c r="G285" s="505"/>
      <c r="H285" s="506"/>
    </row>
    <row r="286" spans="1:8">
      <c r="A286" s="578" t="s">
        <v>130</v>
      </c>
      <c r="B286" s="642"/>
      <c r="C286" s="643"/>
      <c r="D286" s="644"/>
      <c r="E286" s="582" t="s">
        <v>130</v>
      </c>
      <c r="F286" s="579">
        <f t="shared" ref="F286:H290" si="30">B286</f>
        <v>0</v>
      </c>
      <c r="G286" s="580">
        <f t="shared" si="30"/>
        <v>0</v>
      </c>
      <c r="H286" s="581">
        <f t="shared" si="30"/>
        <v>0</v>
      </c>
    </row>
    <row r="287" spans="1:8">
      <c r="A287" s="578" t="s">
        <v>202</v>
      </c>
      <c r="B287" s="579"/>
      <c r="C287" s="580"/>
      <c r="D287" s="581"/>
      <c r="E287" s="582" t="s">
        <v>202</v>
      </c>
      <c r="F287" s="579">
        <f t="shared" si="30"/>
        <v>0</v>
      </c>
      <c r="G287" s="580">
        <f t="shared" si="30"/>
        <v>0</v>
      </c>
      <c r="H287" s="581">
        <f t="shared" si="30"/>
        <v>0</v>
      </c>
    </row>
    <row r="288" spans="1:8" ht="114">
      <c r="A288" s="578" t="s">
        <v>10</v>
      </c>
      <c r="B288" s="839" t="s">
        <v>3828</v>
      </c>
      <c r="C288" s="580" t="s">
        <v>2837</v>
      </c>
      <c r="D288" s="581" t="s">
        <v>3829</v>
      </c>
      <c r="E288" s="582" t="s">
        <v>10</v>
      </c>
      <c r="F288" s="579" t="str">
        <f t="shared" si="30"/>
        <v>All above clearly stated within doc AR/UKWAS/01 'chain of custody'. Various documents seen, including tenders, sales agreements. For Group members this information is also contained within The Rules'. Documentation seen for all sites visited where harvesting had been undertaken. At Invercauld SBIs and Despatch notes for timber being sold as FSC certified included neither FSC claim nor certificate number.  The sales agreement did have the certificate number but not the claim. Cockley Moor, Greystoke, Ramsaygrain West and Rossie Hill no sales documentation provided to auditors to enable all certified timber to be traced back to the woodland of origin. No PEFC only sales with incorrect information.</v>
      </c>
      <c r="G288" s="580" t="str">
        <f t="shared" si="30"/>
        <v>Y</v>
      </c>
      <c r="H288" s="581" t="str">
        <f t="shared" si="30"/>
        <v>Ref Major CAR 2021.  in 12.2 below</v>
      </c>
    </row>
    <row r="289" spans="1:8">
      <c r="A289" s="578" t="s">
        <v>11</v>
      </c>
      <c r="B289" s="579" t="s">
        <v>4480</v>
      </c>
      <c r="C289" s="580" t="s">
        <v>2837</v>
      </c>
      <c r="D289" s="581"/>
      <c r="E289" s="582" t="s">
        <v>11</v>
      </c>
      <c r="F289" s="579" t="str">
        <f t="shared" si="30"/>
        <v xml:space="preserve">The Rules section Chain of Custody. Sampled sales documentation reference 7.7.1h. </v>
      </c>
      <c r="G289" s="580" t="str">
        <f t="shared" si="30"/>
        <v>Y</v>
      </c>
      <c r="H289" s="581">
        <f t="shared" si="30"/>
        <v>0</v>
      </c>
    </row>
    <row r="290" spans="1:8">
      <c r="A290" s="578" t="s">
        <v>12</v>
      </c>
      <c r="B290" s="579"/>
      <c r="C290" s="580"/>
      <c r="D290" s="581"/>
      <c r="E290" s="582" t="s">
        <v>12</v>
      </c>
      <c r="F290" s="579">
        <f t="shared" si="30"/>
        <v>0</v>
      </c>
      <c r="G290" s="580">
        <f t="shared" si="30"/>
        <v>0</v>
      </c>
      <c r="H290" s="581">
        <f t="shared" si="30"/>
        <v>0</v>
      </c>
    </row>
    <row r="291" spans="1:8">
      <c r="A291" s="583"/>
      <c r="B291" s="584"/>
      <c r="C291" s="585"/>
      <c r="D291" s="586"/>
      <c r="E291" s="583"/>
    </row>
    <row r="292" spans="1:8" ht="72.75" customHeight="1">
      <c r="A292" s="569">
        <v>12.2</v>
      </c>
      <c r="B292" s="570" t="s">
        <v>3580</v>
      </c>
      <c r="C292" s="499"/>
      <c r="D292" s="500"/>
      <c r="E292" s="571">
        <v>11.2</v>
      </c>
      <c r="F292" s="572" t="s">
        <v>3581</v>
      </c>
      <c r="G292" s="501"/>
      <c r="H292" s="502"/>
    </row>
    <row r="293" spans="1:8">
      <c r="A293" s="578" t="s">
        <v>130</v>
      </c>
      <c r="B293" s="642"/>
      <c r="C293" s="643"/>
      <c r="D293" s="644"/>
      <c r="E293" s="582" t="s">
        <v>130</v>
      </c>
      <c r="F293" s="579">
        <f t="shared" ref="F293:H297" si="31">B293</f>
        <v>0</v>
      </c>
      <c r="G293" s="580">
        <f t="shared" si="31"/>
        <v>0</v>
      </c>
      <c r="H293" s="581">
        <f t="shared" si="31"/>
        <v>0</v>
      </c>
    </row>
    <row r="294" spans="1:8">
      <c r="A294" s="578" t="s">
        <v>202</v>
      </c>
      <c r="B294" s="579"/>
      <c r="C294" s="580"/>
      <c r="D294" s="581"/>
      <c r="E294" s="582" t="s">
        <v>202</v>
      </c>
      <c r="F294" s="579">
        <f t="shared" si="31"/>
        <v>0</v>
      </c>
      <c r="G294" s="580">
        <f t="shared" si="31"/>
        <v>0</v>
      </c>
      <c r="H294" s="581">
        <f t="shared" si="31"/>
        <v>0</v>
      </c>
    </row>
    <row r="295" spans="1:8" ht="128.25">
      <c r="A295" s="578" t="s">
        <v>10</v>
      </c>
      <c r="B295" s="840" t="s">
        <v>3830</v>
      </c>
      <c r="C295" s="682" t="s">
        <v>3069</v>
      </c>
      <c r="D295" s="683" t="s">
        <v>3831</v>
      </c>
      <c r="E295" s="582" t="s">
        <v>10</v>
      </c>
      <c r="F295" s="579" t="str">
        <f>B295</f>
        <v>All above clearly stated within doc AR/UKWAS/01 'chain of custody'. . For Group members this information is also contained within The Rules'. Documentation seen for all sites visited where harvesting had been undertaken.Various documents seen, including tenders, sales agreements, SBIs and despatch notes. At Invercauld SBIs and Despatch notes for timber being sold as FSC certified included neither FSC claim nor certificate number.  The sales agreement did have the certificate number but not the claim. Cockley Moor, Greystoke, Ramsaygrain West and Rossie Hill no sales documentation provided to auditors to enable all certified timber to be traced back to the woodland of origin. No PEFC sales with incorrect information noted.</v>
      </c>
      <c r="G295" s="580" t="s">
        <v>2837</v>
      </c>
      <c r="H295" s="581"/>
    </row>
    <row r="296" spans="1:8">
      <c r="A296" s="578" t="s">
        <v>11</v>
      </c>
      <c r="B296" s="579" t="s">
        <v>4480</v>
      </c>
      <c r="C296" s="580" t="s">
        <v>2837</v>
      </c>
      <c r="D296" s="581"/>
      <c r="E296" s="582" t="s">
        <v>11</v>
      </c>
      <c r="F296" s="579" t="str">
        <f t="shared" si="31"/>
        <v xml:space="preserve">The Rules section Chain of Custody. Sampled sales documentation reference 7.7.1h. </v>
      </c>
      <c r="G296" s="580" t="str">
        <f t="shared" si="31"/>
        <v>Y</v>
      </c>
      <c r="H296" s="581">
        <f t="shared" si="31"/>
        <v>0</v>
      </c>
    </row>
    <row r="297" spans="1:8">
      <c r="A297" s="578" t="s">
        <v>12</v>
      </c>
      <c r="B297" s="579"/>
      <c r="C297" s="580"/>
      <c r="D297" s="581"/>
      <c r="E297" s="582" t="s">
        <v>12</v>
      </c>
      <c r="F297" s="579">
        <f t="shared" si="31"/>
        <v>0</v>
      </c>
      <c r="G297" s="580">
        <f t="shared" si="31"/>
        <v>0</v>
      </c>
      <c r="H297" s="581">
        <f t="shared" si="31"/>
        <v>0</v>
      </c>
    </row>
    <row r="298" spans="1:8">
      <c r="A298" s="583"/>
      <c r="B298" s="584"/>
      <c r="C298" s="585"/>
      <c r="D298" s="586"/>
      <c r="E298" s="583"/>
    </row>
    <row r="299" spans="1:8" ht="56.25" customHeight="1">
      <c r="A299" s="590">
        <v>12.3</v>
      </c>
      <c r="B299" s="591" t="s">
        <v>3582</v>
      </c>
      <c r="C299" s="503"/>
      <c r="D299" s="504"/>
      <c r="E299" s="592">
        <v>11.3</v>
      </c>
      <c r="F299" s="593" t="s">
        <v>3583</v>
      </c>
      <c r="G299" s="505"/>
      <c r="H299" s="506"/>
    </row>
    <row r="300" spans="1:8">
      <c r="A300" s="578" t="s">
        <v>130</v>
      </c>
      <c r="B300" s="579"/>
      <c r="C300" s="580"/>
      <c r="D300" s="581"/>
      <c r="E300" s="582" t="s">
        <v>130</v>
      </c>
      <c r="F300" s="579">
        <f t="shared" ref="F300:H304" si="32">B300</f>
        <v>0</v>
      </c>
      <c r="G300" s="580">
        <f t="shared" si="32"/>
        <v>0</v>
      </c>
      <c r="H300" s="581">
        <f t="shared" si="32"/>
        <v>0</v>
      </c>
    </row>
    <row r="301" spans="1:8">
      <c r="A301" s="578" t="s">
        <v>202</v>
      </c>
      <c r="B301" s="579"/>
      <c r="C301" s="580"/>
      <c r="D301" s="581"/>
      <c r="E301" s="582" t="s">
        <v>202</v>
      </c>
      <c r="F301" s="579">
        <f t="shared" si="32"/>
        <v>0</v>
      </c>
      <c r="G301" s="580">
        <f t="shared" si="32"/>
        <v>0</v>
      </c>
      <c r="H301" s="581">
        <f t="shared" si="32"/>
        <v>0</v>
      </c>
    </row>
    <row r="302" spans="1:8">
      <c r="A302" s="578" t="s">
        <v>10</v>
      </c>
      <c r="B302" s="642" t="s">
        <v>3832</v>
      </c>
      <c r="C302" s="643" t="s">
        <v>2837</v>
      </c>
      <c r="D302" s="581"/>
      <c r="E302" s="582" t="s">
        <v>10</v>
      </c>
      <c r="F302" s="579" t="str">
        <f t="shared" si="32"/>
        <v>Logo use checked against SA approvals</v>
      </c>
      <c r="G302" s="580" t="str">
        <f t="shared" si="32"/>
        <v>Y</v>
      </c>
      <c r="H302" s="581">
        <f t="shared" si="32"/>
        <v>0</v>
      </c>
    </row>
    <row r="303" spans="1:8" ht="38.25">
      <c r="A303" s="578" t="s">
        <v>11</v>
      </c>
      <c r="B303" s="579" t="s">
        <v>4481</v>
      </c>
      <c r="C303" s="580" t="s">
        <v>2837</v>
      </c>
      <c r="D303" s="581" t="s">
        <v>4482</v>
      </c>
      <c r="E303" s="582" t="s">
        <v>11</v>
      </c>
      <c r="F303" s="579" t="str">
        <f t="shared" si="32"/>
        <v>The Rules section Trademarks. Trademark use for Forest of Leeds' website has not been submitted to SA for approval. Minor raised 2022.16 &amp; 17</v>
      </c>
      <c r="G303" s="580" t="str">
        <f t="shared" si="32"/>
        <v>Y</v>
      </c>
      <c r="H303" s="581" t="str">
        <f t="shared" si="32"/>
        <v>Reference Minor CARs 2022.15 &amp; 16</v>
      </c>
    </row>
    <row r="304" spans="1:8">
      <c r="A304" s="578" t="s">
        <v>12</v>
      </c>
      <c r="B304" s="579"/>
      <c r="C304" s="580"/>
      <c r="D304" s="581"/>
      <c r="E304" s="582" t="s">
        <v>12</v>
      </c>
      <c r="F304" s="579">
        <f t="shared" si="32"/>
        <v>0</v>
      </c>
      <c r="G304" s="580">
        <f t="shared" si="32"/>
        <v>0</v>
      </c>
      <c r="H304" s="581">
        <f t="shared" si="32"/>
        <v>0</v>
      </c>
    </row>
    <row r="305" spans="1:8">
      <c r="A305" s="583"/>
      <c r="B305" s="584"/>
      <c r="C305" s="585"/>
      <c r="D305" s="586"/>
      <c r="E305" s="583"/>
    </row>
    <row r="306" spans="1:8" ht="28.5">
      <c r="A306" s="569">
        <v>12.4</v>
      </c>
      <c r="B306" s="570" t="s">
        <v>3584</v>
      </c>
      <c r="C306" s="499"/>
      <c r="D306" s="500"/>
      <c r="E306" s="571">
        <v>11.4</v>
      </c>
      <c r="F306" s="572" t="s">
        <v>3585</v>
      </c>
      <c r="G306" s="501"/>
      <c r="H306" s="502"/>
    </row>
    <row r="307" spans="1:8" ht="57">
      <c r="A307" s="569"/>
      <c r="B307" s="599" t="s">
        <v>3586</v>
      </c>
      <c r="C307" s="503"/>
      <c r="D307" s="504"/>
      <c r="E307" s="571"/>
      <c r="F307" s="600" t="s">
        <v>3587</v>
      </c>
      <c r="G307" s="505"/>
      <c r="H307" s="506"/>
    </row>
    <row r="308" spans="1:8">
      <c r="A308" s="578" t="s">
        <v>130</v>
      </c>
      <c r="B308" s="642"/>
      <c r="C308" s="643"/>
      <c r="D308" s="644"/>
      <c r="E308" s="582" t="s">
        <v>130</v>
      </c>
      <c r="F308" s="579">
        <f t="shared" ref="F308:H312" si="33">B308</f>
        <v>0</v>
      </c>
      <c r="G308" s="580">
        <f t="shared" si="33"/>
        <v>0</v>
      </c>
      <c r="H308" s="581">
        <f t="shared" si="33"/>
        <v>0</v>
      </c>
    </row>
    <row r="309" spans="1:8">
      <c r="A309" s="578" t="s">
        <v>202</v>
      </c>
      <c r="B309" s="579"/>
      <c r="C309" s="580"/>
      <c r="D309" s="581"/>
      <c r="E309" s="582" t="s">
        <v>202</v>
      </c>
      <c r="F309" s="579">
        <f t="shared" si="33"/>
        <v>0</v>
      </c>
      <c r="G309" s="580">
        <f t="shared" si="33"/>
        <v>0</v>
      </c>
      <c r="H309" s="581">
        <f t="shared" si="33"/>
        <v>0</v>
      </c>
    </row>
    <row r="310" spans="1:8">
      <c r="A310" s="578" t="s">
        <v>10</v>
      </c>
      <c r="B310" s="579" t="s">
        <v>3833</v>
      </c>
      <c r="C310" s="580" t="s">
        <v>2837</v>
      </c>
      <c r="D310" s="581"/>
      <c r="E310" s="582" t="s">
        <v>10</v>
      </c>
      <c r="F310" s="579" t="str">
        <f t="shared" si="33"/>
        <v>No such certificates issued</v>
      </c>
      <c r="G310" s="580" t="str">
        <f t="shared" si="33"/>
        <v>Y</v>
      </c>
      <c r="H310" s="581">
        <f t="shared" si="33"/>
        <v>0</v>
      </c>
    </row>
    <row r="311" spans="1:8">
      <c r="A311" s="578" t="s">
        <v>11</v>
      </c>
      <c r="B311" s="579" t="s">
        <v>4483</v>
      </c>
      <c r="C311" s="580" t="s">
        <v>2837</v>
      </c>
      <c r="D311" s="581"/>
      <c r="E311" s="582" t="s">
        <v>11</v>
      </c>
      <c r="F311" s="579" t="str">
        <f t="shared" si="33"/>
        <v>Record of Membership given to members which states property and certification code</v>
      </c>
      <c r="G311" s="580" t="str">
        <f t="shared" si="33"/>
        <v>Y</v>
      </c>
      <c r="H311" s="581">
        <f t="shared" si="33"/>
        <v>0</v>
      </c>
    </row>
    <row r="312" spans="1:8">
      <c r="A312" s="578" t="s">
        <v>12</v>
      </c>
      <c r="B312" s="579"/>
      <c r="C312" s="580"/>
      <c r="D312" s="581"/>
      <c r="E312" s="582" t="s">
        <v>12</v>
      </c>
      <c r="F312" s="579">
        <f t="shared" si="33"/>
        <v>0</v>
      </c>
      <c r="G312" s="580">
        <f t="shared" si="33"/>
        <v>0</v>
      </c>
      <c r="H312" s="581">
        <f t="shared" si="33"/>
        <v>0</v>
      </c>
    </row>
    <row r="313" spans="1:8">
      <c r="A313" s="583"/>
      <c r="B313" s="584"/>
      <c r="C313" s="585"/>
      <c r="D313" s="586"/>
      <c r="E313" s="583"/>
    </row>
    <row r="314" spans="1:8" ht="18">
      <c r="A314" s="634"/>
      <c r="B314" s="635" t="s">
        <v>3588</v>
      </c>
      <c r="C314" s="636"/>
      <c r="D314" s="637"/>
      <c r="E314" s="625"/>
      <c r="F314" s="684" t="s">
        <v>3589</v>
      </c>
      <c r="G314" s="627"/>
      <c r="H314" s="628"/>
    </row>
    <row r="315" spans="1:8" ht="94.5" customHeight="1">
      <c r="A315" s="590" t="s">
        <v>3590</v>
      </c>
      <c r="B315" s="685" t="s">
        <v>3591</v>
      </c>
      <c r="C315" s="503"/>
      <c r="D315" s="504" t="s">
        <v>2674</v>
      </c>
      <c r="E315" s="686"/>
      <c r="F315" s="686"/>
      <c r="G315" s="686"/>
      <c r="H315" s="686"/>
    </row>
    <row r="316" spans="1:8">
      <c r="A316" s="578" t="s">
        <v>130</v>
      </c>
      <c r="B316" s="642" t="s">
        <v>3592</v>
      </c>
      <c r="C316" s="687"/>
      <c r="D316" s="688"/>
      <c r="E316" s="686"/>
      <c r="F316" s="686"/>
      <c r="G316" s="686"/>
      <c r="H316" s="686"/>
    </row>
    <row r="317" spans="1:8">
      <c r="A317" s="578" t="s">
        <v>202</v>
      </c>
      <c r="B317" s="642" t="s">
        <v>3592</v>
      </c>
      <c r="C317" s="689"/>
      <c r="D317" s="690"/>
      <c r="E317" s="686"/>
      <c r="F317" s="686"/>
      <c r="G317" s="686"/>
      <c r="H317" s="686"/>
    </row>
    <row r="318" spans="1:8">
      <c r="A318" s="578" t="s">
        <v>10</v>
      </c>
      <c r="B318" s="642" t="s">
        <v>3592</v>
      </c>
      <c r="C318" s="689"/>
      <c r="D318" s="690"/>
      <c r="E318" s="686"/>
      <c r="F318" s="686"/>
      <c r="G318" s="686"/>
      <c r="H318" s="686"/>
    </row>
    <row r="319" spans="1:8">
      <c r="A319" s="578" t="s">
        <v>11</v>
      </c>
      <c r="B319" s="642" t="s">
        <v>3607</v>
      </c>
      <c r="C319" s="689"/>
      <c r="D319" s="690"/>
      <c r="E319" s="686"/>
      <c r="F319" s="686"/>
      <c r="G319" s="686"/>
      <c r="H319" s="686"/>
    </row>
    <row r="320" spans="1:8">
      <c r="A320" s="578" t="s">
        <v>12</v>
      </c>
      <c r="B320" s="579" t="s">
        <v>3592</v>
      </c>
      <c r="C320" s="689"/>
      <c r="D320" s="690"/>
      <c r="E320" s="686"/>
      <c r="F320" s="686"/>
      <c r="G320" s="686"/>
      <c r="H320" s="686"/>
    </row>
    <row r="321" spans="1:8">
      <c r="A321" s="583"/>
      <c r="B321" s="584"/>
      <c r="C321" s="585"/>
      <c r="D321" s="586"/>
      <c r="E321" s="686"/>
      <c r="F321" s="686"/>
      <c r="G321" s="686"/>
      <c r="H321" s="686"/>
    </row>
    <row r="322" spans="1:8" ht="32.25" customHeight="1">
      <c r="A322" s="569">
        <v>13</v>
      </c>
      <c r="B322" s="570" t="s">
        <v>3593</v>
      </c>
      <c r="C322" s="499"/>
      <c r="D322" s="500"/>
      <c r="E322" s="686"/>
      <c r="F322" s="686"/>
      <c r="G322" s="686"/>
      <c r="H322" s="686"/>
    </row>
    <row r="323" spans="1:8" ht="42.75" customHeight="1">
      <c r="A323" s="569">
        <v>13.1</v>
      </c>
      <c r="B323" s="591" t="s">
        <v>3594</v>
      </c>
      <c r="C323" s="503"/>
      <c r="D323" s="504"/>
      <c r="E323" s="686"/>
      <c r="F323" s="686"/>
      <c r="G323" s="686"/>
      <c r="H323" s="686"/>
    </row>
    <row r="324" spans="1:8" ht="171.75" customHeight="1">
      <c r="A324" s="569"/>
      <c r="B324" s="599" t="s">
        <v>3595</v>
      </c>
      <c r="C324" s="503"/>
      <c r="D324" s="504"/>
      <c r="E324" s="686"/>
      <c r="F324" s="686"/>
      <c r="G324" s="686"/>
      <c r="H324" s="686"/>
    </row>
    <row r="325" spans="1:8">
      <c r="A325" s="583"/>
      <c r="B325" s="584"/>
      <c r="C325" s="585"/>
      <c r="D325" s="586"/>
      <c r="E325" s="686"/>
      <c r="F325" s="686"/>
      <c r="G325" s="686"/>
      <c r="H325" s="686"/>
    </row>
    <row r="326" spans="1:8" ht="84.75" customHeight="1">
      <c r="A326" s="590">
        <v>13.2</v>
      </c>
      <c r="B326" s="591" t="s">
        <v>3596</v>
      </c>
      <c r="C326" s="503"/>
      <c r="D326" s="504"/>
      <c r="E326" s="686"/>
      <c r="F326" s="686"/>
      <c r="G326" s="686"/>
      <c r="H326" s="686"/>
    </row>
    <row r="327" spans="1:8">
      <c r="A327" s="578" t="s">
        <v>130</v>
      </c>
      <c r="B327" s="579"/>
      <c r="C327" s="580"/>
      <c r="D327" s="581"/>
      <c r="E327" s="686"/>
      <c r="F327" s="686"/>
      <c r="G327" s="686"/>
      <c r="H327" s="686"/>
    </row>
    <row r="328" spans="1:8">
      <c r="A328" s="578" t="s">
        <v>202</v>
      </c>
      <c r="B328" s="579"/>
      <c r="C328" s="580"/>
      <c r="D328" s="581"/>
      <c r="E328" s="686"/>
      <c r="F328" s="686"/>
      <c r="G328" s="686"/>
      <c r="H328" s="686"/>
    </row>
    <row r="329" spans="1:8">
      <c r="A329" s="578" t="s">
        <v>10</v>
      </c>
      <c r="B329" s="579"/>
      <c r="C329" s="580"/>
      <c r="D329" s="581"/>
      <c r="E329" s="686"/>
      <c r="F329" s="686"/>
      <c r="G329" s="686"/>
      <c r="H329" s="686"/>
    </row>
    <row r="330" spans="1:8">
      <c r="A330" s="578" t="s">
        <v>11</v>
      </c>
      <c r="B330" s="579"/>
      <c r="C330" s="580"/>
      <c r="D330" s="581"/>
      <c r="E330" s="686"/>
      <c r="F330" s="686"/>
      <c r="G330" s="686"/>
      <c r="H330" s="686"/>
    </row>
    <row r="331" spans="1:8">
      <c r="A331" s="578" t="s">
        <v>12</v>
      </c>
      <c r="B331" s="579"/>
      <c r="C331" s="580"/>
      <c r="D331" s="581"/>
      <c r="E331" s="686"/>
      <c r="F331" s="686"/>
      <c r="G331" s="686"/>
      <c r="H331" s="686"/>
    </row>
    <row r="332" spans="1:8">
      <c r="A332" s="583"/>
      <c r="B332" s="584"/>
      <c r="C332" s="585"/>
      <c r="D332" s="586"/>
      <c r="E332" s="686"/>
      <c r="F332" s="686"/>
      <c r="G332" s="686"/>
      <c r="H332" s="686"/>
    </row>
    <row r="333" spans="1:8" ht="169.5" customHeight="1">
      <c r="A333" s="569">
        <v>13.3</v>
      </c>
      <c r="B333" s="570" t="s">
        <v>3597</v>
      </c>
      <c r="C333" s="499"/>
      <c r="D333" s="500"/>
      <c r="E333" s="686"/>
      <c r="F333" s="686"/>
      <c r="G333" s="686"/>
      <c r="H333" s="686"/>
    </row>
    <row r="334" spans="1:8">
      <c r="A334" s="578" t="s">
        <v>130</v>
      </c>
      <c r="B334" s="642"/>
      <c r="C334" s="643"/>
      <c r="D334" s="644"/>
      <c r="E334" s="686"/>
      <c r="F334" s="686"/>
      <c r="G334" s="686"/>
      <c r="H334" s="686"/>
    </row>
    <row r="335" spans="1:8">
      <c r="A335" s="578" t="s">
        <v>202</v>
      </c>
      <c r="B335" s="579"/>
      <c r="C335" s="580"/>
      <c r="D335" s="581"/>
      <c r="E335" s="686"/>
      <c r="F335" s="686"/>
      <c r="G335" s="686"/>
      <c r="H335" s="686"/>
    </row>
    <row r="336" spans="1:8">
      <c r="A336" s="578" t="s">
        <v>10</v>
      </c>
      <c r="B336" s="579"/>
      <c r="C336" s="580"/>
      <c r="D336" s="581"/>
      <c r="E336" s="686"/>
      <c r="F336" s="686"/>
      <c r="G336" s="686"/>
      <c r="H336" s="686"/>
    </row>
    <row r="337" spans="1:8">
      <c r="A337" s="578" t="s">
        <v>11</v>
      </c>
      <c r="B337" s="579"/>
      <c r="C337" s="580"/>
      <c r="D337" s="581"/>
      <c r="E337" s="686"/>
      <c r="F337" s="686"/>
      <c r="G337" s="686"/>
      <c r="H337" s="686"/>
    </row>
    <row r="338" spans="1:8">
      <c r="A338" s="578" t="s">
        <v>12</v>
      </c>
      <c r="B338" s="579"/>
      <c r="C338" s="580"/>
      <c r="D338" s="581"/>
      <c r="E338" s="686"/>
      <c r="F338" s="686"/>
      <c r="G338" s="686"/>
      <c r="H338" s="686"/>
    </row>
    <row r="339" spans="1:8">
      <c r="A339" s="583"/>
      <c r="B339" s="584"/>
      <c r="C339" s="585"/>
      <c r="D339" s="586"/>
      <c r="E339" s="686"/>
      <c r="F339" s="686"/>
      <c r="G339" s="686"/>
      <c r="H339" s="686"/>
    </row>
    <row r="340" spans="1:8" ht="39.75" customHeight="1">
      <c r="A340" s="629">
        <v>14</v>
      </c>
      <c r="B340" s="596" t="s">
        <v>3598</v>
      </c>
      <c r="C340" s="515"/>
      <c r="D340" s="516"/>
      <c r="E340" s="691"/>
      <c r="F340" s="691"/>
      <c r="G340" s="691"/>
      <c r="H340" s="691"/>
    </row>
    <row r="341" spans="1:8" ht="50.25" customHeight="1">
      <c r="A341" s="569">
        <v>14.1</v>
      </c>
      <c r="B341" s="591" t="s">
        <v>3599</v>
      </c>
      <c r="C341" s="529"/>
      <c r="D341" s="530"/>
      <c r="E341" s="692"/>
      <c r="F341" s="692"/>
      <c r="G341" s="692"/>
      <c r="H341" s="692"/>
    </row>
    <row r="342" spans="1:8">
      <c r="A342" s="578" t="s">
        <v>130</v>
      </c>
      <c r="B342" s="642"/>
      <c r="C342" s="643"/>
      <c r="D342" s="644"/>
      <c r="E342" s="686"/>
      <c r="F342" s="686"/>
      <c r="G342" s="686"/>
      <c r="H342" s="686"/>
    </row>
    <row r="343" spans="1:8">
      <c r="A343" s="578" t="s">
        <v>202</v>
      </c>
      <c r="B343" s="579"/>
      <c r="C343" s="580"/>
      <c r="D343" s="581"/>
      <c r="E343" s="686"/>
      <c r="F343" s="686"/>
      <c r="G343" s="686"/>
      <c r="H343" s="686"/>
    </row>
    <row r="344" spans="1:8">
      <c r="A344" s="578" t="s">
        <v>10</v>
      </c>
      <c r="B344" s="579"/>
      <c r="C344" s="580"/>
      <c r="D344" s="581"/>
      <c r="E344" s="686"/>
      <c r="F344" s="686"/>
      <c r="G344" s="686"/>
      <c r="H344" s="686"/>
    </row>
    <row r="345" spans="1:8">
      <c r="A345" s="578" t="s">
        <v>11</v>
      </c>
      <c r="B345" s="579"/>
      <c r="C345" s="580"/>
      <c r="D345" s="581"/>
      <c r="E345" s="686"/>
      <c r="F345" s="686"/>
      <c r="G345" s="686"/>
      <c r="H345" s="686"/>
    </row>
    <row r="346" spans="1:8">
      <c r="A346" s="578" t="s">
        <v>12</v>
      </c>
      <c r="B346" s="579"/>
      <c r="C346" s="580"/>
      <c r="D346" s="581"/>
      <c r="E346" s="686"/>
      <c r="F346" s="686"/>
      <c r="G346" s="686"/>
      <c r="H346" s="686"/>
    </row>
    <row r="347" spans="1:8">
      <c r="A347" s="583"/>
      <c r="B347" s="584"/>
      <c r="C347" s="585"/>
      <c r="D347" s="586"/>
      <c r="E347" s="686"/>
      <c r="F347" s="686"/>
      <c r="G347" s="686"/>
      <c r="H347" s="686"/>
    </row>
    <row r="348" spans="1:8" ht="94.5" customHeight="1">
      <c r="A348" s="590">
        <v>14.2</v>
      </c>
      <c r="B348" s="591" t="s">
        <v>3600</v>
      </c>
      <c r="C348" s="503"/>
      <c r="D348" s="504"/>
      <c r="E348" s="686"/>
      <c r="F348" s="686"/>
      <c r="G348" s="686"/>
      <c r="H348" s="686"/>
    </row>
    <row r="349" spans="1:8">
      <c r="A349" s="578" t="s">
        <v>130</v>
      </c>
      <c r="B349" s="579"/>
      <c r="C349" s="580"/>
      <c r="D349" s="581"/>
      <c r="E349" s="686"/>
      <c r="F349" s="686"/>
      <c r="G349" s="686"/>
      <c r="H349" s="686"/>
    </row>
    <row r="350" spans="1:8">
      <c r="A350" s="578" t="s">
        <v>202</v>
      </c>
      <c r="B350" s="579"/>
      <c r="C350" s="580"/>
      <c r="D350" s="581"/>
      <c r="E350" s="686"/>
      <c r="F350" s="686"/>
      <c r="G350" s="686"/>
      <c r="H350" s="686"/>
    </row>
    <row r="351" spans="1:8">
      <c r="A351" s="578" t="s">
        <v>10</v>
      </c>
      <c r="B351" s="579"/>
      <c r="C351" s="580"/>
      <c r="D351" s="581"/>
      <c r="E351" s="686"/>
      <c r="F351" s="686"/>
      <c r="G351" s="686"/>
      <c r="H351" s="686"/>
    </row>
    <row r="352" spans="1:8">
      <c r="A352" s="578" t="s">
        <v>11</v>
      </c>
      <c r="B352" s="579"/>
      <c r="C352" s="580"/>
      <c r="D352" s="581"/>
      <c r="E352" s="686"/>
      <c r="F352" s="686"/>
      <c r="G352" s="686"/>
      <c r="H352" s="686"/>
    </row>
    <row r="353" spans="1:12">
      <c r="A353" s="578" t="s">
        <v>12</v>
      </c>
      <c r="B353" s="579"/>
      <c r="C353" s="580"/>
      <c r="D353" s="581"/>
      <c r="E353" s="686"/>
      <c r="F353" s="686"/>
      <c r="G353" s="686"/>
      <c r="H353" s="686"/>
    </row>
    <row r="354" spans="1:12">
      <c r="A354" s="583"/>
      <c r="B354" s="584"/>
      <c r="C354" s="585"/>
      <c r="D354" s="586"/>
      <c r="E354" s="686"/>
      <c r="F354" s="686"/>
      <c r="G354" s="686"/>
      <c r="H354" s="686"/>
    </row>
    <row r="355" spans="1:12" ht="39" customHeight="1">
      <c r="A355" s="629">
        <v>15</v>
      </c>
      <c r="B355" s="596" t="s">
        <v>3601</v>
      </c>
      <c r="C355" s="515"/>
      <c r="D355" s="516"/>
      <c r="E355" s="691"/>
      <c r="F355" s="691"/>
      <c r="G355" s="691"/>
      <c r="H355" s="691"/>
    </row>
    <row r="356" spans="1:12" ht="59.25" customHeight="1">
      <c r="A356" s="569">
        <v>15.1</v>
      </c>
      <c r="B356" s="591" t="s">
        <v>3602</v>
      </c>
      <c r="C356" s="503"/>
      <c r="D356" s="504"/>
      <c r="E356" s="686"/>
      <c r="F356" s="686"/>
      <c r="G356" s="686"/>
      <c r="H356" s="686"/>
    </row>
    <row r="357" spans="1:12" ht="42" customHeight="1">
      <c r="A357" s="569"/>
      <c r="B357" s="591" t="s">
        <v>3603</v>
      </c>
      <c r="C357" s="503"/>
      <c r="D357" s="504"/>
      <c r="E357" s="686"/>
      <c r="F357" s="686"/>
      <c r="G357" s="686"/>
      <c r="H357" s="686"/>
    </row>
    <row r="358" spans="1:12" ht="81.75" customHeight="1">
      <c r="A358" s="569"/>
      <c r="B358" s="591" t="s">
        <v>3604</v>
      </c>
      <c r="C358" s="503"/>
      <c r="D358" s="504"/>
      <c r="E358" s="686"/>
      <c r="F358" s="686"/>
      <c r="G358" s="686"/>
      <c r="H358" s="686"/>
    </row>
    <row r="359" spans="1:12">
      <c r="A359" s="578" t="s">
        <v>130</v>
      </c>
      <c r="B359" s="642"/>
      <c r="C359" s="643"/>
      <c r="D359" s="644"/>
      <c r="E359" s="686"/>
      <c r="F359" s="686"/>
      <c r="G359" s="686"/>
      <c r="H359" s="686"/>
    </row>
    <row r="360" spans="1:12">
      <c r="A360" s="578" t="s">
        <v>202</v>
      </c>
      <c r="B360" s="579"/>
      <c r="C360" s="580"/>
      <c r="D360" s="581"/>
      <c r="E360" s="686"/>
      <c r="F360" s="686"/>
      <c r="G360" s="686"/>
      <c r="H360" s="686"/>
    </row>
    <row r="361" spans="1:12">
      <c r="A361" s="578" t="s">
        <v>10</v>
      </c>
      <c r="B361" s="579"/>
      <c r="C361" s="580"/>
      <c r="D361" s="581"/>
      <c r="E361" s="686"/>
      <c r="F361" s="686"/>
      <c r="G361" s="686"/>
      <c r="H361" s="686"/>
    </row>
    <row r="362" spans="1:12">
      <c r="A362" s="578" t="s">
        <v>11</v>
      </c>
      <c r="B362" s="579"/>
      <c r="C362" s="580"/>
      <c r="D362" s="581"/>
      <c r="E362" s="686"/>
      <c r="F362" s="686"/>
      <c r="G362" s="686"/>
      <c r="H362" s="686"/>
    </row>
    <row r="363" spans="1:12">
      <c r="A363" s="578" t="s">
        <v>12</v>
      </c>
      <c r="B363" s="579"/>
      <c r="C363" s="580"/>
      <c r="D363" s="581"/>
      <c r="E363" s="686"/>
      <c r="F363" s="686"/>
      <c r="G363" s="686"/>
      <c r="H363" s="686"/>
    </row>
    <row r="364" spans="1:12">
      <c r="A364" s="583"/>
      <c r="B364" s="584"/>
      <c r="C364" s="585"/>
      <c r="D364" s="586"/>
      <c r="E364" s="686"/>
      <c r="F364" s="686"/>
      <c r="G364" s="686"/>
      <c r="H364" s="686"/>
    </row>
    <row r="365" spans="1:12" ht="91.5" customHeight="1">
      <c r="A365" s="569">
        <v>15.2</v>
      </c>
      <c r="B365" s="570" t="s">
        <v>3605</v>
      </c>
      <c r="C365" s="499"/>
      <c r="D365" s="500"/>
      <c r="E365" s="686"/>
      <c r="F365" s="686"/>
      <c r="G365" s="686"/>
      <c r="H365" s="686"/>
    </row>
    <row r="366" spans="1:12">
      <c r="A366" s="578" t="s">
        <v>130</v>
      </c>
      <c r="B366" s="642"/>
      <c r="C366" s="643"/>
      <c r="D366" s="644"/>
      <c r="E366" s="686"/>
      <c r="F366" s="686"/>
      <c r="G366" s="686"/>
      <c r="H366" s="686"/>
    </row>
    <row r="367" spans="1:12">
      <c r="A367" s="578" t="s">
        <v>202</v>
      </c>
      <c r="B367" s="579"/>
      <c r="C367" s="580"/>
      <c r="D367" s="581"/>
      <c r="E367" s="686"/>
      <c r="F367" s="686"/>
      <c r="G367" s="686"/>
      <c r="H367" s="686"/>
      <c r="L367" s="686" t="s">
        <v>3592</v>
      </c>
    </row>
    <row r="368" spans="1:12">
      <c r="A368" s="578" t="s">
        <v>10</v>
      </c>
      <c r="B368" s="579"/>
      <c r="C368" s="580"/>
      <c r="D368" s="581"/>
      <c r="E368" s="686"/>
      <c r="F368" s="686"/>
      <c r="G368" s="686"/>
      <c r="H368" s="686"/>
      <c r="L368" s="686" t="s">
        <v>3606</v>
      </c>
    </row>
    <row r="369" spans="1:12">
      <c r="A369" s="578" t="s">
        <v>11</v>
      </c>
      <c r="B369" s="579"/>
      <c r="C369" s="580"/>
      <c r="D369" s="581"/>
      <c r="E369" s="686"/>
      <c r="F369" s="686"/>
      <c r="G369" s="686"/>
      <c r="H369" s="686"/>
      <c r="L369" s="686" t="s">
        <v>3607</v>
      </c>
    </row>
    <row r="370" spans="1:12">
      <c r="A370" s="578" t="s">
        <v>12</v>
      </c>
      <c r="B370" s="579"/>
      <c r="C370" s="580"/>
      <c r="D370" s="581"/>
      <c r="E370" s="686"/>
      <c r="F370" s="686"/>
      <c r="G370" s="686"/>
      <c r="H370" s="686"/>
    </row>
    <row r="371" spans="1:12">
      <c r="A371" s="583"/>
      <c r="B371" s="584"/>
      <c r="C371" s="585"/>
      <c r="D371" s="586"/>
      <c r="E371" s="686"/>
      <c r="F371" s="686"/>
      <c r="G371" s="686"/>
      <c r="H371" s="686"/>
    </row>
    <row r="372" spans="1:12" ht="46.5" customHeight="1">
      <c r="A372" s="601">
        <v>16</v>
      </c>
      <c r="B372" s="561" t="s">
        <v>3608</v>
      </c>
      <c r="C372" s="509"/>
      <c r="D372" s="510"/>
      <c r="E372" s="691"/>
      <c r="F372" s="691"/>
      <c r="G372" s="691"/>
      <c r="H372" s="691"/>
    </row>
    <row r="373" spans="1:12" ht="172.5" customHeight="1">
      <c r="A373" s="590">
        <v>16.100000000000001</v>
      </c>
      <c r="B373" s="591" t="s">
        <v>3609</v>
      </c>
      <c r="C373" s="503"/>
      <c r="D373" s="504"/>
      <c r="E373" s="686"/>
      <c r="F373" s="686"/>
      <c r="G373" s="686"/>
      <c r="H373" s="686"/>
    </row>
    <row r="374" spans="1:12">
      <c r="A374" s="578" t="s">
        <v>130</v>
      </c>
      <c r="B374" s="579"/>
      <c r="C374" s="580"/>
      <c r="D374" s="581"/>
      <c r="E374" s="686"/>
      <c r="F374" s="686"/>
      <c r="G374" s="686"/>
      <c r="H374" s="686"/>
    </row>
    <row r="375" spans="1:12">
      <c r="A375" s="578" t="s">
        <v>202</v>
      </c>
      <c r="B375" s="579"/>
      <c r="C375" s="580"/>
      <c r="D375" s="581"/>
      <c r="E375" s="686"/>
      <c r="F375" s="686"/>
      <c r="G375" s="686"/>
      <c r="H375" s="686"/>
    </row>
    <row r="376" spans="1:12">
      <c r="A376" s="578" t="s">
        <v>10</v>
      </c>
      <c r="B376" s="579"/>
      <c r="C376" s="580"/>
      <c r="D376" s="581"/>
      <c r="E376" s="686"/>
      <c r="F376" s="686"/>
      <c r="G376" s="686"/>
      <c r="H376" s="686"/>
    </row>
    <row r="377" spans="1:12">
      <c r="A377" s="578" t="s">
        <v>11</v>
      </c>
      <c r="B377" s="579"/>
      <c r="C377" s="580"/>
      <c r="D377" s="581"/>
      <c r="E377" s="686"/>
      <c r="F377" s="686"/>
      <c r="G377" s="686"/>
      <c r="H377" s="686"/>
    </row>
    <row r="378" spans="1:12">
      <c r="A378" s="578" t="s">
        <v>12</v>
      </c>
      <c r="B378" s="579"/>
      <c r="C378" s="580"/>
      <c r="D378" s="581"/>
      <c r="E378" s="686"/>
      <c r="F378" s="686"/>
      <c r="G378" s="686"/>
      <c r="H378" s="686"/>
    </row>
    <row r="379" spans="1:12">
      <c r="A379" s="583"/>
      <c r="B379" s="584"/>
      <c r="C379" s="585"/>
      <c r="D379" s="586"/>
      <c r="E379" s="686"/>
      <c r="F379" s="686"/>
      <c r="G379" s="686"/>
      <c r="H379" s="686"/>
    </row>
    <row r="380" spans="1:12" ht="43.5" customHeight="1">
      <c r="A380" s="629">
        <v>18</v>
      </c>
      <c r="B380" s="596" t="s">
        <v>3610</v>
      </c>
      <c r="C380" s="515"/>
      <c r="D380" s="516"/>
      <c r="E380" s="691"/>
      <c r="F380" s="691"/>
      <c r="G380" s="691"/>
      <c r="H380" s="691"/>
    </row>
    <row r="381" spans="1:12" ht="89.25" customHeight="1">
      <c r="A381" s="569">
        <v>18.100000000000001</v>
      </c>
      <c r="B381" s="591" t="s">
        <v>3611</v>
      </c>
      <c r="C381" s="503"/>
      <c r="D381" s="504"/>
      <c r="E381" s="686"/>
      <c r="F381" s="686"/>
      <c r="G381" s="686"/>
      <c r="H381" s="686"/>
    </row>
    <row r="382" spans="1:12" ht="115.5" customHeight="1">
      <c r="A382" s="569"/>
      <c r="B382" s="599" t="s">
        <v>3612</v>
      </c>
      <c r="C382" s="503"/>
      <c r="D382" s="504"/>
      <c r="E382" s="686"/>
      <c r="F382" s="686"/>
      <c r="G382" s="686"/>
      <c r="H382" s="686"/>
    </row>
    <row r="383" spans="1:12">
      <c r="A383" s="578" t="s">
        <v>130</v>
      </c>
      <c r="B383" s="642"/>
      <c r="C383" s="643"/>
      <c r="D383" s="644"/>
      <c r="E383" s="686"/>
      <c r="F383" s="686"/>
      <c r="G383" s="686"/>
      <c r="H383" s="686"/>
    </row>
    <row r="384" spans="1:12">
      <c r="A384" s="578" t="s">
        <v>202</v>
      </c>
      <c r="B384" s="579"/>
      <c r="C384" s="580"/>
      <c r="D384" s="581"/>
      <c r="E384" s="686"/>
      <c r="F384" s="686"/>
      <c r="G384" s="686"/>
      <c r="H384" s="686"/>
    </row>
    <row r="385" spans="1:8">
      <c r="A385" s="578" t="s">
        <v>10</v>
      </c>
      <c r="B385" s="579"/>
      <c r="C385" s="580"/>
      <c r="D385" s="581"/>
      <c r="E385" s="686"/>
      <c r="F385" s="686"/>
      <c r="G385" s="686"/>
      <c r="H385" s="686"/>
    </row>
    <row r="386" spans="1:8">
      <c r="A386" s="578" t="s">
        <v>11</v>
      </c>
      <c r="B386" s="579"/>
      <c r="C386" s="580"/>
      <c r="D386" s="581"/>
      <c r="E386" s="686"/>
      <c r="F386" s="686"/>
      <c r="G386" s="686"/>
      <c r="H386" s="686"/>
    </row>
    <row r="387" spans="1:8">
      <c r="A387" s="578" t="s">
        <v>12</v>
      </c>
      <c r="B387" s="579"/>
      <c r="C387" s="580"/>
      <c r="D387" s="581"/>
      <c r="E387" s="686"/>
      <c r="F387" s="686"/>
      <c r="G387" s="686"/>
      <c r="H387" s="686"/>
    </row>
    <row r="388" spans="1:8">
      <c r="A388" s="583"/>
      <c r="B388" s="584"/>
      <c r="C388" s="585"/>
      <c r="D388" s="586"/>
      <c r="E388" s="686"/>
      <c r="F388" s="686"/>
      <c r="G388" s="686"/>
      <c r="H388" s="686"/>
    </row>
    <row r="389" spans="1:8" ht="76.5" customHeight="1">
      <c r="A389" s="569"/>
      <c r="B389" s="591" t="s">
        <v>3613</v>
      </c>
      <c r="C389" s="503"/>
      <c r="D389" s="504"/>
      <c r="E389" s="686"/>
      <c r="F389" s="686"/>
      <c r="G389" s="686"/>
      <c r="H389" s="686"/>
    </row>
    <row r="390" spans="1:8">
      <c r="A390" s="578" t="s">
        <v>130</v>
      </c>
      <c r="B390" s="642"/>
      <c r="C390" s="643"/>
      <c r="D390" s="644"/>
      <c r="E390" s="686"/>
      <c r="F390" s="686"/>
      <c r="G390" s="686"/>
      <c r="H390" s="686"/>
    </row>
    <row r="391" spans="1:8">
      <c r="A391" s="578" t="s">
        <v>202</v>
      </c>
      <c r="B391" s="579"/>
      <c r="C391" s="580"/>
      <c r="D391" s="581"/>
      <c r="E391" s="686"/>
      <c r="F391" s="686"/>
      <c r="G391" s="686"/>
      <c r="H391" s="686"/>
    </row>
    <row r="392" spans="1:8">
      <c r="A392" s="578" t="s">
        <v>10</v>
      </c>
      <c r="B392" s="579"/>
      <c r="C392" s="580"/>
      <c r="D392" s="581"/>
      <c r="E392" s="686"/>
      <c r="F392" s="686"/>
      <c r="G392" s="686"/>
      <c r="H392" s="686"/>
    </row>
    <row r="393" spans="1:8">
      <c r="A393" s="578" t="s">
        <v>11</v>
      </c>
      <c r="B393" s="579"/>
      <c r="C393" s="580"/>
      <c r="D393" s="581"/>
      <c r="E393" s="686"/>
      <c r="F393" s="686"/>
      <c r="G393" s="686"/>
      <c r="H393" s="686"/>
    </row>
    <row r="394" spans="1:8">
      <c r="A394" s="578" t="s">
        <v>12</v>
      </c>
      <c r="B394" s="579"/>
      <c r="C394" s="580"/>
      <c r="D394" s="581"/>
      <c r="E394" s="686"/>
      <c r="F394" s="686"/>
      <c r="G394" s="686"/>
      <c r="H394" s="686"/>
    </row>
    <row r="395" spans="1:8">
      <c r="A395" s="583"/>
      <c r="B395" s="584"/>
      <c r="C395" s="585"/>
      <c r="D395" s="586"/>
      <c r="E395" s="686"/>
      <c r="F395" s="686"/>
      <c r="G395" s="686"/>
      <c r="H395" s="686"/>
    </row>
    <row r="396" spans="1:8" ht="44.25" customHeight="1">
      <c r="A396" s="569"/>
      <c r="B396" s="591" t="s">
        <v>3834</v>
      </c>
      <c r="C396" s="503"/>
      <c r="D396" s="504"/>
      <c r="E396" s="686"/>
      <c r="F396" s="686"/>
      <c r="G396" s="686"/>
      <c r="H396" s="686"/>
    </row>
    <row r="397" spans="1:8" ht="81.75" customHeight="1">
      <c r="A397" s="578" t="s">
        <v>130</v>
      </c>
      <c r="B397" s="642"/>
      <c r="C397" s="643"/>
      <c r="D397" s="644"/>
      <c r="E397" s="686"/>
      <c r="F397" s="686"/>
      <c r="G397" s="686"/>
      <c r="H397" s="686"/>
    </row>
    <row r="398" spans="1:8">
      <c r="A398" s="578" t="s">
        <v>202</v>
      </c>
      <c r="B398" s="579"/>
      <c r="C398" s="580"/>
      <c r="D398" s="581"/>
      <c r="E398" s="686"/>
      <c r="F398" s="686"/>
      <c r="G398" s="686"/>
      <c r="H398" s="686"/>
    </row>
    <row r="399" spans="1:8">
      <c r="A399" s="578" t="s">
        <v>10</v>
      </c>
      <c r="B399" s="579"/>
      <c r="C399" s="580"/>
      <c r="D399" s="581"/>
      <c r="E399" s="686"/>
      <c r="F399" s="686"/>
      <c r="G399" s="686"/>
      <c r="H399" s="686"/>
    </row>
    <row r="400" spans="1:8">
      <c r="A400" s="578" t="s">
        <v>11</v>
      </c>
      <c r="B400" s="579"/>
      <c r="C400" s="580"/>
      <c r="D400" s="581"/>
      <c r="E400" s="686"/>
      <c r="F400" s="686"/>
      <c r="G400" s="686"/>
      <c r="H400" s="686"/>
    </row>
    <row r="401" spans="1:8">
      <c r="A401" s="578" t="s">
        <v>12</v>
      </c>
      <c r="B401" s="579"/>
      <c r="C401" s="580"/>
      <c r="D401" s="581"/>
      <c r="E401" s="686"/>
      <c r="F401" s="686"/>
      <c r="G401" s="686"/>
      <c r="H401" s="686"/>
    </row>
    <row r="402" spans="1:8">
      <c r="A402" s="583"/>
      <c r="B402" s="584"/>
      <c r="C402" s="585"/>
      <c r="D402" s="586"/>
      <c r="E402" s="686"/>
      <c r="F402" s="686"/>
      <c r="G402" s="686"/>
      <c r="H402" s="686"/>
    </row>
    <row r="403" spans="1:8" ht="15.75">
      <c r="A403" s="601">
        <v>19</v>
      </c>
      <c r="B403" s="561" t="s">
        <v>3614</v>
      </c>
      <c r="C403" s="509"/>
      <c r="D403" s="510"/>
      <c r="E403" s="691"/>
      <c r="F403" s="691"/>
      <c r="G403" s="691"/>
      <c r="H403" s="691"/>
    </row>
    <row r="404" spans="1:8" ht="54" customHeight="1">
      <c r="A404" s="590">
        <v>19.100000000000001</v>
      </c>
      <c r="B404" s="591" t="s">
        <v>3615</v>
      </c>
      <c r="C404" s="503"/>
      <c r="D404" s="504"/>
      <c r="E404" s="686"/>
      <c r="F404" s="686"/>
      <c r="G404" s="686"/>
      <c r="H404" s="686"/>
    </row>
    <row r="405" spans="1:8">
      <c r="A405" s="578" t="s">
        <v>130</v>
      </c>
      <c r="B405" s="579"/>
      <c r="C405" s="580"/>
      <c r="D405" s="581"/>
      <c r="E405" s="686"/>
      <c r="F405" s="686"/>
      <c r="G405" s="686"/>
      <c r="H405" s="686"/>
    </row>
    <row r="406" spans="1:8">
      <c r="A406" s="578" t="s">
        <v>202</v>
      </c>
      <c r="B406" s="579"/>
      <c r="C406" s="580"/>
      <c r="D406" s="581"/>
      <c r="E406" s="686"/>
      <c r="F406" s="686"/>
      <c r="G406" s="686"/>
      <c r="H406" s="686"/>
    </row>
    <row r="407" spans="1:8">
      <c r="A407" s="578" t="s">
        <v>10</v>
      </c>
      <c r="B407" s="579"/>
      <c r="C407" s="580"/>
      <c r="D407" s="581"/>
      <c r="E407" s="686"/>
      <c r="F407" s="686"/>
      <c r="G407" s="686"/>
      <c r="H407" s="686"/>
    </row>
    <row r="408" spans="1:8">
      <c r="A408" s="578" t="s">
        <v>11</v>
      </c>
      <c r="B408" s="579"/>
      <c r="C408" s="580"/>
      <c r="D408" s="581"/>
      <c r="E408" s="686"/>
      <c r="F408" s="686"/>
      <c r="G408" s="686"/>
      <c r="H408" s="686"/>
    </row>
    <row r="409" spans="1:8">
      <c r="A409" s="578" t="s">
        <v>12</v>
      </c>
      <c r="B409" s="579"/>
      <c r="C409" s="580"/>
      <c r="D409" s="581"/>
      <c r="E409" s="686"/>
      <c r="F409" s="686"/>
      <c r="G409" s="686"/>
      <c r="H409" s="686"/>
    </row>
    <row r="410" spans="1:8">
      <c r="A410" s="583"/>
      <c r="B410" s="584"/>
      <c r="C410" s="585"/>
      <c r="D410" s="586"/>
      <c r="E410" s="686"/>
      <c r="F410" s="686"/>
      <c r="G410" s="686"/>
      <c r="H410" s="686"/>
    </row>
    <row r="411" spans="1:8" ht="87.75" customHeight="1">
      <c r="A411" s="590">
        <v>19.2</v>
      </c>
      <c r="B411" s="591" t="s">
        <v>3616</v>
      </c>
      <c r="C411" s="503"/>
      <c r="D411" s="504"/>
      <c r="E411" s="686"/>
      <c r="F411" s="686"/>
      <c r="G411" s="686"/>
      <c r="H411" s="686"/>
    </row>
    <row r="412" spans="1:8">
      <c r="A412" s="578" t="s">
        <v>130</v>
      </c>
      <c r="B412" s="579"/>
      <c r="C412" s="580"/>
      <c r="D412" s="581"/>
      <c r="E412" s="686"/>
      <c r="F412" s="686"/>
      <c r="G412" s="686"/>
      <c r="H412" s="686"/>
    </row>
    <row r="413" spans="1:8">
      <c r="A413" s="578" t="s">
        <v>202</v>
      </c>
      <c r="B413" s="579"/>
      <c r="C413" s="580"/>
      <c r="D413" s="581"/>
      <c r="E413" s="686"/>
      <c r="F413" s="686"/>
      <c r="G413" s="686"/>
      <c r="H413" s="686"/>
    </row>
    <row r="414" spans="1:8">
      <c r="A414" s="578" t="s">
        <v>10</v>
      </c>
      <c r="B414" s="579"/>
      <c r="C414" s="580"/>
      <c r="D414" s="581"/>
      <c r="E414" s="686"/>
      <c r="F414" s="686"/>
      <c r="G414" s="686"/>
      <c r="H414" s="686"/>
    </row>
    <row r="415" spans="1:8">
      <c r="A415" s="578" t="s">
        <v>11</v>
      </c>
      <c r="B415" s="579"/>
      <c r="C415" s="580"/>
      <c r="D415" s="581"/>
      <c r="E415" s="686"/>
      <c r="F415" s="686"/>
      <c r="G415" s="686"/>
      <c r="H415" s="686"/>
    </row>
    <row r="416" spans="1:8">
      <c r="A416" s="578" t="s">
        <v>12</v>
      </c>
      <c r="B416" s="579"/>
      <c r="C416" s="580"/>
      <c r="D416" s="581"/>
      <c r="E416" s="686"/>
      <c r="F416" s="686"/>
      <c r="G416" s="686"/>
      <c r="H416" s="686"/>
    </row>
    <row r="417" spans="1:8">
      <c r="A417" s="583"/>
      <c r="B417" s="584"/>
      <c r="C417" s="585"/>
      <c r="D417" s="586"/>
      <c r="E417" s="686"/>
      <c r="F417" s="686"/>
      <c r="G417" s="686"/>
      <c r="H417" s="686"/>
    </row>
    <row r="418" spans="1:8" ht="60" customHeight="1">
      <c r="A418" s="590">
        <v>19.3</v>
      </c>
      <c r="B418" s="591" t="s">
        <v>3617</v>
      </c>
      <c r="C418" s="503"/>
      <c r="D418" s="504"/>
      <c r="E418" s="686"/>
      <c r="F418" s="686"/>
      <c r="G418" s="686"/>
      <c r="H418" s="686"/>
    </row>
    <row r="419" spans="1:8">
      <c r="A419" s="578" t="s">
        <v>130</v>
      </c>
      <c r="B419" s="579"/>
      <c r="C419" s="580"/>
      <c r="D419" s="581"/>
      <c r="E419" s="686"/>
      <c r="F419" s="686"/>
      <c r="G419" s="686"/>
      <c r="H419" s="686"/>
    </row>
    <row r="420" spans="1:8">
      <c r="A420" s="578" t="s">
        <v>202</v>
      </c>
      <c r="B420" s="579"/>
      <c r="C420" s="580"/>
      <c r="D420" s="581"/>
      <c r="E420" s="686"/>
      <c r="F420" s="686"/>
      <c r="G420" s="686"/>
      <c r="H420" s="686"/>
    </row>
    <row r="421" spans="1:8">
      <c r="A421" s="578" t="s">
        <v>10</v>
      </c>
      <c r="B421" s="579"/>
      <c r="C421" s="580"/>
      <c r="D421" s="581"/>
      <c r="E421" s="686"/>
      <c r="F421" s="686"/>
      <c r="G421" s="686"/>
      <c r="H421" s="686"/>
    </row>
    <row r="422" spans="1:8">
      <c r="A422" s="578" t="s">
        <v>11</v>
      </c>
      <c r="B422" s="579"/>
      <c r="C422" s="580"/>
      <c r="D422" s="581"/>
      <c r="E422" s="686"/>
      <c r="F422" s="686"/>
      <c r="G422" s="686"/>
      <c r="H422" s="686"/>
    </row>
    <row r="423" spans="1:8">
      <c r="A423" s="578" t="s">
        <v>12</v>
      </c>
      <c r="B423" s="579"/>
      <c r="C423" s="580"/>
      <c r="D423" s="581"/>
      <c r="E423" s="686"/>
      <c r="F423" s="686"/>
      <c r="G423" s="686"/>
      <c r="H423" s="686"/>
    </row>
    <row r="424" spans="1:8">
      <c r="A424" s="583"/>
      <c r="B424" s="584"/>
      <c r="C424" s="585"/>
      <c r="D424" s="586"/>
      <c r="E424" s="686"/>
      <c r="F424" s="686"/>
      <c r="G424" s="686"/>
      <c r="H424" s="686"/>
    </row>
    <row r="425" spans="1:8" ht="28.5">
      <c r="A425" s="590">
        <v>19.399999999999999</v>
      </c>
      <c r="B425" s="591" t="s">
        <v>3618</v>
      </c>
      <c r="C425" s="503"/>
      <c r="D425" s="504"/>
      <c r="E425" s="686"/>
      <c r="F425" s="686"/>
      <c r="G425" s="686"/>
      <c r="H425" s="686"/>
    </row>
    <row r="426" spans="1:8">
      <c r="A426" s="578" t="s">
        <v>130</v>
      </c>
      <c r="B426" s="579"/>
      <c r="C426" s="580"/>
      <c r="D426" s="581"/>
      <c r="E426" s="686"/>
      <c r="F426" s="686"/>
      <c r="G426" s="686"/>
      <c r="H426" s="686"/>
    </row>
    <row r="427" spans="1:8">
      <c r="A427" s="578" t="s">
        <v>202</v>
      </c>
      <c r="B427" s="579"/>
      <c r="C427" s="580"/>
      <c r="D427" s="581"/>
      <c r="E427" s="686"/>
      <c r="F427" s="686"/>
      <c r="G427" s="686"/>
      <c r="H427" s="686"/>
    </row>
    <row r="428" spans="1:8">
      <c r="A428" s="578" t="s">
        <v>10</v>
      </c>
      <c r="B428" s="579"/>
      <c r="C428" s="580"/>
      <c r="D428" s="581"/>
      <c r="E428" s="686"/>
      <c r="F428" s="686"/>
      <c r="G428" s="686"/>
      <c r="H428" s="686"/>
    </row>
    <row r="429" spans="1:8">
      <c r="A429" s="578" t="s">
        <v>11</v>
      </c>
      <c r="B429" s="579"/>
      <c r="C429" s="580"/>
      <c r="D429" s="581"/>
      <c r="E429" s="686"/>
      <c r="F429" s="686"/>
      <c r="G429" s="686"/>
      <c r="H429" s="686"/>
    </row>
    <row r="430" spans="1:8">
      <c r="A430" s="578" t="s">
        <v>12</v>
      </c>
      <c r="B430" s="579"/>
      <c r="C430" s="580"/>
      <c r="D430" s="581"/>
      <c r="E430" s="686"/>
      <c r="F430" s="686"/>
      <c r="G430" s="686"/>
      <c r="H430" s="686"/>
    </row>
    <row r="500" spans="14:14">
      <c r="N500" s="686" t="s">
        <v>3592</v>
      </c>
    </row>
    <row r="501" spans="14:14">
      <c r="N501" s="686" t="s">
        <v>3606</v>
      </c>
    </row>
    <row r="502" spans="14:14">
      <c r="N502" s="686" t="s">
        <v>3607</v>
      </c>
    </row>
  </sheetData>
  <protectedRanges>
    <protectedRange algorithmName="SHA-512" hashValue="JpaTG13QcUu4F8PlrL5rpLgcMY+gbA93wIJ0nmcVPYfrYC0yc2MExC4VFJz+KKnHMqdsjfsePrUN1AwlA573uA==" saltValue="7ZKg3FKaH3YdNJf3qu41+Q==" spinCount="100000" sqref="D238:D240" name="Range1_3_1"/>
  </protectedRanges>
  <autoFilter ref="A1:A502" xr:uid="{00000000-0009-0000-0000-00000D000000}"/>
  <mergeCells count="6">
    <mergeCell ref="E5:H5"/>
    <mergeCell ref="A1:H1"/>
    <mergeCell ref="A3:D3"/>
    <mergeCell ref="E3:F3"/>
    <mergeCell ref="A4:D4"/>
    <mergeCell ref="E4:F4"/>
  </mergeCells>
  <conditionalFormatting sqref="B218">
    <cfRule type="expression" dxfId="96" priority="4" stopIfTrue="1">
      <formula>ISNUMBER(SEARCH("Closed",$I218))</formula>
    </cfRule>
    <cfRule type="expression" dxfId="95" priority="5" stopIfTrue="1">
      <formula>IF($C218="Minor", TRUE, FALSE)</formula>
    </cfRule>
    <cfRule type="expression" dxfId="94" priority="6" stopIfTrue="1">
      <formula>IF(OR($C218="Major",$C218="Pre-Condition"), TRUE, FALSE)</formula>
    </cfRule>
  </conditionalFormatting>
  <conditionalFormatting sqref="B282">
    <cfRule type="expression" dxfId="93" priority="1" stopIfTrue="1">
      <formula>ISNUMBER(SEARCH("Closed",$I282))</formula>
    </cfRule>
    <cfRule type="expression" dxfId="92" priority="2" stopIfTrue="1">
      <formula>IF($C282="Minor", TRUE, FALSE)</formula>
    </cfRule>
    <cfRule type="expression" dxfId="91" priority="3" stopIfTrue="1">
      <formula>IF(OR($C282="Major",$C282="Pre-Condition"), TRUE, FALSE)</formula>
    </cfRule>
  </conditionalFormatting>
  <dataValidations count="3">
    <dataValidation type="list" allowBlank="1" showInputMessage="1" showErrorMessage="1" sqref="B319" xr:uid="{00000000-0002-0000-0D00-000000000000}">
      <formula1>$N$500:$N$503</formula1>
    </dataValidation>
    <dataValidation type="whole" operator="greaterThan" allowBlank="1" showInputMessage="1" showErrorMessage="1" sqref="K215:K218 C237:C241" xr:uid="{00000000-0002-0000-0D00-000001000000}">
      <formula1>-1</formula1>
    </dataValidation>
    <dataValidation type="list" allowBlank="1" showInputMessage="1" showErrorMessage="1" sqref="B316:B318 B320" xr:uid="{00000000-0002-0000-0D00-000002000000}">
      <formula1>$H$517:$H$519</formula1>
    </dataValidation>
  </dataValidations>
  <hyperlinks>
    <hyperlink ref="G3" r:id="rId1" xr:uid="{00000000-0004-0000-0D00-000000000000}"/>
    <hyperlink ref="G4" r:id="rId2" xr:uid="{00000000-0004-0000-0D00-000001000000}"/>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O388"/>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ols>
    <col min="1" max="1" width="42.28515625" style="855" customWidth="1"/>
    <col min="2" max="2" width="31.140625" style="855" customWidth="1"/>
    <col min="3" max="3" width="12.42578125" style="856" bestFit="1" customWidth="1"/>
    <col min="4" max="4" width="27.85546875" style="855" bestFit="1" customWidth="1"/>
    <col min="5" max="5" width="14.85546875" style="855" bestFit="1" customWidth="1"/>
    <col min="6" max="6" width="22.7109375" style="855" bestFit="1" customWidth="1"/>
    <col min="7" max="7" width="23.7109375" style="855" hidden="1" customWidth="1"/>
    <col min="8" max="8" width="11.42578125" style="855" bestFit="1" customWidth="1"/>
    <col min="9" max="9" width="23.140625" style="855" bestFit="1" customWidth="1"/>
    <col min="10" max="10" width="21.85546875" style="855" bestFit="1" customWidth="1"/>
    <col min="11" max="11" width="49.140625" style="855" bestFit="1" customWidth="1"/>
    <col min="12" max="12" width="76.42578125" style="855" customWidth="1"/>
    <col min="13" max="13" width="12.28515625" style="855" customWidth="1"/>
    <col min="14" max="14" width="14.28515625" style="855" customWidth="1"/>
    <col min="15" max="15" width="15" style="855" customWidth="1"/>
    <col min="16" max="16" width="10.5703125" style="855" bestFit="1" customWidth="1"/>
    <col min="17" max="17" width="17.28515625" style="855" bestFit="1" customWidth="1"/>
    <col min="18" max="18" width="126" style="855" customWidth="1"/>
    <col min="19" max="16384" width="9.140625" style="881"/>
  </cols>
  <sheetData>
    <row r="1" spans="1:18" s="846" customFormat="1" ht="39" customHeight="1">
      <c r="A1" s="841" t="s">
        <v>4484</v>
      </c>
      <c r="B1" s="841" t="s">
        <v>4485</v>
      </c>
      <c r="C1" s="842" t="s">
        <v>4486</v>
      </c>
      <c r="D1" s="843" t="s">
        <v>20</v>
      </c>
      <c r="E1" s="843" t="s">
        <v>4487</v>
      </c>
      <c r="F1" s="843" t="s">
        <v>4488</v>
      </c>
      <c r="G1" s="841" t="s">
        <v>4489</v>
      </c>
      <c r="H1" s="841" t="s">
        <v>81</v>
      </c>
      <c r="I1" s="841" t="s">
        <v>4490</v>
      </c>
      <c r="J1" s="841" t="s">
        <v>4491</v>
      </c>
      <c r="K1" s="841" t="s">
        <v>4492</v>
      </c>
      <c r="L1" s="841" t="s">
        <v>4493</v>
      </c>
      <c r="M1" s="844" t="s">
        <v>4494</v>
      </c>
      <c r="N1" s="845" t="s">
        <v>4495</v>
      </c>
      <c r="O1" s="841" t="s">
        <v>33</v>
      </c>
      <c r="P1" s="841" t="s">
        <v>4496</v>
      </c>
      <c r="Q1" s="844" t="s">
        <v>4497</v>
      </c>
      <c r="R1" s="841" t="s">
        <v>4498</v>
      </c>
    </row>
    <row r="2" spans="1:18" s="853" customFormat="1" ht="18" customHeight="1">
      <c r="A2" s="847" t="s">
        <v>2243</v>
      </c>
      <c r="B2" s="848"/>
      <c r="C2" s="849">
        <v>11.9</v>
      </c>
      <c r="D2" s="848" t="s">
        <v>1348</v>
      </c>
      <c r="E2" s="848" t="s">
        <v>2247</v>
      </c>
      <c r="F2" s="848" t="s">
        <v>4499</v>
      </c>
      <c r="G2" s="848" t="s">
        <v>4500</v>
      </c>
      <c r="H2" s="848" t="s">
        <v>824</v>
      </c>
      <c r="I2" s="848" t="s">
        <v>4325</v>
      </c>
      <c r="J2" s="848" t="s">
        <v>826</v>
      </c>
      <c r="K2" s="848" t="s">
        <v>4501</v>
      </c>
      <c r="L2" s="850" t="s">
        <v>4502</v>
      </c>
      <c r="M2" s="851">
        <v>42304</v>
      </c>
      <c r="N2" s="851">
        <v>42321</v>
      </c>
      <c r="O2" s="850" t="s">
        <v>4503</v>
      </c>
      <c r="P2" s="850" t="s">
        <v>2242</v>
      </c>
      <c r="Q2" s="851">
        <v>42321</v>
      </c>
      <c r="R2" s="852" t="s">
        <v>2243</v>
      </c>
    </row>
    <row r="3" spans="1:18" s="853" customFormat="1" ht="18" customHeight="1">
      <c r="A3" s="854" t="s">
        <v>2599</v>
      </c>
      <c r="B3" s="855"/>
      <c r="C3" s="856">
        <v>14.53</v>
      </c>
      <c r="D3" s="855" t="s">
        <v>1348</v>
      </c>
      <c r="E3" s="855" t="s">
        <v>2603</v>
      </c>
      <c r="F3" s="855" t="s">
        <v>4499</v>
      </c>
      <c r="G3" s="855" t="s">
        <v>4500</v>
      </c>
      <c r="H3" s="855" t="s">
        <v>824</v>
      </c>
      <c r="I3" s="855" t="s">
        <v>1583</v>
      </c>
      <c r="J3" s="855" t="s">
        <v>1041</v>
      </c>
      <c r="K3" s="855" t="s">
        <v>4504</v>
      </c>
      <c r="L3" s="850" t="s">
        <v>1010</v>
      </c>
      <c r="M3" s="857">
        <v>43650</v>
      </c>
      <c r="N3" s="857">
        <v>43712</v>
      </c>
      <c r="O3" s="858" t="s">
        <v>4503</v>
      </c>
      <c r="P3" s="855" t="s">
        <v>2598</v>
      </c>
      <c r="Q3" s="859">
        <v>43712</v>
      </c>
      <c r="R3" s="860" t="s">
        <v>2599</v>
      </c>
    </row>
    <row r="4" spans="1:18" s="853" customFormat="1" ht="18" customHeight="1">
      <c r="A4" s="847" t="s">
        <v>2525</v>
      </c>
      <c r="B4" s="861"/>
      <c r="C4" s="849">
        <v>16.61</v>
      </c>
      <c r="D4" s="848" t="s">
        <v>1348</v>
      </c>
      <c r="E4" s="848" t="s">
        <v>4505</v>
      </c>
      <c r="F4" s="848" t="s">
        <v>4499</v>
      </c>
      <c r="G4" s="848" t="s">
        <v>4500</v>
      </c>
      <c r="H4" s="848" t="s">
        <v>824</v>
      </c>
      <c r="I4" s="848" t="s">
        <v>4325</v>
      </c>
      <c r="J4" s="848" t="s">
        <v>1041</v>
      </c>
      <c r="K4" s="848" t="s">
        <v>4506</v>
      </c>
      <c r="L4" s="850" t="s">
        <v>1010</v>
      </c>
      <c r="M4" s="851">
        <v>42124</v>
      </c>
      <c r="N4" s="851">
        <v>42194</v>
      </c>
      <c r="O4" s="850" t="s">
        <v>4503</v>
      </c>
      <c r="P4" s="850" t="s">
        <v>2524</v>
      </c>
      <c r="Q4" s="851">
        <v>42194</v>
      </c>
      <c r="R4" s="852" t="s">
        <v>2525</v>
      </c>
    </row>
    <row r="5" spans="1:18" s="853" customFormat="1" ht="18" customHeight="1">
      <c r="A5" s="847" t="s">
        <v>2468</v>
      </c>
      <c r="C5" s="849">
        <v>19</v>
      </c>
      <c r="D5" s="848" t="s">
        <v>1348</v>
      </c>
      <c r="E5" s="848" t="s">
        <v>4507</v>
      </c>
      <c r="F5" s="848" t="s">
        <v>4499</v>
      </c>
      <c r="G5" s="848" t="s">
        <v>4508</v>
      </c>
      <c r="H5" s="848" t="s">
        <v>824</v>
      </c>
      <c r="I5" s="848" t="s">
        <v>1351</v>
      </c>
      <c r="J5" s="848" t="s">
        <v>841</v>
      </c>
      <c r="K5" s="848" t="s">
        <v>4509</v>
      </c>
      <c r="L5" s="850" t="s">
        <v>4502</v>
      </c>
      <c r="M5" s="851">
        <v>42465</v>
      </c>
      <c r="N5" s="851">
        <v>42499</v>
      </c>
      <c r="O5" s="850" t="s">
        <v>4503</v>
      </c>
      <c r="P5" s="850" t="s">
        <v>2467</v>
      </c>
      <c r="Q5" s="851">
        <v>42499</v>
      </c>
      <c r="R5" s="852" t="s">
        <v>4510</v>
      </c>
    </row>
    <row r="6" spans="1:18" s="853" customFormat="1" ht="18" customHeight="1">
      <c r="A6" s="847" t="s">
        <v>1591</v>
      </c>
      <c r="B6" s="848"/>
      <c r="C6" s="849">
        <v>19.45</v>
      </c>
      <c r="D6" s="848" t="s">
        <v>1348</v>
      </c>
      <c r="E6" s="848" t="s">
        <v>1596</v>
      </c>
      <c r="F6" s="848" t="s">
        <v>4511</v>
      </c>
      <c r="G6" s="848" t="s">
        <v>4512</v>
      </c>
      <c r="H6" s="848" t="s">
        <v>806</v>
      </c>
      <c r="I6" s="848" t="s">
        <v>1665</v>
      </c>
      <c r="J6" s="848" t="s">
        <v>1022</v>
      </c>
      <c r="K6" s="848" t="s">
        <v>4513</v>
      </c>
      <c r="L6" s="850" t="s">
        <v>4502</v>
      </c>
      <c r="M6" s="851">
        <v>43920</v>
      </c>
      <c r="N6" s="851">
        <v>43923</v>
      </c>
      <c r="O6" s="850" t="s">
        <v>4503</v>
      </c>
      <c r="P6" s="850" t="s">
        <v>1590</v>
      </c>
      <c r="Q6" s="851">
        <v>43923</v>
      </c>
      <c r="R6" s="852" t="s">
        <v>1591</v>
      </c>
    </row>
    <row r="7" spans="1:18" s="853" customFormat="1" ht="18" customHeight="1">
      <c r="A7" s="847" t="s">
        <v>1796</v>
      </c>
      <c r="B7" s="848"/>
      <c r="C7" s="849">
        <v>21.99</v>
      </c>
      <c r="D7" s="848" t="s">
        <v>1348</v>
      </c>
      <c r="E7" s="848" t="s">
        <v>1797</v>
      </c>
      <c r="F7" s="848" t="s">
        <v>4499</v>
      </c>
      <c r="G7" s="848" t="s">
        <v>4508</v>
      </c>
      <c r="H7" s="848" t="s">
        <v>824</v>
      </c>
      <c r="I7" s="848" t="s">
        <v>1351</v>
      </c>
      <c r="J7" s="848" t="s">
        <v>1219</v>
      </c>
      <c r="K7" s="848" t="s">
        <v>4514</v>
      </c>
      <c r="L7" s="850" t="s">
        <v>4502</v>
      </c>
      <c r="M7" s="851">
        <v>43762</v>
      </c>
      <c r="N7" s="851">
        <v>43790</v>
      </c>
      <c r="O7" s="850" t="s">
        <v>4503</v>
      </c>
      <c r="P7" s="850" t="s">
        <v>1795</v>
      </c>
      <c r="Q7" s="851">
        <v>43762</v>
      </c>
      <c r="R7" s="852" t="s">
        <v>1796</v>
      </c>
    </row>
    <row r="8" spans="1:18" s="853" customFormat="1" ht="18" customHeight="1">
      <c r="A8" s="847" t="s">
        <v>1132</v>
      </c>
      <c r="B8" s="848"/>
      <c r="C8" s="849">
        <v>22.68</v>
      </c>
      <c r="D8" s="848" t="s">
        <v>1348</v>
      </c>
      <c r="E8" s="848" t="s">
        <v>4515</v>
      </c>
      <c r="F8" s="848" t="s">
        <v>4499</v>
      </c>
      <c r="G8" s="848" t="s">
        <v>4500</v>
      </c>
      <c r="H8" s="848" t="s">
        <v>824</v>
      </c>
      <c r="I8" s="848" t="s">
        <v>1583</v>
      </c>
      <c r="J8" s="848" t="s">
        <v>826</v>
      </c>
      <c r="K8" s="848" t="s">
        <v>4516</v>
      </c>
      <c r="L8" s="850" t="s">
        <v>4517</v>
      </c>
      <c r="M8" s="851">
        <v>38481</v>
      </c>
      <c r="N8" s="851">
        <v>41340</v>
      </c>
      <c r="O8" s="850" t="s">
        <v>4503</v>
      </c>
      <c r="P8" s="850" t="s">
        <v>1131</v>
      </c>
      <c r="Q8" s="851">
        <v>38484</v>
      </c>
      <c r="R8" s="852" t="s">
        <v>4518</v>
      </c>
    </row>
    <row r="9" spans="1:18" s="853" customFormat="1" ht="18" customHeight="1">
      <c r="A9" s="847" t="s">
        <v>1304</v>
      </c>
      <c r="B9" s="855"/>
      <c r="C9" s="849">
        <v>31</v>
      </c>
      <c r="D9" s="848" t="s">
        <v>1348</v>
      </c>
      <c r="E9" s="848" t="s">
        <v>4519</v>
      </c>
      <c r="F9" s="848" t="s">
        <v>4499</v>
      </c>
      <c r="G9" s="848" t="s">
        <v>4508</v>
      </c>
      <c r="H9" s="848" t="s">
        <v>824</v>
      </c>
      <c r="I9" s="848" t="s">
        <v>1351</v>
      </c>
      <c r="J9" s="848" t="s">
        <v>841</v>
      </c>
      <c r="K9" s="848" t="s">
        <v>4520</v>
      </c>
      <c r="L9" s="850" t="s">
        <v>1010</v>
      </c>
      <c r="M9" s="851">
        <v>42466</v>
      </c>
      <c r="N9" s="851">
        <v>42499</v>
      </c>
      <c r="O9" s="850" t="s">
        <v>4503</v>
      </c>
      <c r="P9" s="850" t="s">
        <v>1303</v>
      </c>
      <c r="Q9" s="851">
        <v>42499</v>
      </c>
      <c r="R9" s="852" t="s">
        <v>1304</v>
      </c>
    </row>
    <row r="10" spans="1:18" s="853" customFormat="1" ht="18" customHeight="1">
      <c r="A10" s="847" t="s">
        <v>2458</v>
      </c>
      <c r="B10" s="862"/>
      <c r="C10" s="849">
        <v>31.28</v>
      </c>
      <c r="D10" s="848" t="s">
        <v>1348</v>
      </c>
      <c r="E10" s="848" t="s">
        <v>4521</v>
      </c>
      <c r="F10" s="848" t="s">
        <v>4499</v>
      </c>
      <c r="G10" s="848" t="s">
        <v>4508</v>
      </c>
      <c r="H10" s="848" t="s">
        <v>824</v>
      </c>
      <c r="I10" s="848" t="s">
        <v>4522</v>
      </c>
      <c r="J10" s="848" t="s">
        <v>841</v>
      </c>
      <c r="K10" s="848" t="s">
        <v>4523</v>
      </c>
      <c r="L10" s="850" t="s">
        <v>4517</v>
      </c>
      <c r="M10" s="851">
        <v>41207</v>
      </c>
      <c r="N10" s="851">
        <v>43129</v>
      </c>
      <c r="O10" s="850" t="s">
        <v>4503</v>
      </c>
      <c r="P10" s="850" t="s">
        <v>2457</v>
      </c>
      <c r="Q10" s="851">
        <v>41207</v>
      </c>
      <c r="R10" s="852" t="s">
        <v>4524</v>
      </c>
    </row>
    <row r="11" spans="1:18" s="853" customFormat="1" ht="18" customHeight="1">
      <c r="A11" s="847" t="s">
        <v>1612</v>
      </c>
      <c r="B11" s="848"/>
      <c r="C11" s="849">
        <v>31.7</v>
      </c>
      <c r="D11" s="848" t="s">
        <v>1348</v>
      </c>
      <c r="E11" s="848" t="s">
        <v>4525</v>
      </c>
      <c r="F11" s="848" t="s">
        <v>4499</v>
      </c>
      <c r="G11" s="848" t="s">
        <v>4500</v>
      </c>
      <c r="H11" s="848" t="s">
        <v>824</v>
      </c>
      <c r="I11" s="848" t="s">
        <v>4325</v>
      </c>
      <c r="J11" s="848" t="s">
        <v>1041</v>
      </c>
      <c r="K11" s="848" t="s">
        <v>4514</v>
      </c>
      <c r="L11" s="850" t="s">
        <v>1010</v>
      </c>
      <c r="M11" s="851">
        <v>42046</v>
      </c>
      <c r="N11" s="851">
        <v>42262</v>
      </c>
      <c r="O11" s="850" t="s">
        <v>4503</v>
      </c>
      <c r="P11" s="850" t="s">
        <v>1611</v>
      </c>
      <c r="Q11" s="851">
        <v>42262</v>
      </c>
      <c r="R11" s="852" t="s">
        <v>4526</v>
      </c>
    </row>
    <row r="12" spans="1:18" s="853" customFormat="1" ht="18" customHeight="1">
      <c r="A12" s="847" t="s">
        <v>2634</v>
      </c>
      <c r="B12" s="861"/>
      <c r="C12" s="849">
        <v>32.71</v>
      </c>
      <c r="D12" s="848" t="s">
        <v>1348</v>
      </c>
      <c r="E12" s="848" t="s">
        <v>2636</v>
      </c>
      <c r="F12" s="848" t="s">
        <v>4527</v>
      </c>
      <c r="G12" s="848" t="s">
        <v>4528</v>
      </c>
      <c r="H12" s="848" t="s">
        <v>780</v>
      </c>
      <c r="I12" s="848" t="s">
        <v>958</v>
      </c>
      <c r="J12" s="848" t="s">
        <v>4529</v>
      </c>
      <c r="K12" s="848" t="s">
        <v>4530</v>
      </c>
      <c r="L12" s="850" t="s">
        <v>967</v>
      </c>
      <c r="M12" s="851">
        <v>44217</v>
      </c>
      <c r="N12" s="851">
        <v>44223</v>
      </c>
      <c r="O12" s="850" t="s">
        <v>4503</v>
      </c>
      <c r="P12" s="850" t="s">
        <v>2633</v>
      </c>
      <c r="Q12" s="851">
        <v>44223</v>
      </c>
      <c r="R12" s="852" t="s">
        <v>2634</v>
      </c>
    </row>
    <row r="13" spans="1:18" s="853" customFormat="1" ht="18" customHeight="1">
      <c r="A13" s="847" t="s">
        <v>2233</v>
      </c>
      <c r="B13" s="848"/>
      <c r="C13" s="849">
        <v>37.04</v>
      </c>
      <c r="D13" s="848" t="s">
        <v>1348</v>
      </c>
      <c r="E13" s="848" t="s">
        <v>2234</v>
      </c>
      <c r="F13" s="848" t="s">
        <v>4499</v>
      </c>
      <c r="G13" s="848" t="s">
        <v>4508</v>
      </c>
      <c r="H13" s="848" t="s">
        <v>824</v>
      </c>
      <c r="I13" s="848" t="s">
        <v>2631</v>
      </c>
      <c r="J13" s="848" t="s">
        <v>841</v>
      </c>
      <c r="K13" s="848" t="s">
        <v>4506</v>
      </c>
      <c r="L13" s="850" t="s">
        <v>4502</v>
      </c>
      <c r="M13" s="851">
        <v>43164</v>
      </c>
      <c r="N13" s="851">
        <v>43228</v>
      </c>
      <c r="O13" s="850" t="s">
        <v>4503</v>
      </c>
      <c r="P13" s="850" t="s">
        <v>2232</v>
      </c>
      <c r="Q13" s="851">
        <v>43228</v>
      </c>
      <c r="R13" s="852" t="s">
        <v>2233</v>
      </c>
    </row>
    <row r="14" spans="1:18" s="853" customFormat="1" ht="18" customHeight="1">
      <c r="A14" s="847" t="s">
        <v>1729</v>
      </c>
      <c r="B14" s="848"/>
      <c r="C14" s="849">
        <v>37.65</v>
      </c>
      <c r="D14" s="848" t="s">
        <v>1348</v>
      </c>
      <c r="E14" s="848" t="s">
        <v>1730</v>
      </c>
      <c r="F14" s="848" t="s">
        <v>4499</v>
      </c>
      <c r="G14" s="848" t="s">
        <v>4500</v>
      </c>
      <c r="H14" s="848" t="s">
        <v>824</v>
      </c>
      <c r="I14" s="848" t="s">
        <v>4325</v>
      </c>
      <c r="J14" s="848" t="s">
        <v>1041</v>
      </c>
      <c r="K14" s="848" t="s">
        <v>4531</v>
      </c>
      <c r="L14" s="850" t="s">
        <v>1010</v>
      </c>
      <c r="M14" s="851">
        <v>42688</v>
      </c>
      <c r="N14" s="851">
        <v>42702</v>
      </c>
      <c r="O14" s="850" t="s">
        <v>4503</v>
      </c>
      <c r="P14" s="850" t="s">
        <v>1728</v>
      </c>
      <c r="Q14" s="851">
        <v>42702</v>
      </c>
      <c r="R14" s="852" t="s">
        <v>1729</v>
      </c>
    </row>
    <row r="15" spans="1:18" s="853" customFormat="1" ht="18" customHeight="1">
      <c r="A15" s="847" t="s">
        <v>1651</v>
      </c>
      <c r="C15" s="849">
        <v>38.700000000000003</v>
      </c>
      <c r="D15" s="848" t="s">
        <v>1348</v>
      </c>
      <c r="E15" s="848" t="s">
        <v>1655</v>
      </c>
      <c r="F15" s="848" t="s">
        <v>4527</v>
      </c>
      <c r="G15" s="848" t="s">
        <v>4532</v>
      </c>
      <c r="H15" s="848" t="s">
        <v>780</v>
      </c>
      <c r="I15" s="848" t="s">
        <v>4533</v>
      </c>
      <c r="J15" s="848" t="s">
        <v>1165</v>
      </c>
      <c r="K15" s="848" t="s">
        <v>4534</v>
      </c>
      <c r="L15" s="850" t="s">
        <v>4535</v>
      </c>
      <c r="M15" s="851">
        <v>43720</v>
      </c>
      <c r="N15" s="851">
        <v>43756</v>
      </c>
      <c r="O15" s="850" t="s">
        <v>4503</v>
      </c>
      <c r="P15" s="850" t="s">
        <v>1650</v>
      </c>
      <c r="Q15" s="851">
        <v>43756</v>
      </c>
      <c r="R15" s="852" t="s">
        <v>4536</v>
      </c>
    </row>
    <row r="16" spans="1:18" s="853" customFormat="1" ht="18" customHeight="1">
      <c r="A16" s="847" t="s">
        <v>3665</v>
      </c>
      <c r="B16" s="848"/>
      <c r="C16" s="849">
        <v>40.58</v>
      </c>
      <c r="D16" s="848" t="s">
        <v>1348</v>
      </c>
      <c r="E16" s="848" t="s">
        <v>3669</v>
      </c>
      <c r="F16" s="848" t="s">
        <v>4537</v>
      </c>
      <c r="G16" s="848" t="s">
        <v>4538</v>
      </c>
      <c r="H16" s="848" t="s">
        <v>780</v>
      </c>
      <c r="I16" s="848" t="s">
        <v>1563</v>
      </c>
      <c r="J16" s="848" t="s">
        <v>3670</v>
      </c>
      <c r="K16" s="848" t="s">
        <v>4539</v>
      </c>
      <c r="L16" s="850" t="s">
        <v>984</v>
      </c>
      <c r="M16" s="851">
        <v>44383</v>
      </c>
      <c r="N16" s="851">
        <v>44398</v>
      </c>
      <c r="O16" s="850" t="s">
        <v>4503</v>
      </c>
      <c r="P16" s="850" t="s">
        <v>3664</v>
      </c>
      <c r="Q16" s="851">
        <v>44398</v>
      </c>
      <c r="R16" s="852" t="s">
        <v>3665</v>
      </c>
    </row>
    <row r="17" spans="1:18" s="853" customFormat="1" ht="18" customHeight="1">
      <c r="A17" s="847" t="s">
        <v>978</v>
      </c>
      <c r="B17" s="848"/>
      <c r="C17" s="849">
        <v>41.05</v>
      </c>
      <c r="D17" s="848" t="s">
        <v>1348</v>
      </c>
      <c r="E17" s="848" t="s">
        <v>983</v>
      </c>
      <c r="F17" s="848" t="s">
        <v>4511</v>
      </c>
      <c r="G17" s="848" t="s">
        <v>4512</v>
      </c>
      <c r="H17" s="848" t="s">
        <v>806</v>
      </c>
      <c r="I17" s="848" t="s">
        <v>982</v>
      </c>
      <c r="J17" s="848" t="s">
        <v>984</v>
      </c>
      <c r="K17" s="848" t="s">
        <v>4540</v>
      </c>
      <c r="L17" s="850" t="s">
        <v>4502</v>
      </c>
      <c r="M17" s="851">
        <v>43585</v>
      </c>
      <c r="N17" s="851">
        <v>43607</v>
      </c>
      <c r="O17" s="850" t="s">
        <v>4503</v>
      </c>
      <c r="P17" s="850" t="s">
        <v>977</v>
      </c>
      <c r="Q17" s="851">
        <v>43607</v>
      </c>
      <c r="R17" s="852" t="s">
        <v>978</v>
      </c>
    </row>
    <row r="18" spans="1:18" s="853" customFormat="1" ht="18" customHeight="1">
      <c r="A18" s="847" t="s">
        <v>1167</v>
      </c>
      <c r="B18" s="848"/>
      <c r="C18" s="849">
        <v>41.6</v>
      </c>
      <c r="D18" s="848" t="s">
        <v>1348</v>
      </c>
      <c r="E18" s="848" t="s">
        <v>1172</v>
      </c>
      <c r="F18" s="848" t="s">
        <v>4527</v>
      </c>
      <c r="G18" s="848" t="s">
        <v>4532</v>
      </c>
      <c r="H18" s="848" t="s">
        <v>780</v>
      </c>
      <c r="I18" s="848" t="s">
        <v>2011</v>
      </c>
      <c r="J18" s="848" t="s">
        <v>1165</v>
      </c>
      <c r="K18" s="848" t="s">
        <v>4541</v>
      </c>
      <c r="L18" s="850" t="s">
        <v>4542</v>
      </c>
      <c r="M18" s="851">
        <v>43088</v>
      </c>
      <c r="N18" s="851">
        <v>43122</v>
      </c>
      <c r="O18" s="850" t="s">
        <v>4503</v>
      </c>
      <c r="P18" s="850" t="s">
        <v>1166</v>
      </c>
      <c r="Q18" s="851">
        <v>43122</v>
      </c>
      <c r="R18" s="852" t="s">
        <v>1167</v>
      </c>
    </row>
    <row r="19" spans="1:18" s="853" customFormat="1" ht="18" customHeight="1">
      <c r="A19" s="847" t="s">
        <v>1435</v>
      </c>
      <c r="C19" s="849">
        <v>41.8</v>
      </c>
      <c r="D19" s="848" t="s">
        <v>1348</v>
      </c>
      <c r="E19" s="848" t="s">
        <v>4543</v>
      </c>
      <c r="F19" s="848" t="s">
        <v>4499</v>
      </c>
      <c r="G19" s="848" t="s">
        <v>4500</v>
      </c>
      <c r="H19" s="848" t="s">
        <v>824</v>
      </c>
      <c r="I19" s="848" t="s">
        <v>1583</v>
      </c>
      <c r="J19" s="848" t="s">
        <v>1041</v>
      </c>
      <c r="K19" s="848" t="s">
        <v>4544</v>
      </c>
      <c r="L19" s="850" t="s">
        <v>4517</v>
      </c>
      <c r="M19" s="851">
        <v>41247</v>
      </c>
      <c r="N19" s="851">
        <v>41340</v>
      </c>
      <c r="O19" s="850" t="s">
        <v>4503</v>
      </c>
      <c r="P19" s="850" t="s">
        <v>1434</v>
      </c>
      <c r="Q19" s="851">
        <v>41249</v>
      </c>
      <c r="R19" s="852" t="s">
        <v>1435</v>
      </c>
    </row>
    <row r="20" spans="1:18" s="853" customFormat="1" ht="18" customHeight="1">
      <c r="A20" s="847" t="s">
        <v>2236</v>
      </c>
      <c r="B20" s="848"/>
      <c r="C20" s="849">
        <v>42.1</v>
      </c>
      <c r="D20" s="848" t="s">
        <v>1348</v>
      </c>
      <c r="E20" s="848" t="s">
        <v>4545</v>
      </c>
      <c r="F20" s="848" t="s">
        <v>4511</v>
      </c>
      <c r="G20" s="848" t="s">
        <v>4512</v>
      </c>
      <c r="H20" s="848" t="s">
        <v>806</v>
      </c>
      <c r="I20" s="848" t="s">
        <v>1665</v>
      </c>
      <c r="J20" s="848" t="s">
        <v>1022</v>
      </c>
      <c r="K20" s="848" t="s">
        <v>4546</v>
      </c>
      <c r="L20" s="850" t="s">
        <v>2444</v>
      </c>
      <c r="M20" s="851">
        <v>41312</v>
      </c>
      <c r="N20" s="851">
        <v>41340</v>
      </c>
      <c r="O20" s="850" t="s">
        <v>4503</v>
      </c>
      <c r="P20" s="850" t="s">
        <v>2235</v>
      </c>
      <c r="Q20" s="851">
        <v>41319</v>
      </c>
      <c r="R20" s="852" t="s">
        <v>2236</v>
      </c>
    </row>
    <row r="21" spans="1:18" s="853" customFormat="1" ht="18" customHeight="1">
      <c r="A21" s="847" t="s">
        <v>4547</v>
      </c>
      <c r="B21" s="861"/>
      <c r="C21" s="849">
        <v>43.3</v>
      </c>
      <c r="D21" s="848" t="s">
        <v>1348</v>
      </c>
      <c r="E21" s="848" t="s">
        <v>4548</v>
      </c>
      <c r="F21" s="848" t="s">
        <v>4499</v>
      </c>
      <c r="G21" s="848" t="s">
        <v>4500</v>
      </c>
      <c r="H21" s="848" t="s">
        <v>824</v>
      </c>
      <c r="I21" s="848" t="s">
        <v>1583</v>
      </c>
      <c r="J21" s="848" t="s">
        <v>826</v>
      </c>
      <c r="K21" s="848" t="s">
        <v>4549</v>
      </c>
      <c r="L21" s="850" t="s">
        <v>4517</v>
      </c>
      <c r="M21" s="851">
        <v>38651</v>
      </c>
      <c r="N21" s="851">
        <v>41340</v>
      </c>
      <c r="O21" s="850" t="s">
        <v>4503</v>
      </c>
      <c r="P21" s="850" t="s">
        <v>818</v>
      </c>
      <c r="Q21" s="851">
        <v>38651</v>
      </c>
      <c r="R21" s="852" t="s">
        <v>4550</v>
      </c>
    </row>
    <row r="22" spans="1:18" s="853" customFormat="1" ht="18" customHeight="1">
      <c r="A22" s="847" t="s">
        <v>2029</v>
      </c>
      <c r="B22" s="848"/>
      <c r="C22" s="849">
        <v>43.31</v>
      </c>
      <c r="D22" s="848" t="s">
        <v>1348</v>
      </c>
      <c r="E22" s="848" t="s">
        <v>4551</v>
      </c>
      <c r="F22" s="848" t="s">
        <v>4499</v>
      </c>
      <c r="G22" s="848" t="s">
        <v>4500</v>
      </c>
      <c r="H22" s="848" t="s">
        <v>824</v>
      </c>
      <c r="I22" s="848" t="s">
        <v>1533</v>
      </c>
      <c r="J22" s="848" t="s">
        <v>1041</v>
      </c>
      <c r="K22" s="848" t="s">
        <v>4552</v>
      </c>
      <c r="L22" s="850" t="s">
        <v>4502</v>
      </c>
      <c r="M22" s="851">
        <v>42303</v>
      </c>
      <c r="N22" s="851">
        <v>42341</v>
      </c>
      <c r="O22" s="850" t="s">
        <v>4503</v>
      </c>
      <c r="P22" s="850" t="s">
        <v>2028</v>
      </c>
      <c r="Q22" s="851">
        <v>42341</v>
      </c>
      <c r="R22" s="852" t="s">
        <v>2029</v>
      </c>
    </row>
    <row r="23" spans="1:18" s="853" customFormat="1" ht="18" customHeight="1">
      <c r="A23" s="863" t="s">
        <v>1418</v>
      </c>
      <c r="B23" s="848"/>
      <c r="C23" s="849">
        <v>43.5</v>
      </c>
      <c r="D23" s="848" t="s">
        <v>1348</v>
      </c>
      <c r="E23" s="848" t="s">
        <v>4553</v>
      </c>
      <c r="F23" s="848" t="s">
        <v>4499</v>
      </c>
      <c r="G23" s="848" t="s">
        <v>4500</v>
      </c>
      <c r="H23" s="848" t="s">
        <v>824</v>
      </c>
      <c r="I23" s="848" t="s">
        <v>1583</v>
      </c>
      <c r="J23" s="848" t="s">
        <v>1041</v>
      </c>
      <c r="K23" s="848" t="s">
        <v>4554</v>
      </c>
      <c r="L23" s="850" t="s">
        <v>2444</v>
      </c>
      <c r="M23" s="851">
        <v>37757</v>
      </c>
      <c r="N23" s="851">
        <v>41340</v>
      </c>
      <c r="O23" s="850" t="s">
        <v>4503</v>
      </c>
      <c r="P23" s="850" t="s">
        <v>1417</v>
      </c>
      <c r="Q23" s="851">
        <v>37768</v>
      </c>
      <c r="R23" s="852" t="s">
        <v>1418</v>
      </c>
    </row>
    <row r="24" spans="1:18" s="853" customFormat="1" ht="18" customHeight="1">
      <c r="A24" s="847" t="s">
        <v>2625</v>
      </c>
      <c r="B24" s="861"/>
      <c r="C24" s="849">
        <v>44.5</v>
      </c>
      <c r="D24" s="848" t="s">
        <v>1348</v>
      </c>
      <c r="E24" s="848" t="s">
        <v>2627</v>
      </c>
      <c r="F24" s="848" t="s">
        <v>4511</v>
      </c>
      <c r="G24" s="848" t="s">
        <v>4512</v>
      </c>
      <c r="H24" s="848" t="s">
        <v>806</v>
      </c>
      <c r="I24" s="848" t="s">
        <v>1665</v>
      </c>
      <c r="J24" s="848" t="s">
        <v>1022</v>
      </c>
      <c r="K24" s="848" t="s">
        <v>4555</v>
      </c>
      <c r="L24" s="850" t="s">
        <v>4556</v>
      </c>
      <c r="M24" s="851">
        <v>44179</v>
      </c>
      <c r="N24" s="851">
        <v>44211</v>
      </c>
      <c r="O24" s="850" t="s">
        <v>4503</v>
      </c>
      <c r="P24" s="850" t="s">
        <v>2624</v>
      </c>
      <c r="Q24" s="851">
        <v>44211</v>
      </c>
      <c r="R24" s="852" t="s">
        <v>4557</v>
      </c>
    </row>
    <row r="25" spans="1:18" s="853" customFormat="1" ht="18" customHeight="1">
      <c r="A25" s="847" t="s">
        <v>4303</v>
      </c>
      <c r="C25" s="849">
        <v>45.97</v>
      </c>
      <c r="D25" s="848" t="s">
        <v>1348</v>
      </c>
      <c r="E25" s="848" t="s">
        <v>4319</v>
      </c>
      <c r="F25" s="848" t="s">
        <v>4527</v>
      </c>
      <c r="G25" s="848" t="s">
        <v>4558</v>
      </c>
      <c r="H25" s="848" t="s">
        <v>780</v>
      </c>
      <c r="I25" s="848" t="s">
        <v>4326</v>
      </c>
      <c r="J25" s="848" t="s">
        <v>1739</v>
      </c>
      <c r="K25" s="848" t="s">
        <v>4530</v>
      </c>
      <c r="L25" s="850" t="s">
        <v>4535</v>
      </c>
      <c r="M25" s="851">
        <v>44616</v>
      </c>
      <c r="N25" s="851">
        <v>44677</v>
      </c>
      <c r="O25" s="850" t="s">
        <v>4503</v>
      </c>
      <c r="P25" s="850" t="s">
        <v>4286</v>
      </c>
      <c r="Q25" s="851">
        <v>44677</v>
      </c>
      <c r="R25" s="852" t="s">
        <v>4303</v>
      </c>
    </row>
    <row r="26" spans="1:18" s="853" customFormat="1" ht="18" customHeight="1">
      <c r="A26" s="847" t="s">
        <v>2588</v>
      </c>
      <c r="B26" s="848"/>
      <c r="C26" s="849">
        <v>46.5</v>
      </c>
      <c r="D26" s="848" t="s">
        <v>1348</v>
      </c>
      <c r="E26" s="848" t="s">
        <v>4559</v>
      </c>
      <c r="F26" s="848" t="s">
        <v>4511</v>
      </c>
      <c r="G26" s="848" t="s">
        <v>4560</v>
      </c>
      <c r="H26" s="848" t="s">
        <v>806</v>
      </c>
      <c r="I26" s="848" t="s">
        <v>4560</v>
      </c>
      <c r="J26" s="848" t="s">
        <v>4561</v>
      </c>
      <c r="K26" s="848" t="s">
        <v>4562</v>
      </c>
      <c r="L26" s="858" t="s">
        <v>4517</v>
      </c>
      <c r="M26" s="857">
        <v>39310</v>
      </c>
      <c r="N26" s="857">
        <v>43003</v>
      </c>
      <c r="O26" s="858" t="s">
        <v>4503</v>
      </c>
      <c r="P26" s="850" t="s">
        <v>2587</v>
      </c>
      <c r="Q26" s="851">
        <v>39350</v>
      </c>
      <c r="R26" s="852" t="s">
        <v>4563</v>
      </c>
    </row>
    <row r="27" spans="1:18" s="853" customFormat="1" ht="18" customHeight="1">
      <c r="A27" s="847" t="s">
        <v>1940</v>
      </c>
      <c r="B27" s="848"/>
      <c r="C27" s="849">
        <v>47</v>
      </c>
      <c r="D27" s="848" t="s">
        <v>4341</v>
      </c>
      <c r="E27" s="848" t="s">
        <v>1942</v>
      </c>
      <c r="F27" s="848" t="s">
        <v>4564</v>
      </c>
      <c r="G27" s="848" t="s">
        <v>4565</v>
      </c>
      <c r="H27" s="848" t="s">
        <v>806</v>
      </c>
      <c r="I27" s="848" t="s">
        <v>2301</v>
      </c>
      <c r="J27" s="848" t="s">
        <v>1943</v>
      </c>
      <c r="K27" s="848" t="s">
        <v>4566</v>
      </c>
      <c r="L27" s="850" t="s">
        <v>1075</v>
      </c>
      <c r="M27" s="851">
        <v>43149</v>
      </c>
      <c r="N27" s="851">
        <v>43161</v>
      </c>
      <c r="O27" s="850" t="s">
        <v>4503</v>
      </c>
      <c r="P27" s="850" t="s">
        <v>1939</v>
      </c>
      <c r="Q27" s="851">
        <v>43161</v>
      </c>
      <c r="R27" s="852" t="s">
        <v>1940</v>
      </c>
    </row>
    <row r="28" spans="1:18" s="853" customFormat="1" ht="18" customHeight="1">
      <c r="A28" s="847" t="s">
        <v>2035</v>
      </c>
      <c r="C28" s="849">
        <v>47</v>
      </c>
      <c r="D28" s="848" t="s">
        <v>1348</v>
      </c>
      <c r="E28" s="848" t="s">
        <v>2040</v>
      </c>
      <c r="F28" s="848" t="s">
        <v>4499</v>
      </c>
      <c r="G28" s="848" t="s">
        <v>4500</v>
      </c>
      <c r="H28" s="848" t="s">
        <v>824</v>
      </c>
      <c r="I28" s="848" t="s">
        <v>1583</v>
      </c>
      <c r="J28" s="848" t="s">
        <v>1041</v>
      </c>
      <c r="K28" s="848" t="s">
        <v>4567</v>
      </c>
      <c r="L28" s="850"/>
      <c r="M28" s="851"/>
      <c r="N28" s="851">
        <v>42949</v>
      </c>
      <c r="O28" s="850" t="s">
        <v>4503</v>
      </c>
      <c r="P28" s="850" t="s">
        <v>2034</v>
      </c>
      <c r="Q28" s="851">
        <v>42949</v>
      </c>
      <c r="R28" s="852" t="s">
        <v>2035</v>
      </c>
    </row>
    <row r="29" spans="1:18" s="853" customFormat="1" ht="18" customHeight="1">
      <c r="A29" s="854" t="s">
        <v>2611</v>
      </c>
      <c r="B29" s="855"/>
      <c r="C29" s="856">
        <v>47.3</v>
      </c>
      <c r="D29" s="855" t="s">
        <v>1348</v>
      </c>
      <c r="E29" s="855" t="s">
        <v>2612</v>
      </c>
      <c r="F29" s="855" t="s">
        <v>4499</v>
      </c>
      <c r="G29" s="855" t="s">
        <v>4508</v>
      </c>
      <c r="H29" s="855" t="s">
        <v>824</v>
      </c>
      <c r="I29" s="855" t="s">
        <v>2631</v>
      </c>
      <c r="J29" s="855" t="s">
        <v>2613</v>
      </c>
      <c r="K29" s="855" t="s">
        <v>4568</v>
      </c>
      <c r="L29" s="850" t="s">
        <v>4502</v>
      </c>
      <c r="M29" s="857">
        <v>43783</v>
      </c>
      <c r="N29" s="857">
        <v>43788</v>
      </c>
      <c r="O29" s="858" t="s">
        <v>4503</v>
      </c>
      <c r="P29" s="855" t="s">
        <v>2610</v>
      </c>
      <c r="Q29" s="859">
        <v>43788</v>
      </c>
      <c r="R29" s="860" t="s">
        <v>2611</v>
      </c>
    </row>
    <row r="30" spans="1:18" s="853" customFormat="1" ht="18" customHeight="1">
      <c r="A30" s="847" t="s">
        <v>1266</v>
      </c>
      <c r="B30" s="848"/>
      <c r="C30" s="849">
        <v>49.8</v>
      </c>
      <c r="D30" s="848" t="s">
        <v>1348</v>
      </c>
      <c r="E30" s="848" t="s">
        <v>4569</v>
      </c>
      <c r="F30" s="848" t="s">
        <v>4499</v>
      </c>
      <c r="G30" s="848" t="s">
        <v>4500</v>
      </c>
      <c r="H30" s="848" t="s">
        <v>824</v>
      </c>
      <c r="I30" s="848" t="s">
        <v>4570</v>
      </c>
      <c r="J30" s="848" t="s">
        <v>3715</v>
      </c>
      <c r="K30" s="848" t="s">
        <v>4571</v>
      </c>
      <c r="L30" s="850" t="s">
        <v>4517</v>
      </c>
      <c r="M30" s="851">
        <v>40359</v>
      </c>
      <c r="N30" s="851">
        <v>44517</v>
      </c>
      <c r="O30" s="850" t="s">
        <v>4503</v>
      </c>
      <c r="P30" s="850" t="s">
        <v>1265</v>
      </c>
      <c r="Q30" s="851">
        <v>40382</v>
      </c>
      <c r="R30" s="852" t="s">
        <v>4572</v>
      </c>
    </row>
    <row r="31" spans="1:18" s="853" customFormat="1" ht="18" customHeight="1">
      <c r="A31" s="847" t="s">
        <v>4573</v>
      </c>
      <c r="B31" s="848"/>
      <c r="C31" s="849">
        <v>50.5</v>
      </c>
      <c r="D31" s="848" t="s">
        <v>1348</v>
      </c>
      <c r="E31" s="848" t="s">
        <v>4574</v>
      </c>
      <c r="F31" s="848" t="s">
        <v>4537</v>
      </c>
      <c r="G31" s="848"/>
      <c r="H31" s="848" t="s">
        <v>780</v>
      </c>
      <c r="I31" s="848" t="s">
        <v>919</v>
      </c>
      <c r="J31" s="848" t="s">
        <v>4035</v>
      </c>
      <c r="K31" s="848" t="s">
        <v>4575</v>
      </c>
      <c r="L31" s="850" t="s">
        <v>4576</v>
      </c>
      <c r="M31" s="851">
        <v>38407</v>
      </c>
      <c r="N31" s="851">
        <v>44235</v>
      </c>
      <c r="O31" s="850" t="s">
        <v>4503</v>
      </c>
      <c r="P31" s="850" t="s">
        <v>1524</v>
      </c>
      <c r="Q31" s="851">
        <v>38474</v>
      </c>
      <c r="R31" s="852" t="s">
        <v>4577</v>
      </c>
    </row>
    <row r="32" spans="1:18" s="853" customFormat="1" ht="18" customHeight="1">
      <c r="A32" s="847" t="s">
        <v>2407</v>
      </c>
      <c r="B32" s="848"/>
      <c r="C32" s="849">
        <v>52.3</v>
      </c>
      <c r="D32" s="848" t="s">
        <v>1348</v>
      </c>
      <c r="E32" s="848" t="s">
        <v>4578</v>
      </c>
      <c r="F32" s="848" t="s">
        <v>4511</v>
      </c>
      <c r="G32" s="848" t="s">
        <v>4560</v>
      </c>
      <c r="H32" s="848" t="s">
        <v>806</v>
      </c>
      <c r="I32" s="848" t="s">
        <v>1911</v>
      </c>
      <c r="J32" s="848" t="s">
        <v>1193</v>
      </c>
      <c r="K32" s="848" t="s">
        <v>4579</v>
      </c>
      <c r="L32" s="850" t="s">
        <v>2444</v>
      </c>
      <c r="M32" s="851">
        <v>37027</v>
      </c>
      <c r="N32" s="851">
        <v>41340</v>
      </c>
      <c r="O32" s="850" t="s">
        <v>4503</v>
      </c>
      <c r="P32" s="850" t="s">
        <v>2406</v>
      </c>
      <c r="Q32" s="851">
        <v>37060</v>
      </c>
      <c r="R32" s="852" t="s">
        <v>4580</v>
      </c>
    </row>
    <row r="33" spans="1:18" s="853" customFormat="1" ht="18" customHeight="1">
      <c r="A33" s="847" t="s">
        <v>2170</v>
      </c>
      <c r="B33" s="848"/>
      <c r="C33" s="849">
        <v>54.8</v>
      </c>
      <c r="D33" s="848" t="s">
        <v>1348</v>
      </c>
      <c r="E33" s="848" t="s">
        <v>2174</v>
      </c>
      <c r="F33" s="848" t="s">
        <v>4499</v>
      </c>
      <c r="G33" s="848" t="s">
        <v>4508</v>
      </c>
      <c r="H33" s="848" t="s">
        <v>824</v>
      </c>
      <c r="I33" s="848" t="s">
        <v>2631</v>
      </c>
      <c r="J33" s="848" t="s">
        <v>4581</v>
      </c>
      <c r="K33" s="848" t="s">
        <v>4582</v>
      </c>
      <c r="L33" s="850" t="s">
        <v>4502</v>
      </c>
      <c r="M33" s="851">
        <v>42580</v>
      </c>
      <c r="N33" s="851">
        <v>42594</v>
      </c>
      <c r="O33" s="850" t="s">
        <v>4503</v>
      </c>
      <c r="P33" s="850" t="s">
        <v>2169</v>
      </c>
      <c r="Q33" s="851">
        <v>42594</v>
      </c>
      <c r="R33" s="852" t="s">
        <v>2170</v>
      </c>
    </row>
    <row r="34" spans="1:18" s="853" customFormat="1" ht="18" customHeight="1">
      <c r="A34" s="847" t="s">
        <v>1290</v>
      </c>
      <c r="B34" s="848"/>
      <c r="C34" s="849">
        <v>56</v>
      </c>
      <c r="D34" s="848" t="s">
        <v>1348</v>
      </c>
      <c r="E34" s="848" t="s">
        <v>1295</v>
      </c>
      <c r="F34" s="848" t="s">
        <v>4499</v>
      </c>
      <c r="G34" s="848" t="s">
        <v>4508</v>
      </c>
      <c r="H34" s="848" t="s">
        <v>824</v>
      </c>
      <c r="I34" s="848" t="s">
        <v>2631</v>
      </c>
      <c r="J34" s="848" t="s">
        <v>4581</v>
      </c>
      <c r="K34" s="848" t="s">
        <v>4583</v>
      </c>
      <c r="L34" s="850" t="s">
        <v>4502</v>
      </c>
      <c r="M34" s="851">
        <v>42571</v>
      </c>
      <c r="N34" s="851">
        <v>42649</v>
      </c>
      <c r="O34" s="850" t="s">
        <v>4503</v>
      </c>
      <c r="P34" s="850" t="s">
        <v>1289</v>
      </c>
      <c r="Q34" s="851">
        <v>42649</v>
      </c>
      <c r="R34" s="852" t="s">
        <v>1290</v>
      </c>
    </row>
    <row r="35" spans="1:18" s="853" customFormat="1" ht="18" customHeight="1">
      <c r="A35" s="847" t="s">
        <v>916</v>
      </c>
      <c r="B35" s="848"/>
      <c r="C35" s="849">
        <v>56.65</v>
      </c>
      <c r="D35" s="848" t="s">
        <v>1348</v>
      </c>
      <c r="E35" s="848" t="s">
        <v>921</v>
      </c>
      <c r="F35" s="848" t="s">
        <v>4537</v>
      </c>
      <c r="G35" s="848" t="s">
        <v>4538</v>
      </c>
      <c r="H35" s="848" t="s">
        <v>780</v>
      </c>
      <c r="I35" s="848" t="s">
        <v>1121</v>
      </c>
      <c r="J35" s="848" t="s">
        <v>817</v>
      </c>
      <c r="K35" s="848" t="s">
        <v>4584</v>
      </c>
      <c r="L35" s="850" t="s">
        <v>4542</v>
      </c>
      <c r="M35" s="851">
        <v>43151</v>
      </c>
      <c r="N35" s="851">
        <v>43178</v>
      </c>
      <c r="O35" s="864" t="s">
        <v>4503</v>
      </c>
      <c r="P35" s="850" t="s">
        <v>915</v>
      </c>
      <c r="Q35" s="851">
        <v>43178</v>
      </c>
      <c r="R35" s="852" t="s">
        <v>916</v>
      </c>
    </row>
    <row r="36" spans="1:18" s="853" customFormat="1" ht="18" customHeight="1">
      <c r="A36" s="847" t="s">
        <v>1832</v>
      </c>
      <c r="B36" s="848"/>
      <c r="C36" s="849">
        <v>59.02</v>
      </c>
      <c r="D36" s="848" t="s">
        <v>4341</v>
      </c>
      <c r="E36" s="848" t="s">
        <v>4585</v>
      </c>
      <c r="F36" s="848" t="s">
        <v>4564</v>
      </c>
      <c r="G36" s="848" t="s">
        <v>4586</v>
      </c>
      <c r="H36" s="848" t="s">
        <v>806</v>
      </c>
      <c r="I36" s="848" t="s">
        <v>1835</v>
      </c>
      <c r="J36" s="848" t="s">
        <v>1943</v>
      </c>
      <c r="K36" s="848" t="s">
        <v>4587</v>
      </c>
      <c r="L36" s="850" t="s">
        <v>2444</v>
      </c>
      <c r="M36" s="851">
        <v>38768</v>
      </c>
      <c r="N36" s="851">
        <v>41340</v>
      </c>
      <c r="O36" s="850" t="s">
        <v>4503</v>
      </c>
      <c r="P36" s="850" t="s">
        <v>1831</v>
      </c>
      <c r="Q36" s="851">
        <v>38861</v>
      </c>
      <c r="R36" s="852" t="s">
        <v>4588</v>
      </c>
    </row>
    <row r="37" spans="1:18" s="853" customFormat="1" ht="18" customHeight="1">
      <c r="A37" s="847" t="s">
        <v>1035</v>
      </c>
      <c r="B37" s="848"/>
      <c r="C37" s="849">
        <v>62</v>
      </c>
      <c r="D37" s="848" t="s">
        <v>1348</v>
      </c>
      <c r="E37" s="848" t="s">
        <v>1040</v>
      </c>
      <c r="F37" s="848" t="s">
        <v>4499</v>
      </c>
      <c r="G37" s="848" t="s">
        <v>4500</v>
      </c>
      <c r="H37" s="848" t="s">
        <v>824</v>
      </c>
      <c r="I37" s="848" t="s">
        <v>1351</v>
      </c>
      <c r="J37" s="848" t="s">
        <v>1041</v>
      </c>
      <c r="K37" s="848" t="s">
        <v>4589</v>
      </c>
      <c r="L37" s="850" t="s">
        <v>1010</v>
      </c>
      <c r="M37" s="851">
        <v>42621</v>
      </c>
      <c r="N37" s="851">
        <v>42650</v>
      </c>
      <c r="O37" s="850" t="s">
        <v>4503</v>
      </c>
      <c r="P37" s="850" t="s">
        <v>1034</v>
      </c>
      <c r="Q37" s="851">
        <v>42650</v>
      </c>
      <c r="R37" s="852" t="s">
        <v>1035</v>
      </c>
    </row>
    <row r="38" spans="1:18" s="853" customFormat="1" ht="18" customHeight="1">
      <c r="A38" s="847" t="s">
        <v>3713</v>
      </c>
      <c r="B38" s="848"/>
      <c r="C38" s="849">
        <v>62.21</v>
      </c>
      <c r="D38" s="848" t="s">
        <v>1348</v>
      </c>
      <c r="E38" s="848" t="s">
        <v>3714</v>
      </c>
      <c r="F38" s="848" t="s">
        <v>4499</v>
      </c>
      <c r="G38" s="848" t="s">
        <v>4500</v>
      </c>
      <c r="H38" s="848" t="s">
        <v>824</v>
      </c>
      <c r="I38" s="848" t="s">
        <v>821</v>
      </c>
      <c r="J38" s="848" t="s">
        <v>3715</v>
      </c>
      <c r="K38" s="848" t="s">
        <v>4590</v>
      </c>
      <c r="L38" s="850" t="s">
        <v>984</v>
      </c>
      <c r="M38" s="851">
        <v>44280</v>
      </c>
      <c r="N38" s="851">
        <v>44281</v>
      </c>
      <c r="O38" s="850" t="s">
        <v>4503</v>
      </c>
      <c r="P38" s="850" t="s">
        <v>3712</v>
      </c>
      <c r="Q38" s="851">
        <v>44281</v>
      </c>
      <c r="R38" s="852" t="s">
        <v>3713</v>
      </c>
    </row>
    <row r="39" spans="1:18" s="853" customFormat="1" ht="18" customHeight="1">
      <c r="A39" s="847" t="s">
        <v>4304</v>
      </c>
      <c r="B39" s="848"/>
      <c r="C39" s="849">
        <v>63.51</v>
      </c>
      <c r="D39" s="848" t="s">
        <v>1348</v>
      </c>
      <c r="E39" s="848" t="s">
        <v>4320</v>
      </c>
      <c r="F39" s="848" t="s">
        <v>4499</v>
      </c>
      <c r="G39" s="848" t="s">
        <v>4508</v>
      </c>
      <c r="H39" s="848" t="s">
        <v>824</v>
      </c>
      <c r="I39" s="848" t="s">
        <v>2631</v>
      </c>
      <c r="J39" s="848" t="s">
        <v>864</v>
      </c>
      <c r="K39" s="848" t="s">
        <v>4591</v>
      </c>
      <c r="L39" s="850" t="s">
        <v>3793</v>
      </c>
      <c r="M39" s="851">
        <v>44690</v>
      </c>
      <c r="N39" s="851">
        <v>44671</v>
      </c>
      <c r="O39" s="850" t="s">
        <v>4503</v>
      </c>
      <c r="P39" s="850" t="s">
        <v>4287</v>
      </c>
      <c r="Q39" s="851">
        <v>44671</v>
      </c>
      <c r="R39" s="852" t="s">
        <v>4304</v>
      </c>
    </row>
    <row r="40" spans="1:18" s="853" customFormat="1" ht="18" customHeight="1">
      <c r="A40" s="847" t="s">
        <v>4293</v>
      </c>
      <c r="B40" s="865"/>
      <c r="C40" s="849">
        <v>64.34</v>
      </c>
      <c r="D40" s="848" t="s">
        <v>1348</v>
      </c>
      <c r="E40" s="848" t="s">
        <v>4310</v>
      </c>
      <c r="F40" s="848" t="s">
        <v>4499</v>
      </c>
      <c r="G40" s="848" t="s">
        <v>4500</v>
      </c>
      <c r="H40" s="848" t="s">
        <v>824</v>
      </c>
      <c r="I40" s="848" t="s">
        <v>4325</v>
      </c>
      <c r="J40" s="848" t="s">
        <v>4328</v>
      </c>
      <c r="K40" s="848" t="s">
        <v>4592</v>
      </c>
      <c r="L40" s="850" t="s">
        <v>3793</v>
      </c>
      <c r="M40" s="851">
        <v>44582</v>
      </c>
      <c r="N40" s="851">
        <v>44594</v>
      </c>
      <c r="O40" s="850" t="s">
        <v>4503</v>
      </c>
      <c r="P40" s="850" t="s">
        <v>4273</v>
      </c>
      <c r="Q40" s="851">
        <v>44594</v>
      </c>
      <c r="R40" s="852" t="s">
        <v>4593</v>
      </c>
    </row>
    <row r="41" spans="1:18" s="853" customFormat="1" ht="18" customHeight="1">
      <c r="A41" s="847" t="s">
        <v>2375</v>
      </c>
      <c r="B41" s="848"/>
      <c r="C41" s="849">
        <v>65.849999999999994</v>
      </c>
      <c r="D41" s="848" t="s">
        <v>1348</v>
      </c>
      <c r="E41" s="848" t="s">
        <v>4594</v>
      </c>
      <c r="F41" s="848" t="s">
        <v>4564</v>
      </c>
      <c r="G41" s="848" t="s">
        <v>4595</v>
      </c>
      <c r="H41" s="848" t="s">
        <v>806</v>
      </c>
      <c r="I41" s="848" t="s">
        <v>1273</v>
      </c>
      <c r="J41" s="848" t="s">
        <v>4596</v>
      </c>
      <c r="K41" s="848" t="s">
        <v>4597</v>
      </c>
      <c r="L41" s="850" t="s">
        <v>3715</v>
      </c>
      <c r="M41" s="851">
        <v>41710</v>
      </c>
      <c r="N41" s="851">
        <v>43893</v>
      </c>
      <c r="O41" s="850" t="s">
        <v>4503</v>
      </c>
      <c r="P41" s="850" t="s">
        <v>2374</v>
      </c>
      <c r="Q41" s="851">
        <v>41950</v>
      </c>
      <c r="R41" s="852" t="s">
        <v>4598</v>
      </c>
    </row>
    <row r="42" spans="1:18" s="853" customFormat="1" ht="18" customHeight="1">
      <c r="A42" s="854" t="s">
        <v>4057</v>
      </c>
      <c r="B42" s="848"/>
      <c r="C42" s="849">
        <v>66.150000000000006</v>
      </c>
      <c r="D42" s="848" t="s">
        <v>1348</v>
      </c>
      <c r="E42" s="848" t="s">
        <v>4058</v>
      </c>
      <c r="F42" s="848" t="s">
        <v>4527</v>
      </c>
      <c r="G42" s="848" t="s">
        <v>4528</v>
      </c>
      <c r="H42" s="848" t="s">
        <v>780</v>
      </c>
      <c r="I42" s="848" t="s">
        <v>958</v>
      </c>
      <c r="J42" s="848" t="s">
        <v>967</v>
      </c>
      <c r="K42" s="848" t="s">
        <v>4599</v>
      </c>
      <c r="L42" s="850" t="s">
        <v>4600</v>
      </c>
      <c r="M42" s="851" t="s">
        <v>4601</v>
      </c>
      <c r="N42" s="851">
        <v>44518</v>
      </c>
      <c r="O42" s="850" t="s">
        <v>4503</v>
      </c>
      <c r="P42" s="850" t="s">
        <v>4056</v>
      </c>
      <c r="Q42" s="851">
        <v>44518</v>
      </c>
      <c r="R42" s="852" t="s">
        <v>4057</v>
      </c>
    </row>
    <row r="43" spans="1:18" s="853" customFormat="1" ht="18" customHeight="1">
      <c r="A43" s="847" t="s">
        <v>1251</v>
      </c>
      <c r="B43" s="855"/>
      <c r="C43" s="849">
        <v>68.2</v>
      </c>
      <c r="D43" s="848" t="s">
        <v>4341</v>
      </c>
      <c r="E43" s="848" t="s">
        <v>4602</v>
      </c>
      <c r="F43" s="848" t="s">
        <v>4511</v>
      </c>
      <c r="G43" s="848" t="s">
        <v>480</v>
      </c>
      <c r="H43" s="848" t="s">
        <v>806</v>
      </c>
      <c r="I43" s="848" t="s">
        <v>4603</v>
      </c>
      <c r="J43" s="848" t="s">
        <v>897</v>
      </c>
      <c r="K43" s="848" t="s">
        <v>4604</v>
      </c>
      <c r="L43" s="850" t="s">
        <v>2444</v>
      </c>
      <c r="M43" s="851">
        <v>40078</v>
      </c>
      <c r="N43" s="851">
        <v>42720</v>
      </c>
      <c r="O43" s="850" t="s">
        <v>4503</v>
      </c>
      <c r="P43" s="850" t="s">
        <v>1250</v>
      </c>
      <c r="Q43" s="851">
        <v>40126</v>
      </c>
      <c r="R43" s="852" t="s">
        <v>4605</v>
      </c>
    </row>
    <row r="44" spans="1:18" s="853" customFormat="1" ht="18" customHeight="1">
      <c r="A44" s="847" t="s">
        <v>2008</v>
      </c>
      <c r="B44" s="848"/>
      <c r="C44" s="849">
        <v>68.64</v>
      </c>
      <c r="D44" s="848" t="s">
        <v>1348</v>
      </c>
      <c r="E44" s="848" t="s">
        <v>2013</v>
      </c>
      <c r="F44" s="848" t="s">
        <v>4527</v>
      </c>
      <c r="G44" s="848" t="s">
        <v>4532</v>
      </c>
      <c r="H44" s="848" t="s">
        <v>780</v>
      </c>
      <c r="I44" s="848" t="s">
        <v>4261</v>
      </c>
      <c r="J44" s="848" t="s">
        <v>941</v>
      </c>
      <c r="K44" s="848" t="s">
        <v>4606</v>
      </c>
      <c r="L44" s="850" t="s">
        <v>910</v>
      </c>
      <c r="M44" s="851">
        <v>43224</v>
      </c>
      <c r="N44" s="851">
        <v>43258</v>
      </c>
      <c r="O44" s="850" t="s">
        <v>4503</v>
      </c>
      <c r="P44" s="850" t="s">
        <v>2007</v>
      </c>
      <c r="Q44" s="851">
        <v>43258</v>
      </c>
      <c r="R44" s="852" t="s">
        <v>2008</v>
      </c>
    </row>
    <row r="45" spans="1:18" s="853" customFormat="1" ht="18" customHeight="1">
      <c r="A45" s="847" t="s">
        <v>1350</v>
      </c>
      <c r="B45" s="848"/>
      <c r="C45" s="849">
        <v>68.8</v>
      </c>
      <c r="D45" s="848" t="s">
        <v>1348</v>
      </c>
      <c r="E45" s="848" t="s">
        <v>1352</v>
      </c>
      <c r="F45" s="848" t="s">
        <v>4499</v>
      </c>
      <c r="G45" s="848" t="s">
        <v>4508</v>
      </c>
      <c r="H45" s="848" t="s">
        <v>824</v>
      </c>
      <c r="I45" s="848" t="s">
        <v>1351</v>
      </c>
      <c r="J45" s="848" t="s">
        <v>1219</v>
      </c>
      <c r="K45" s="848" t="s">
        <v>4607</v>
      </c>
      <c r="L45" s="850" t="s">
        <v>4502</v>
      </c>
      <c r="M45" s="851">
        <v>43594</v>
      </c>
      <c r="N45" s="851">
        <v>43608</v>
      </c>
      <c r="O45" s="850" t="s">
        <v>4503</v>
      </c>
      <c r="P45" s="850" t="s">
        <v>1349</v>
      </c>
      <c r="Q45" s="851">
        <v>43608</v>
      </c>
      <c r="R45" s="852" t="s">
        <v>1350</v>
      </c>
    </row>
    <row r="46" spans="1:18" s="853" customFormat="1" ht="18" customHeight="1">
      <c r="A46" s="847" t="s">
        <v>1824</v>
      </c>
      <c r="B46" s="848"/>
      <c r="C46" s="849">
        <v>69.23</v>
      </c>
      <c r="D46" s="848" t="s">
        <v>1348</v>
      </c>
      <c r="E46" s="848" t="s">
        <v>1829</v>
      </c>
      <c r="F46" s="848" t="s">
        <v>4527</v>
      </c>
      <c r="G46" s="848" t="s">
        <v>4532</v>
      </c>
      <c r="H46" s="848" t="s">
        <v>780</v>
      </c>
      <c r="I46" s="848" t="s">
        <v>4608</v>
      </c>
      <c r="J46" s="848" t="s">
        <v>4092</v>
      </c>
      <c r="K46" s="848" t="s">
        <v>4609</v>
      </c>
      <c r="L46" s="850" t="s">
        <v>4610</v>
      </c>
      <c r="M46" s="851">
        <v>42760</v>
      </c>
      <c r="N46" s="851">
        <v>44235</v>
      </c>
      <c r="O46" s="850" t="s">
        <v>4503</v>
      </c>
      <c r="P46" s="850" t="s">
        <v>1823</v>
      </c>
      <c r="Q46" s="851">
        <v>42864</v>
      </c>
      <c r="R46" s="852" t="s">
        <v>4611</v>
      </c>
    </row>
    <row r="47" spans="1:18" s="853" customFormat="1" ht="18" customHeight="1">
      <c r="A47" s="847" t="s">
        <v>1091</v>
      </c>
      <c r="B47" s="848"/>
      <c r="C47" s="849">
        <v>69.87</v>
      </c>
      <c r="D47" s="848" t="s">
        <v>1348</v>
      </c>
      <c r="E47" s="848" t="s">
        <v>4612</v>
      </c>
      <c r="F47" s="848" t="s">
        <v>4499</v>
      </c>
      <c r="G47" s="848" t="s">
        <v>4500</v>
      </c>
      <c r="H47" s="848" t="s">
        <v>824</v>
      </c>
      <c r="I47" s="848" t="s">
        <v>4325</v>
      </c>
      <c r="J47" s="848" t="s">
        <v>1041</v>
      </c>
      <c r="K47" s="848" t="s">
        <v>4613</v>
      </c>
      <c r="L47" s="850" t="s">
        <v>4517</v>
      </c>
      <c r="M47" s="851">
        <v>39636</v>
      </c>
      <c r="N47" s="851">
        <v>44235</v>
      </c>
      <c r="O47" s="850" t="s">
        <v>4503</v>
      </c>
      <c r="P47" s="850" t="s">
        <v>1090</v>
      </c>
      <c r="Q47" s="851">
        <v>39658</v>
      </c>
      <c r="R47" s="852" t="s">
        <v>4614</v>
      </c>
    </row>
    <row r="48" spans="1:18" s="853" customFormat="1" ht="18" customHeight="1">
      <c r="A48" s="847" t="s">
        <v>4296</v>
      </c>
      <c r="B48" s="848"/>
      <c r="C48" s="849">
        <v>70.44</v>
      </c>
      <c r="D48" s="848" t="s">
        <v>1348</v>
      </c>
      <c r="E48" s="848" t="s">
        <v>4313</v>
      </c>
      <c r="F48" s="848" t="s">
        <v>4499</v>
      </c>
      <c r="G48" s="848" t="s">
        <v>4500</v>
      </c>
      <c r="H48" s="848" t="s">
        <v>824</v>
      </c>
      <c r="I48" s="848" t="s">
        <v>4325</v>
      </c>
      <c r="J48" s="848" t="s">
        <v>4328</v>
      </c>
      <c r="K48" s="848" t="s">
        <v>4592</v>
      </c>
      <c r="L48" s="850" t="s">
        <v>3793</v>
      </c>
      <c r="M48" s="851">
        <v>44582</v>
      </c>
      <c r="N48" s="851">
        <v>44594</v>
      </c>
      <c r="O48" s="850" t="s">
        <v>4503</v>
      </c>
      <c r="P48" s="850" t="s">
        <v>4276</v>
      </c>
      <c r="Q48" s="851">
        <v>44594</v>
      </c>
      <c r="R48" s="852" t="s">
        <v>4615</v>
      </c>
    </row>
    <row r="49" spans="1:18" s="853" customFormat="1" ht="18" customHeight="1">
      <c r="A49" s="847" t="s">
        <v>4300</v>
      </c>
      <c r="B49" s="848"/>
      <c r="C49" s="849">
        <v>70.81</v>
      </c>
      <c r="D49" s="848" t="s">
        <v>1348</v>
      </c>
      <c r="E49" s="848" t="s">
        <v>4316</v>
      </c>
      <c r="F49" s="848" t="s">
        <v>4499</v>
      </c>
      <c r="G49" s="848" t="s">
        <v>4500</v>
      </c>
      <c r="H49" s="848" t="s">
        <v>824</v>
      </c>
      <c r="I49" s="848" t="s">
        <v>822</v>
      </c>
      <c r="J49" s="848" t="s">
        <v>4328</v>
      </c>
      <c r="K49" s="848" t="s">
        <v>4592</v>
      </c>
      <c r="L49" s="850" t="s">
        <v>3793</v>
      </c>
      <c r="M49" s="851">
        <v>44585</v>
      </c>
      <c r="N49" s="851">
        <v>44594</v>
      </c>
      <c r="O49" s="850" t="s">
        <v>4503</v>
      </c>
      <c r="P49" s="850" t="s">
        <v>4275</v>
      </c>
      <c r="Q49" s="851">
        <v>44594</v>
      </c>
      <c r="R49" s="852" t="s">
        <v>4616</v>
      </c>
    </row>
    <row r="50" spans="1:18" s="853" customFormat="1" ht="18" customHeight="1">
      <c r="A50" s="854" t="s">
        <v>3718</v>
      </c>
      <c r="B50" s="855"/>
      <c r="C50" s="856">
        <v>71.58</v>
      </c>
      <c r="D50" s="855" t="s">
        <v>1348</v>
      </c>
      <c r="E50" s="855" t="s">
        <v>2667</v>
      </c>
      <c r="F50" s="855" t="s">
        <v>4499</v>
      </c>
      <c r="G50" s="855" t="s">
        <v>4508</v>
      </c>
      <c r="H50" s="855" t="s">
        <v>4617</v>
      </c>
      <c r="I50" s="855" t="s">
        <v>908</v>
      </c>
      <c r="J50" s="855" t="s">
        <v>4618</v>
      </c>
      <c r="K50" s="855" t="s">
        <v>3719</v>
      </c>
      <c r="L50" s="858" t="s">
        <v>4502</v>
      </c>
      <c r="M50" s="866">
        <v>44326</v>
      </c>
      <c r="N50" s="857">
        <v>44344</v>
      </c>
      <c r="O50" s="858" t="s">
        <v>4503</v>
      </c>
      <c r="P50" s="855" t="s">
        <v>3717</v>
      </c>
      <c r="Q50" s="859">
        <v>44344</v>
      </c>
      <c r="R50" s="860" t="s">
        <v>4619</v>
      </c>
    </row>
    <row r="51" spans="1:18" s="853" customFormat="1" ht="18" customHeight="1">
      <c r="A51" s="847" t="s">
        <v>1455</v>
      </c>
      <c r="B51" s="861"/>
      <c r="C51" s="849">
        <v>76.33</v>
      </c>
      <c r="D51" s="848" t="s">
        <v>1348</v>
      </c>
      <c r="E51" s="848" t="s">
        <v>4620</v>
      </c>
      <c r="F51" s="848" t="s">
        <v>4537</v>
      </c>
      <c r="G51" s="848" t="s">
        <v>4538</v>
      </c>
      <c r="H51" s="848" t="s">
        <v>780</v>
      </c>
      <c r="I51" s="848" t="s">
        <v>4621</v>
      </c>
      <c r="J51" s="848" t="s">
        <v>817</v>
      </c>
      <c r="K51" s="848" t="s">
        <v>4622</v>
      </c>
      <c r="L51" s="850" t="s">
        <v>910</v>
      </c>
      <c r="M51" s="851">
        <v>41498</v>
      </c>
      <c r="N51" s="851">
        <v>41498</v>
      </c>
      <c r="O51" s="850" t="s">
        <v>4503</v>
      </c>
      <c r="P51" s="850" t="s">
        <v>1454</v>
      </c>
      <c r="Q51" s="851">
        <v>41498</v>
      </c>
      <c r="R51" s="852" t="s">
        <v>4623</v>
      </c>
    </row>
    <row r="52" spans="1:18" s="853" customFormat="1" ht="18" customHeight="1">
      <c r="A52" s="847" t="s">
        <v>4306</v>
      </c>
      <c r="B52" s="848"/>
      <c r="C52" s="849">
        <v>76.900000000000006</v>
      </c>
      <c r="D52" s="848" t="s">
        <v>1348</v>
      </c>
      <c r="E52" s="848" t="s">
        <v>4323</v>
      </c>
      <c r="F52" s="848" t="s">
        <v>4499</v>
      </c>
      <c r="G52" s="848" t="s">
        <v>4500</v>
      </c>
      <c r="H52" s="848" t="s">
        <v>824</v>
      </c>
      <c r="I52" s="848" t="s">
        <v>4325</v>
      </c>
      <c r="J52" s="848" t="s">
        <v>4328</v>
      </c>
      <c r="K52" s="848" t="s">
        <v>4592</v>
      </c>
      <c r="L52" s="850" t="s">
        <v>3793</v>
      </c>
      <c r="M52" s="851">
        <v>44582</v>
      </c>
      <c r="N52" s="851">
        <v>44594</v>
      </c>
      <c r="O52" s="850" t="s">
        <v>4503</v>
      </c>
      <c r="P52" s="850" t="s">
        <v>4274</v>
      </c>
      <c r="Q52" s="851">
        <v>44594</v>
      </c>
      <c r="R52" s="852" t="s">
        <v>4306</v>
      </c>
    </row>
    <row r="53" spans="1:18" s="853" customFormat="1" ht="18" customHeight="1">
      <c r="A53" s="847" t="s">
        <v>4624</v>
      </c>
      <c r="B53" s="848"/>
      <c r="C53" s="849">
        <v>78.3</v>
      </c>
      <c r="D53" s="848" t="s">
        <v>1348</v>
      </c>
      <c r="E53" s="848" t="s">
        <v>1906</v>
      </c>
      <c r="F53" s="848" t="s">
        <v>4537</v>
      </c>
      <c r="G53" s="848"/>
      <c r="H53" s="848" t="s">
        <v>780</v>
      </c>
      <c r="I53" s="848" t="s">
        <v>1563</v>
      </c>
      <c r="J53" s="848" t="s">
        <v>933</v>
      </c>
      <c r="K53" s="848" t="s">
        <v>4625</v>
      </c>
      <c r="L53" s="850" t="s">
        <v>4535</v>
      </c>
      <c r="M53" s="851">
        <v>43257</v>
      </c>
      <c r="N53" s="851">
        <v>43284</v>
      </c>
      <c r="O53" s="850" t="s">
        <v>4503</v>
      </c>
      <c r="P53" s="850" t="s">
        <v>1901</v>
      </c>
      <c r="Q53" s="851">
        <v>43284</v>
      </c>
      <c r="R53" s="852" t="s">
        <v>4624</v>
      </c>
    </row>
    <row r="54" spans="1:18" s="853" customFormat="1" ht="18" customHeight="1">
      <c r="A54" s="847" t="s">
        <v>1004</v>
      </c>
      <c r="B54" s="862"/>
      <c r="C54" s="849">
        <v>79.760000000000005</v>
      </c>
      <c r="D54" s="848" t="s">
        <v>1348</v>
      </c>
      <c r="E54" s="848" t="s">
        <v>4626</v>
      </c>
      <c r="F54" s="848" t="s">
        <v>4564</v>
      </c>
      <c r="G54" s="848" t="s">
        <v>4595</v>
      </c>
      <c r="H54" s="848" t="s">
        <v>806</v>
      </c>
      <c r="I54" s="848" t="s">
        <v>1273</v>
      </c>
      <c r="J54" s="848" t="s">
        <v>1010</v>
      </c>
      <c r="K54" s="848" t="s">
        <v>4627</v>
      </c>
      <c r="L54" s="850" t="s">
        <v>4517</v>
      </c>
      <c r="M54" s="851">
        <v>39065</v>
      </c>
      <c r="N54" s="851">
        <v>41340</v>
      </c>
      <c r="O54" s="850" t="s">
        <v>4503</v>
      </c>
      <c r="P54" s="850" t="s">
        <v>1003</v>
      </c>
      <c r="Q54" s="851">
        <v>39085</v>
      </c>
      <c r="R54" s="852" t="s">
        <v>4628</v>
      </c>
    </row>
    <row r="55" spans="1:18" s="853" customFormat="1" ht="18" customHeight="1">
      <c r="A55" s="847" t="s">
        <v>2585</v>
      </c>
      <c r="C55" s="849">
        <v>83.53</v>
      </c>
      <c r="D55" s="848" t="s">
        <v>1348</v>
      </c>
      <c r="E55" s="848" t="s">
        <v>4629</v>
      </c>
      <c r="F55" s="848" t="s">
        <v>4537</v>
      </c>
      <c r="G55" s="848" t="s">
        <v>4538</v>
      </c>
      <c r="H55" s="848" t="s">
        <v>780</v>
      </c>
      <c r="I55" s="848" t="s">
        <v>1563</v>
      </c>
      <c r="J55" s="848" t="s">
        <v>817</v>
      </c>
      <c r="K55" s="848" t="s">
        <v>4630</v>
      </c>
      <c r="L55" s="850" t="s">
        <v>910</v>
      </c>
      <c r="M55" s="851">
        <v>39234</v>
      </c>
      <c r="N55" s="851">
        <v>44235</v>
      </c>
      <c r="O55" s="850" t="s">
        <v>4503</v>
      </c>
      <c r="P55" s="850" t="s">
        <v>2584</v>
      </c>
      <c r="Q55" s="851">
        <v>39360</v>
      </c>
      <c r="R55" s="852" t="s">
        <v>4631</v>
      </c>
    </row>
    <row r="56" spans="1:18" s="853" customFormat="1" ht="18" customHeight="1">
      <c r="A56" s="847" t="s">
        <v>2042</v>
      </c>
      <c r="B56" s="848"/>
      <c r="C56" s="849">
        <v>89.3</v>
      </c>
      <c r="D56" s="848" t="s">
        <v>1348</v>
      </c>
      <c r="E56" s="848" t="s">
        <v>4632</v>
      </c>
      <c r="F56" s="848" t="s">
        <v>4499</v>
      </c>
      <c r="G56" s="848" t="s">
        <v>4500</v>
      </c>
      <c r="H56" s="848" t="s">
        <v>824</v>
      </c>
      <c r="I56" s="848" t="s">
        <v>1583</v>
      </c>
      <c r="J56" s="848" t="s">
        <v>4328</v>
      </c>
      <c r="K56" s="848" t="s">
        <v>4633</v>
      </c>
      <c r="L56" s="850" t="s">
        <v>4517</v>
      </c>
      <c r="M56" s="851">
        <v>39637</v>
      </c>
      <c r="N56" s="851">
        <v>41340</v>
      </c>
      <c r="O56" s="850" t="s">
        <v>4503</v>
      </c>
      <c r="P56" s="850" t="s">
        <v>2041</v>
      </c>
      <c r="Q56" s="851">
        <v>39658</v>
      </c>
      <c r="R56" s="852" t="s">
        <v>4634</v>
      </c>
    </row>
    <row r="57" spans="1:18" s="853" customFormat="1" ht="18" customHeight="1">
      <c r="A57" s="847" t="s">
        <v>1896</v>
      </c>
      <c r="B57" s="848"/>
      <c r="C57" s="849">
        <v>89.39</v>
      </c>
      <c r="D57" s="848" t="s">
        <v>1348</v>
      </c>
      <c r="E57" s="848" t="s">
        <v>1900</v>
      </c>
      <c r="F57" s="848" t="s">
        <v>4537</v>
      </c>
      <c r="G57" s="848"/>
      <c r="H57" s="848" t="s">
        <v>780</v>
      </c>
      <c r="I57" s="848" t="s">
        <v>1563</v>
      </c>
      <c r="J57" s="848" t="s">
        <v>933</v>
      </c>
      <c r="K57" s="848" t="s">
        <v>4635</v>
      </c>
      <c r="L57" s="850" t="s">
        <v>4535</v>
      </c>
      <c r="M57" s="851">
        <v>43257</v>
      </c>
      <c r="N57" s="851">
        <v>43284</v>
      </c>
      <c r="O57" s="850" t="s">
        <v>4503</v>
      </c>
      <c r="P57" s="850" t="s">
        <v>1895</v>
      </c>
      <c r="Q57" s="851">
        <v>43284</v>
      </c>
      <c r="R57" s="852" t="s">
        <v>1896</v>
      </c>
    </row>
    <row r="58" spans="1:18" s="853" customFormat="1" ht="18" customHeight="1">
      <c r="A58" s="847" t="s">
        <v>2368</v>
      </c>
      <c r="B58" s="848"/>
      <c r="C58" s="849">
        <v>89.82</v>
      </c>
      <c r="D58" s="848" t="s">
        <v>1348</v>
      </c>
      <c r="E58" s="848" t="s">
        <v>2373</v>
      </c>
      <c r="F58" s="848" t="s">
        <v>4511</v>
      </c>
      <c r="G58" s="848" t="s">
        <v>4512</v>
      </c>
      <c r="H58" s="848" t="s">
        <v>806</v>
      </c>
      <c r="I58" s="848" t="s">
        <v>1665</v>
      </c>
      <c r="J58" s="848" t="s">
        <v>1022</v>
      </c>
      <c r="K58" s="848" t="s">
        <v>4636</v>
      </c>
      <c r="L58" s="850" t="s">
        <v>4502</v>
      </c>
      <c r="M58" s="851">
        <v>43944</v>
      </c>
      <c r="N58" s="851">
        <v>43945</v>
      </c>
      <c r="O58" s="850" t="s">
        <v>4503</v>
      </c>
      <c r="P58" s="850" t="s">
        <v>2367</v>
      </c>
      <c r="Q58" s="851">
        <v>43945</v>
      </c>
      <c r="R58" s="852" t="s">
        <v>2368</v>
      </c>
    </row>
    <row r="59" spans="1:18" s="853" customFormat="1" ht="18" customHeight="1">
      <c r="A59" s="847" t="s">
        <v>963</v>
      </c>
      <c r="B59" s="848"/>
      <c r="C59" s="849">
        <v>90.28</v>
      </c>
      <c r="D59" s="848" t="s">
        <v>1348</v>
      </c>
      <c r="E59" s="848" t="s">
        <v>966</v>
      </c>
      <c r="F59" s="848" t="s">
        <v>4527</v>
      </c>
      <c r="G59" s="848" t="s">
        <v>4528</v>
      </c>
      <c r="H59" s="848" t="s">
        <v>780</v>
      </c>
      <c r="I59" s="848" t="s">
        <v>958</v>
      </c>
      <c r="J59" s="848" t="s">
        <v>967</v>
      </c>
      <c r="K59" s="848" t="s">
        <v>4637</v>
      </c>
      <c r="L59" s="858" t="s">
        <v>4535</v>
      </c>
      <c r="M59" s="857">
        <v>43923</v>
      </c>
      <c r="N59" s="851">
        <v>43954</v>
      </c>
      <c r="O59" s="858" t="s">
        <v>4503</v>
      </c>
      <c r="P59" s="850" t="s">
        <v>962</v>
      </c>
      <c r="Q59" s="851">
        <v>43954</v>
      </c>
      <c r="R59" s="852" t="s">
        <v>4638</v>
      </c>
    </row>
    <row r="60" spans="1:18" s="853" customFormat="1" ht="18" customHeight="1">
      <c r="A60" s="847" t="s">
        <v>4639</v>
      </c>
      <c r="B60" s="867" t="s">
        <v>4640</v>
      </c>
      <c r="C60" s="849">
        <v>90.7</v>
      </c>
      <c r="D60" s="848" t="s">
        <v>1348</v>
      </c>
      <c r="E60" s="848" t="s">
        <v>4641</v>
      </c>
      <c r="F60" s="848" t="s">
        <v>4527</v>
      </c>
      <c r="G60" s="848" t="s">
        <v>4528</v>
      </c>
      <c r="H60" s="848" t="s">
        <v>780</v>
      </c>
      <c r="I60" s="848" t="s">
        <v>958</v>
      </c>
      <c r="J60" s="848" t="s">
        <v>4529</v>
      </c>
      <c r="K60" s="848" t="s">
        <v>4642</v>
      </c>
      <c r="L60" s="850" t="s">
        <v>3793</v>
      </c>
      <c r="M60" s="851">
        <v>44679</v>
      </c>
      <c r="N60" s="851">
        <v>44764</v>
      </c>
      <c r="O60" s="850" t="s">
        <v>4503</v>
      </c>
      <c r="P60" s="850" t="s">
        <v>4643</v>
      </c>
      <c r="Q60" s="851">
        <v>44764</v>
      </c>
      <c r="R60" s="852" t="s">
        <v>4644</v>
      </c>
    </row>
    <row r="61" spans="1:18" s="853" customFormat="1" ht="18" customHeight="1">
      <c r="A61" s="847" t="s">
        <v>2394</v>
      </c>
      <c r="B61" s="861"/>
      <c r="C61" s="849">
        <v>92.33</v>
      </c>
      <c r="D61" s="848" t="s">
        <v>1348</v>
      </c>
      <c r="E61" s="848" t="s">
        <v>4645</v>
      </c>
      <c r="F61" s="848" t="s">
        <v>4564</v>
      </c>
      <c r="G61" s="848" t="s">
        <v>4595</v>
      </c>
      <c r="H61" s="848" t="s">
        <v>806</v>
      </c>
      <c r="I61" s="848" t="s">
        <v>804</v>
      </c>
      <c r="J61" s="848" t="s">
        <v>1010</v>
      </c>
      <c r="K61" s="848" t="s">
        <v>4646</v>
      </c>
      <c r="L61" s="850" t="s">
        <v>2444</v>
      </c>
      <c r="M61" s="851">
        <v>37146</v>
      </c>
      <c r="N61" s="851">
        <v>42718</v>
      </c>
      <c r="O61" s="850" t="s">
        <v>4503</v>
      </c>
      <c r="P61" s="850" t="s">
        <v>2393</v>
      </c>
      <c r="Q61" s="851">
        <v>37158</v>
      </c>
      <c r="R61" s="852" t="s">
        <v>4647</v>
      </c>
    </row>
    <row r="62" spans="1:18" s="853" customFormat="1" ht="18" customHeight="1">
      <c r="A62" s="847" t="s">
        <v>1214</v>
      </c>
      <c r="B62" s="848"/>
      <c r="C62" s="849">
        <v>92.9</v>
      </c>
      <c r="D62" s="848" t="s">
        <v>1348</v>
      </c>
      <c r="E62" s="848" t="s">
        <v>1218</v>
      </c>
      <c r="F62" s="848" t="s">
        <v>4499</v>
      </c>
      <c r="G62" s="848" t="s">
        <v>4508</v>
      </c>
      <c r="H62" s="848" t="s">
        <v>824</v>
      </c>
      <c r="I62" s="848" t="s">
        <v>2631</v>
      </c>
      <c r="J62" s="848" t="s">
        <v>1219</v>
      </c>
      <c r="K62" s="848" t="s">
        <v>4648</v>
      </c>
      <c r="L62" s="850" t="s">
        <v>4502</v>
      </c>
      <c r="M62" s="851">
        <v>43180</v>
      </c>
      <c r="N62" s="851">
        <v>43182</v>
      </c>
      <c r="O62" s="850" t="s">
        <v>4503</v>
      </c>
      <c r="P62" s="850" t="s">
        <v>1213</v>
      </c>
      <c r="Q62" s="851">
        <v>43182</v>
      </c>
      <c r="R62" s="852" t="s">
        <v>1214</v>
      </c>
    </row>
    <row r="63" spans="1:18" s="853" customFormat="1" ht="18" customHeight="1">
      <c r="A63" s="847" t="s">
        <v>1510</v>
      </c>
      <c r="B63" s="848"/>
      <c r="C63" s="849">
        <v>92.9</v>
      </c>
      <c r="D63" s="848" t="s">
        <v>1348</v>
      </c>
      <c r="E63" s="848" t="s">
        <v>1511</v>
      </c>
      <c r="F63" s="848" t="s">
        <v>4537</v>
      </c>
      <c r="G63" s="848" t="s">
        <v>4649</v>
      </c>
      <c r="H63" s="848" t="s">
        <v>780</v>
      </c>
      <c r="I63" s="848" t="s">
        <v>2068</v>
      </c>
      <c r="J63" s="848" t="s">
        <v>4049</v>
      </c>
      <c r="K63" s="848" t="s">
        <v>4599</v>
      </c>
      <c r="L63" s="850" t="s">
        <v>967</v>
      </c>
      <c r="M63" s="851">
        <v>43125</v>
      </c>
      <c r="N63" s="851">
        <v>44235</v>
      </c>
      <c r="O63" s="850" t="s">
        <v>4503</v>
      </c>
      <c r="P63" s="850" t="s">
        <v>1509</v>
      </c>
      <c r="Q63" s="851">
        <v>43154</v>
      </c>
      <c r="R63" s="852" t="s">
        <v>1510</v>
      </c>
    </row>
    <row r="64" spans="1:18" s="853" customFormat="1" ht="18" customHeight="1">
      <c r="A64" s="847" t="s">
        <v>2535</v>
      </c>
      <c r="B64" s="848"/>
      <c r="C64" s="849">
        <v>95.6</v>
      </c>
      <c r="D64" s="848" t="s">
        <v>1348</v>
      </c>
      <c r="E64" s="848" t="s">
        <v>4650</v>
      </c>
      <c r="F64" s="848" t="s">
        <v>4537</v>
      </c>
      <c r="G64" s="848"/>
      <c r="H64" s="848" t="s">
        <v>780</v>
      </c>
      <c r="I64" s="848" t="s">
        <v>1563</v>
      </c>
      <c r="J64" s="848" t="s">
        <v>933</v>
      </c>
      <c r="K64" s="848" t="s">
        <v>4651</v>
      </c>
      <c r="L64" s="850" t="s">
        <v>4502</v>
      </c>
      <c r="M64" s="851">
        <v>41823</v>
      </c>
      <c r="N64" s="851">
        <v>41828</v>
      </c>
      <c r="O64" s="850" t="s">
        <v>4503</v>
      </c>
      <c r="P64" s="850" t="s">
        <v>2534</v>
      </c>
      <c r="Q64" s="851">
        <v>41828</v>
      </c>
      <c r="R64" s="852" t="s">
        <v>4652</v>
      </c>
    </row>
    <row r="65" spans="1:18" s="853" customFormat="1" ht="18" customHeight="1">
      <c r="A65" s="847" t="s">
        <v>1129</v>
      </c>
      <c r="B65" s="848"/>
      <c r="C65" s="849">
        <v>95.61</v>
      </c>
      <c r="D65" s="848" t="s">
        <v>1348</v>
      </c>
      <c r="E65" s="848" t="s">
        <v>4653</v>
      </c>
      <c r="F65" s="848" t="s">
        <v>4564</v>
      </c>
      <c r="G65" s="848" t="s">
        <v>4595</v>
      </c>
      <c r="H65" s="848" t="s">
        <v>806</v>
      </c>
      <c r="I65" s="848" t="s">
        <v>804</v>
      </c>
      <c r="J65" s="848" t="s">
        <v>1010</v>
      </c>
      <c r="K65" s="848" t="s">
        <v>4654</v>
      </c>
      <c r="L65" s="850" t="s">
        <v>4517</v>
      </c>
      <c r="M65" s="851">
        <v>41220</v>
      </c>
      <c r="N65" s="851">
        <v>44235</v>
      </c>
      <c r="O65" s="850" t="s">
        <v>4503</v>
      </c>
      <c r="P65" s="850" t="s">
        <v>1128</v>
      </c>
      <c r="Q65" s="851">
        <v>41236</v>
      </c>
      <c r="R65" s="852" t="s">
        <v>4655</v>
      </c>
    </row>
    <row r="66" spans="1:18" s="853" customFormat="1" ht="18" customHeight="1">
      <c r="A66" s="847" t="s">
        <v>1540</v>
      </c>
      <c r="B66" s="848"/>
      <c r="C66" s="849">
        <v>95.8</v>
      </c>
      <c r="D66" s="848" t="s">
        <v>1348</v>
      </c>
      <c r="E66" s="848" t="s">
        <v>1541</v>
      </c>
      <c r="F66" s="848" t="s">
        <v>4499</v>
      </c>
      <c r="G66" s="848" t="s">
        <v>4500</v>
      </c>
      <c r="H66" s="848" t="s">
        <v>824</v>
      </c>
      <c r="I66" s="848" t="s">
        <v>1583</v>
      </c>
      <c r="J66" s="848" t="s">
        <v>4328</v>
      </c>
      <c r="K66" s="848" t="s">
        <v>4648</v>
      </c>
      <c r="L66" s="850" t="s">
        <v>4502</v>
      </c>
      <c r="M66" s="851">
        <v>44019</v>
      </c>
      <c r="N66" s="851">
        <v>44019</v>
      </c>
      <c r="O66" s="850" t="s">
        <v>4503</v>
      </c>
      <c r="P66" s="850" t="s">
        <v>1539</v>
      </c>
      <c r="Q66" s="851">
        <v>44019</v>
      </c>
      <c r="R66" s="852" t="s">
        <v>4656</v>
      </c>
    </row>
    <row r="67" spans="1:18" s="853" customFormat="1" ht="18" customHeight="1">
      <c r="A67" s="847" t="s">
        <v>2566</v>
      </c>
      <c r="B67" s="848"/>
      <c r="C67" s="849">
        <v>96.8</v>
      </c>
      <c r="D67" s="848" t="s">
        <v>1348</v>
      </c>
      <c r="E67" s="848" t="s">
        <v>4657</v>
      </c>
      <c r="F67" s="848" t="s">
        <v>4564</v>
      </c>
      <c r="G67" s="848" t="s">
        <v>4595</v>
      </c>
      <c r="H67" s="848" t="s">
        <v>806</v>
      </c>
      <c r="I67" s="848"/>
      <c r="J67" s="848" t="s">
        <v>1010</v>
      </c>
      <c r="K67" s="848" t="s">
        <v>4658</v>
      </c>
      <c r="L67" s="850" t="s">
        <v>4502</v>
      </c>
      <c r="M67" s="851">
        <v>42081</v>
      </c>
      <c r="N67" s="851">
        <v>42188</v>
      </c>
      <c r="O67" s="850" t="s">
        <v>4503</v>
      </c>
      <c r="P67" s="850" t="s">
        <v>2565</v>
      </c>
      <c r="Q67" s="851">
        <v>42188</v>
      </c>
      <c r="R67" s="852" t="s">
        <v>4659</v>
      </c>
    </row>
    <row r="68" spans="1:18" s="853" customFormat="1" ht="18" customHeight="1">
      <c r="A68" s="847" t="s">
        <v>1279</v>
      </c>
      <c r="B68" s="848"/>
      <c r="C68" s="849">
        <v>98.4</v>
      </c>
      <c r="D68" s="848" t="s">
        <v>1348</v>
      </c>
      <c r="E68" s="848" t="s">
        <v>1284</v>
      </c>
      <c r="F68" s="848" t="s">
        <v>4511</v>
      </c>
      <c r="G68" s="848" t="s">
        <v>4560</v>
      </c>
      <c r="H68" s="848" t="s">
        <v>806</v>
      </c>
      <c r="I68" s="848" t="s">
        <v>1911</v>
      </c>
      <c r="J68" s="848" t="s">
        <v>1285</v>
      </c>
      <c r="K68" s="848" t="s">
        <v>4660</v>
      </c>
      <c r="L68" s="850" t="s">
        <v>4502</v>
      </c>
      <c r="M68" s="851">
        <v>42723</v>
      </c>
      <c r="N68" s="851">
        <v>42724</v>
      </c>
      <c r="O68" s="850" t="s">
        <v>4503</v>
      </c>
      <c r="P68" s="850" t="s">
        <v>1278</v>
      </c>
      <c r="Q68" s="851">
        <v>42724</v>
      </c>
      <c r="R68" s="852" t="s">
        <v>1279</v>
      </c>
    </row>
    <row r="69" spans="1:18" s="853" customFormat="1" ht="18" customHeight="1">
      <c r="A69" s="847" t="s">
        <v>1043</v>
      </c>
      <c r="B69" s="848"/>
      <c r="C69" s="849">
        <v>98.5</v>
      </c>
      <c r="D69" s="848" t="s">
        <v>1348</v>
      </c>
      <c r="E69" s="848" t="s">
        <v>1044</v>
      </c>
      <c r="F69" s="848" t="s">
        <v>4537</v>
      </c>
      <c r="G69" s="848"/>
      <c r="H69" s="848" t="s">
        <v>780</v>
      </c>
      <c r="I69" s="848" t="s">
        <v>2067</v>
      </c>
      <c r="J69" s="848" t="s">
        <v>1045</v>
      </c>
      <c r="K69" s="848" t="s">
        <v>4661</v>
      </c>
      <c r="L69" s="850" t="s">
        <v>4502</v>
      </c>
      <c r="M69" s="851">
        <v>43803</v>
      </c>
      <c r="N69" s="851">
        <v>43808</v>
      </c>
      <c r="O69" s="850" t="s">
        <v>4503</v>
      </c>
      <c r="P69" s="850" t="s">
        <v>1042</v>
      </c>
      <c r="Q69" s="851">
        <v>43808</v>
      </c>
      <c r="R69" s="852" t="s">
        <v>1043</v>
      </c>
    </row>
    <row r="70" spans="1:18" s="853" customFormat="1" ht="18" customHeight="1">
      <c r="A70" s="847" t="s">
        <v>4294</v>
      </c>
      <c r="B70" s="848"/>
      <c r="C70" s="849">
        <v>98.7</v>
      </c>
      <c r="D70" s="848" t="s">
        <v>1348</v>
      </c>
      <c r="E70" s="848" t="s">
        <v>4311</v>
      </c>
      <c r="F70" s="848" t="s">
        <v>4527</v>
      </c>
      <c r="G70" s="848" t="s">
        <v>4662</v>
      </c>
      <c r="H70" s="848" t="s">
        <v>780</v>
      </c>
      <c r="I70" s="848" t="s">
        <v>2641</v>
      </c>
      <c r="J70" s="848" t="s">
        <v>4329</v>
      </c>
      <c r="K70" s="848" t="s">
        <v>4663</v>
      </c>
      <c r="L70" s="850" t="s">
        <v>3793</v>
      </c>
      <c r="M70" s="851">
        <v>44607</v>
      </c>
      <c r="N70" s="851">
        <v>44615</v>
      </c>
      <c r="O70" s="850" t="s">
        <v>4503</v>
      </c>
      <c r="P70" s="850" t="s">
        <v>4279</v>
      </c>
      <c r="Q70" s="851">
        <v>44615</v>
      </c>
      <c r="R70" s="852" t="s">
        <v>4664</v>
      </c>
    </row>
    <row r="71" spans="1:18" s="853" customFormat="1" ht="18" customHeight="1">
      <c r="A71" s="847" t="s">
        <v>2510</v>
      </c>
      <c r="B71" s="848"/>
      <c r="C71" s="849">
        <v>99.42</v>
      </c>
      <c r="D71" s="848" t="s">
        <v>1348</v>
      </c>
      <c r="E71" s="848" t="s">
        <v>4665</v>
      </c>
      <c r="F71" s="848" t="s">
        <v>4537</v>
      </c>
      <c r="G71" s="848" t="s">
        <v>4538</v>
      </c>
      <c r="H71" s="848" t="s">
        <v>780</v>
      </c>
      <c r="I71" s="848" t="s">
        <v>4022</v>
      </c>
      <c r="J71" s="848" t="s">
        <v>1337</v>
      </c>
      <c r="K71" s="848" t="s">
        <v>4590</v>
      </c>
      <c r="L71" s="850" t="s">
        <v>910</v>
      </c>
      <c r="M71" s="851">
        <v>41234</v>
      </c>
      <c r="N71" s="851">
        <v>44235</v>
      </c>
      <c r="O71" s="850" t="s">
        <v>4503</v>
      </c>
      <c r="P71" s="850" t="s">
        <v>2509</v>
      </c>
      <c r="Q71" s="851">
        <v>41247</v>
      </c>
      <c r="R71" s="852" t="s">
        <v>2510</v>
      </c>
    </row>
    <row r="72" spans="1:18" s="853" customFormat="1" ht="18" customHeight="1">
      <c r="A72" s="847" t="s">
        <v>2492</v>
      </c>
      <c r="B72" s="848"/>
      <c r="C72" s="849">
        <v>99.82</v>
      </c>
      <c r="D72" s="848" t="s">
        <v>1348</v>
      </c>
      <c r="E72" s="848" t="s">
        <v>4666</v>
      </c>
      <c r="F72" s="848" t="s">
        <v>4499</v>
      </c>
      <c r="G72" s="848" t="s">
        <v>4500</v>
      </c>
      <c r="H72" s="848" t="s">
        <v>824</v>
      </c>
      <c r="I72" s="848" t="s">
        <v>1583</v>
      </c>
      <c r="J72" s="848" t="s">
        <v>4328</v>
      </c>
      <c r="K72" s="848" t="s">
        <v>4667</v>
      </c>
      <c r="L72" s="850" t="s">
        <v>4517</v>
      </c>
      <c r="M72" s="851">
        <v>40198</v>
      </c>
      <c r="N72" s="851">
        <v>41340</v>
      </c>
      <c r="O72" s="850" t="s">
        <v>4503</v>
      </c>
      <c r="P72" s="850" t="s">
        <v>2491</v>
      </c>
      <c r="Q72" s="851">
        <v>40225</v>
      </c>
      <c r="R72" s="852" t="s">
        <v>4668</v>
      </c>
    </row>
    <row r="73" spans="1:18" s="853" customFormat="1" ht="18" customHeight="1">
      <c r="A73" s="847" t="s">
        <v>1287</v>
      </c>
      <c r="B73" s="848"/>
      <c r="C73" s="849">
        <v>100.36</v>
      </c>
      <c r="D73" s="848" t="s">
        <v>1348</v>
      </c>
      <c r="E73" s="848" t="s">
        <v>4669</v>
      </c>
      <c r="F73" s="848" t="s">
        <v>4537</v>
      </c>
      <c r="G73" s="848" t="s">
        <v>4538</v>
      </c>
      <c r="H73" s="848" t="s">
        <v>780</v>
      </c>
      <c r="I73" s="848" t="s">
        <v>1121</v>
      </c>
      <c r="J73" s="848" t="s">
        <v>4332</v>
      </c>
      <c r="K73" s="848" t="s">
        <v>4630</v>
      </c>
      <c r="L73" s="850" t="s">
        <v>4670</v>
      </c>
      <c r="M73" s="851">
        <v>37677</v>
      </c>
      <c r="N73" s="851">
        <v>44235</v>
      </c>
      <c r="O73" s="850" t="s">
        <v>4503</v>
      </c>
      <c r="P73" s="850" t="s">
        <v>1286</v>
      </c>
      <c r="Q73" s="851">
        <v>37684</v>
      </c>
      <c r="R73" s="852" t="s">
        <v>4671</v>
      </c>
    </row>
    <row r="74" spans="1:18" s="853" customFormat="1" ht="18" customHeight="1">
      <c r="A74" s="847" t="s">
        <v>1667</v>
      </c>
      <c r="B74" s="848"/>
      <c r="C74" s="849">
        <v>101.9</v>
      </c>
      <c r="D74" s="848" t="s">
        <v>1348</v>
      </c>
      <c r="E74" s="848" t="s">
        <v>4672</v>
      </c>
      <c r="F74" s="848" t="s">
        <v>4511</v>
      </c>
      <c r="G74" s="848" t="s">
        <v>4560</v>
      </c>
      <c r="H74" s="848" t="s">
        <v>806</v>
      </c>
      <c r="I74" s="848" t="s">
        <v>1911</v>
      </c>
      <c r="J74" s="848" t="s">
        <v>1285</v>
      </c>
      <c r="K74" s="848" t="s">
        <v>4673</v>
      </c>
      <c r="L74" s="850" t="s">
        <v>2444</v>
      </c>
      <c r="M74" s="851">
        <v>36692</v>
      </c>
      <c r="N74" s="851">
        <v>41340</v>
      </c>
      <c r="O74" s="850" t="s">
        <v>4503</v>
      </c>
      <c r="P74" s="850" t="s">
        <v>1666</v>
      </c>
      <c r="Q74" s="851">
        <v>36713</v>
      </c>
      <c r="R74" s="852" t="s">
        <v>4674</v>
      </c>
    </row>
    <row r="75" spans="1:18" s="853" customFormat="1" ht="18" customHeight="1">
      <c r="A75" s="847" t="s">
        <v>1160</v>
      </c>
      <c r="B75" s="848"/>
      <c r="C75" s="849">
        <v>102.69</v>
      </c>
      <c r="D75" s="848" t="s">
        <v>1348</v>
      </c>
      <c r="E75" s="848" t="s">
        <v>4675</v>
      </c>
      <c r="F75" s="848" t="s">
        <v>4537</v>
      </c>
      <c r="G75" s="848" t="s">
        <v>4676</v>
      </c>
      <c r="H75" s="848" t="s">
        <v>780</v>
      </c>
      <c r="I75" s="848" t="s">
        <v>919</v>
      </c>
      <c r="J75" s="848" t="s">
        <v>4035</v>
      </c>
      <c r="K75" s="848" t="s">
        <v>4630</v>
      </c>
      <c r="L75" s="850" t="s">
        <v>910</v>
      </c>
      <c r="M75" s="851">
        <v>38792</v>
      </c>
      <c r="N75" s="851">
        <v>44235</v>
      </c>
      <c r="O75" s="850" t="s">
        <v>4503</v>
      </c>
      <c r="P75" s="850" t="s">
        <v>1159</v>
      </c>
      <c r="Q75" s="851">
        <v>38796</v>
      </c>
      <c r="R75" s="852" t="s">
        <v>4677</v>
      </c>
    </row>
    <row r="76" spans="1:18" s="853" customFormat="1" ht="18" customHeight="1">
      <c r="A76" s="847" t="s">
        <v>2061</v>
      </c>
      <c r="B76" s="848"/>
      <c r="C76" s="849">
        <v>104.8</v>
      </c>
      <c r="D76" s="848" t="s">
        <v>1348</v>
      </c>
      <c r="E76" s="848" t="s">
        <v>2062</v>
      </c>
      <c r="F76" s="848" t="s">
        <v>4527</v>
      </c>
      <c r="G76" s="848" t="s">
        <v>480</v>
      </c>
      <c r="H76" s="848" t="s">
        <v>780</v>
      </c>
      <c r="I76" s="848" t="s">
        <v>886</v>
      </c>
      <c r="J76" s="848" t="s">
        <v>4678</v>
      </c>
      <c r="K76" s="848" t="s">
        <v>4679</v>
      </c>
      <c r="L76" s="850" t="s">
        <v>910</v>
      </c>
      <c r="M76" s="851">
        <v>42919</v>
      </c>
      <c r="N76" s="851">
        <v>42936</v>
      </c>
      <c r="O76" s="850" t="s">
        <v>4503</v>
      </c>
      <c r="P76" s="850" t="s">
        <v>2060</v>
      </c>
      <c r="Q76" s="851">
        <v>42936</v>
      </c>
      <c r="R76" s="852" t="s">
        <v>2061</v>
      </c>
    </row>
    <row r="77" spans="1:18" s="853" customFormat="1" ht="18" customHeight="1">
      <c r="A77" s="847" t="s">
        <v>1361</v>
      </c>
      <c r="B77" s="848"/>
      <c r="C77" s="849">
        <v>106.76</v>
      </c>
      <c r="D77" s="848" t="s">
        <v>1348</v>
      </c>
      <c r="E77" s="848" t="s">
        <v>4680</v>
      </c>
      <c r="F77" s="848" t="s">
        <v>4537</v>
      </c>
      <c r="G77" s="848" t="s">
        <v>4538</v>
      </c>
      <c r="H77" s="848" t="s">
        <v>780</v>
      </c>
      <c r="I77" s="848" t="s">
        <v>4681</v>
      </c>
      <c r="J77" s="848" t="s">
        <v>1337</v>
      </c>
      <c r="K77" s="848" t="s">
        <v>4682</v>
      </c>
      <c r="L77" s="850" t="s">
        <v>4535</v>
      </c>
      <c r="M77" s="851">
        <v>42423</v>
      </c>
      <c r="N77" s="851">
        <v>42499</v>
      </c>
      <c r="O77" s="850" t="s">
        <v>4503</v>
      </c>
      <c r="P77" s="850" t="s">
        <v>1360</v>
      </c>
      <c r="Q77" s="851">
        <v>42499</v>
      </c>
      <c r="R77" s="852" t="s">
        <v>1361</v>
      </c>
    </row>
    <row r="78" spans="1:18" s="853" customFormat="1" ht="18" customHeight="1">
      <c r="A78" s="847" t="s">
        <v>1854</v>
      </c>
      <c r="B78" s="848"/>
      <c r="C78" s="849">
        <v>107</v>
      </c>
      <c r="D78" s="848" t="s">
        <v>1348</v>
      </c>
      <c r="E78" s="848" t="s">
        <v>4683</v>
      </c>
      <c r="F78" s="848" t="s">
        <v>4511</v>
      </c>
      <c r="G78" s="848" t="s">
        <v>4560</v>
      </c>
      <c r="H78" s="848" t="s">
        <v>806</v>
      </c>
      <c r="I78" s="848" t="s">
        <v>1911</v>
      </c>
      <c r="J78" s="848" t="s">
        <v>1193</v>
      </c>
      <c r="K78" s="848" t="s">
        <v>4684</v>
      </c>
      <c r="L78" s="850" t="s">
        <v>2444</v>
      </c>
      <c r="M78" s="851">
        <v>39589</v>
      </c>
      <c r="N78" s="851">
        <v>42108</v>
      </c>
      <c r="O78" s="850" t="s">
        <v>4503</v>
      </c>
      <c r="P78" s="850" t="s">
        <v>1853</v>
      </c>
      <c r="Q78" s="851">
        <v>39630</v>
      </c>
      <c r="R78" s="852" t="s">
        <v>4685</v>
      </c>
    </row>
    <row r="79" spans="1:18" s="853" customFormat="1" ht="18" customHeight="1">
      <c r="A79" s="847" t="s">
        <v>4301</v>
      </c>
      <c r="B79" s="848"/>
      <c r="C79" s="849">
        <v>108.6</v>
      </c>
      <c r="D79" s="848" t="s">
        <v>1348</v>
      </c>
      <c r="E79" s="848" t="s">
        <v>4317</v>
      </c>
      <c r="F79" s="848" t="s">
        <v>4537</v>
      </c>
      <c r="G79" s="848" t="s">
        <v>4538</v>
      </c>
      <c r="H79" s="848" t="s">
        <v>780</v>
      </c>
      <c r="I79" s="848" t="s">
        <v>4033</v>
      </c>
      <c r="J79" s="848" t="s">
        <v>4332</v>
      </c>
      <c r="K79" s="848" t="s">
        <v>4686</v>
      </c>
      <c r="L79" s="850" t="s">
        <v>3793</v>
      </c>
      <c r="M79" s="851">
        <v>44672</v>
      </c>
      <c r="N79" s="851">
        <v>44672</v>
      </c>
      <c r="O79" s="850" t="s">
        <v>4503</v>
      </c>
      <c r="P79" s="850" t="s">
        <v>4284</v>
      </c>
      <c r="Q79" s="851">
        <v>44672</v>
      </c>
      <c r="R79" s="852" t="s">
        <v>4301</v>
      </c>
    </row>
    <row r="80" spans="1:18" s="853" customFormat="1" ht="18" customHeight="1">
      <c r="A80" s="847" t="s">
        <v>2464</v>
      </c>
      <c r="B80" s="868"/>
      <c r="C80" s="849">
        <v>108.6</v>
      </c>
      <c r="D80" s="848" t="s">
        <v>1348</v>
      </c>
      <c r="E80" s="848" t="s">
        <v>4687</v>
      </c>
      <c r="F80" s="848" t="s">
        <v>4511</v>
      </c>
      <c r="G80" s="848" t="s">
        <v>4512</v>
      </c>
      <c r="H80" s="848" t="s">
        <v>806</v>
      </c>
      <c r="I80" s="848" t="s">
        <v>1665</v>
      </c>
      <c r="J80" s="848" t="s">
        <v>1022</v>
      </c>
      <c r="K80" s="848" t="s">
        <v>4660</v>
      </c>
      <c r="L80" s="850" t="s">
        <v>4517</v>
      </c>
      <c r="M80" s="851">
        <v>40967</v>
      </c>
      <c r="N80" s="851">
        <v>41340</v>
      </c>
      <c r="O80" s="850" t="s">
        <v>4503</v>
      </c>
      <c r="P80" s="850" t="s">
        <v>2463</v>
      </c>
      <c r="Q80" s="851">
        <v>41026</v>
      </c>
      <c r="R80" s="852" t="s">
        <v>2464</v>
      </c>
    </row>
    <row r="81" spans="1:67" s="853" customFormat="1" ht="18" customHeight="1">
      <c r="A81" s="847" t="s">
        <v>1187</v>
      </c>
      <c r="B81" s="869" t="s">
        <v>4688</v>
      </c>
      <c r="C81" s="849">
        <v>108.8</v>
      </c>
      <c r="D81" s="848" t="s">
        <v>1348</v>
      </c>
      <c r="E81" s="848" t="s">
        <v>4689</v>
      </c>
      <c r="F81" s="848" t="s">
        <v>4537</v>
      </c>
      <c r="G81" s="848" t="s">
        <v>1563</v>
      </c>
      <c r="H81" s="848" t="s">
        <v>780</v>
      </c>
      <c r="I81" s="848" t="s">
        <v>1563</v>
      </c>
      <c r="J81" s="848" t="s">
        <v>933</v>
      </c>
      <c r="K81" s="848" t="s">
        <v>4690</v>
      </c>
      <c r="L81" s="850" t="s">
        <v>4535</v>
      </c>
      <c r="M81" s="851">
        <v>40640</v>
      </c>
      <c r="N81" s="851">
        <v>44769</v>
      </c>
      <c r="O81" s="850" t="s">
        <v>4503</v>
      </c>
      <c r="P81" s="850" t="s">
        <v>1186</v>
      </c>
      <c r="Q81" s="851">
        <v>40679</v>
      </c>
      <c r="R81" s="852" t="s">
        <v>4691</v>
      </c>
    </row>
    <row r="82" spans="1:67" s="853" customFormat="1" ht="18" customHeight="1">
      <c r="A82" s="847" t="s">
        <v>4064</v>
      </c>
      <c r="B82" s="848"/>
      <c r="C82" s="849">
        <v>110.93</v>
      </c>
      <c r="D82" s="848" t="s">
        <v>1348</v>
      </c>
      <c r="E82" s="848" t="s">
        <v>4065</v>
      </c>
      <c r="F82" s="848" t="s">
        <v>4537</v>
      </c>
      <c r="G82" s="848" t="s">
        <v>4692</v>
      </c>
      <c r="H82" s="848" t="s">
        <v>780</v>
      </c>
      <c r="I82" s="848" t="s">
        <v>1563</v>
      </c>
      <c r="J82" s="848" t="s">
        <v>1589</v>
      </c>
      <c r="K82" s="848" t="s">
        <v>4590</v>
      </c>
      <c r="L82" s="850" t="s">
        <v>4600</v>
      </c>
      <c r="M82" s="851">
        <v>44501</v>
      </c>
      <c r="N82" s="851">
        <v>44518</v>
      </c>
      <c r="O82" s="850" t="s">
        <v>4503</v>
      </c>
      <c r="P82" s="850" t="s">
        <v>4063</v>
      </c>
      <c r="Q82" s="851">
        <v>44518</v>
      </c>
      <c r="R82" s="852" t="s">
        <v>4693</v>
      </c>
    </row>
    <row r="83" spans="1:67" s="853" customFormat="1" ht="18" customHeight="1">
      <c r="A83" s="847" t="s">
        <v>2191</v>
      </c>
      <c r="B83" s="848"/>
      <c r="C83" s="849">
        <v>112.61</v>
      </c>
      <c r="D83" s="848" t="s">
        <v>1348</v>
      </c>
      <c r="E83" s="848" t="s">
        <v>2194</v>
      </c>
      <c r="F83" s="848" t="s">
        <v>4527</v>
      </c>
      <c r="G83" s="848" t="s">
        <v>4694</v>
      </c>
      <c r="H83" s="848" t="s">
        <v>780</v>
      </c>
      <c r="I83" s="848" t="s">
        <v>4022</v>
      </c>
      <c r="J83" s="848" t="s">
        <v>2195</v>
      </c>
      <c r="K83" s="848" t="s">
        <v>4695</v>
      </c>
      <c r="L83" s="850" t="s">
        <v>4502</v>
      </c>
      <c r="M83" s="851">
        <v>44021</v>
      </c>
      <c r="N83" s="851">
        <v>44021</v>
      </c>
      <c r="O83" s="850" t="s">
        <v>4503</v>
      </c>
      <c r="P83" s="850" t="s">
        <v>2190</v>
      </c>
      <c r="Q83" s="851">
        <v>44021</v>
      </c>
      <c r="R83" s="852" t="s">
        <v>4696</v>
      </c>
    </row>
    <row r="84" spans="1:67" s="853" customFormat="1" ht="18" customHeight="1">
      <c r="A84" s="847" t="s">
        <v>923</v>
      </c>
      <c r="B84" s="862"/>
      <c r="C84" s="849">
        <v>113.3</v>
      </c>
      <c r="D84" s="848" t="s">
        <v>1348</v>
      </c>
      <c r="E84" s="848" t="s">
        <v>924</v>
      </c>
      <c r="F84" s="848" t="s">
        <v>4527</v>
      </c>
      <c r="G84" s="848" t="s">
        <v>4662</v>
      </c>
      <c r="H84" s="848" t="s">
        <v>780</v>
      </c>
      <c r="I84" s="848" t="s">
        <v>2641</v>
      </c>
      <c r="J84" s="848" t="s">
        <v>3997</v>
      </c>
      <c r="K84" s="848" t="s">
        <v>4697</v>
      </c>
      <c r="L84" s="850" t="s">
        <v>967</v>
      </c>
      <c r="M84" s="851">
        <v>43140</v>
      </c>
      <c r="N84" s="851">
        <v>43168</v>
      </c>
      <c r="O84" s="850" t="s">
        <v>4503</v>
      </c>
      <c r="P84" s="850" t="s">
        <v>922</v>
      </c>
      <c r="Q84" s="851">
        <v>43168</v>
      </c>
      <c r="R84" s="852" t="s">
        <v>923</v>
      </c>
    </row>
    <row r="85" spans="1:67" s="853" customFormat="1" ht="18" customHeight="1">
      <c r="A85" s="847" t="s">
        <v>4262</v>
      </c>
      <c r="B85" s="848"/>
      <c r="C85" s="849">
        <v>113.5</v>
      </c>
      <c r="D85" s="848" t="s">
        <v>1348</v>
      </c>
      <c r="E85" s="848" t="s">
        <v>4698</v>
      </c>
      <c r="F85" s="848" t="s">
        <v>4499</v>
      </c>
      <c r="G85" s="848" t="s">
        <v>4508</v>
      </c>
      <c r="H85" s="848" t="s">
        <v>824</v>
      </c>
      <c r="I85" s="848" t="s">
        <v>2631</v>
      </c>
      <c r="J85" s="848" t="s">
        <v>4581</v>
      </c>
      <c r="K85" s="848" t="s">
        <v>4630</v>
      </c>
      <c r="L85" s="850" t="s">
        <v>4517</v>
      </c>
      <c r="M85" s="851">
        <v>37720</v>
      </c>
      <c r="N85" s="851">
        <v>44518</v>
      </c>
      <c r="O85" s="850" t="s">
        <v>4503</v>
      </c>
      <c r="P85" s="850" t="s">
        <v>1798</v>
      </c>
      <c r="Q85" s="851">
        <v>38169</v>
      </c>
      <c r="R85" s="852" t="s">
        <v>4699</v>
      </c>
    </row>
    <row r="86" spans="1:67" s="853" customFormat="1" ht="18" customHeight="1">
      <c r="A86" s="847" t="s">
        <v>1047</v>
      </c>
      <c r="B86" s="855"/>
      <c r="C86" s="849">
        <v>114.32</v>
      </c>
      <c r="D86" s="848" t="s">
        <v>1348</v>
      </c>
      <c r="E86" s="848" t="s">
        <v>4700</v>
      </c>
      <c r="F86" s="848" t="s">
        <v>4537</v>
      </c>
      <c r="G86" s="848" t="s">
        <v>4538</v>
      </c>
      <c r="H86" s="848" t="s">
        <v>780</v>
      </c>
      <c r="I86" s="848" t="s">
        <v>1121</v>
      </c>
      <c r="J86" s="848" t="s">
        <v>1049</v>
      </c>
      <c r="K86" s="848" t="s">
        <v>4590</v>
      </c>
      <c r="L86" s="850" t="s">
        <v>4701</v>
      </c>
      <c r="M86" s="851">
        <v>36973</v>
      </c>
      <c r="N86" s="851">
        <v>44518</v>
      </c>
      <c r="O86" s="850" t="s">
        <v>4503</v>
      </c>
      <c r="P86" s="850" t="s">
        <v>1046</v>
      </c>
      <c r="Q86" s="851">
        <v>36979</v>
      </c>
      <c r="R86" s="852" t="s">
        <v>4702</v>
      </c>
    </row>
    <row r="87" spans="1:67" s="853" customFormat="1" ht="18" customHeight="1">
      <c r="A87" s="847" t="s">
        <v>858</v>
      </c>
      <c r="B87" s="848"/>
      <c r="C87" s="849">
        <v>114.57</v>
      </c>
      <c r="D87" s="848" t="s">
        <v>1348</v>
      </c>
      <c r="E87" s="848" t="s">
        <v>4703</v>
      </c>
      <c r="F87" s="848" t="s">
        <v>4527</v>
      </c>
      <c r="G87" s="848" t="s">
        <v>4704</v>
      </c>
      <c r="H87" s="848" t="s">
        <v>780</v>
      </c>
      <c r="I87" s="848" t="s">
        <v>869</v>
      </c>
      <c r="J87" s="848" t="s">
        <v>953</v>
      </c>
      <c r="K87" s="848" t="s">
        <v>4705</v>
      </c>
      <c r="L87" s="850" t="s">
        <v>4535</v>
      </c>
      <c r="M87" s="851">
        <v>40952</v>
      </c>
      <c r="N87" s="851">
        <v>41340</v>
      </c>
      <c r="O87" s="850" t="s">
        <v>4503</v>
      </c>
      <c r="P87" s="850" t="s">
        <v>857</v>
      </c>
      <c r="Q87" s="851">
        <v>40953</v>
      </c>
      <c r="R87" s="852" t="s">
        <v>858</v>
      </c>
    </row>
    <row r="88" spans="1:67" s="853" customFormat="1" ht="18" customHeight="1">
      <c r="A88" s="847" t="s">
        <v>2288</v>
      </c>
      <c r="B88" s="848"/>
      <c r="C88" s="849">
        <v>114.73</v>
      </c>
      <c r="D88" s="848" t="s">
        <v>1348</v>
      </c>
      <c r="E88" s="848" t="s">
        <v>4706</v>
      </c>
      <c r="F88" s="848" t="s">
        <v>4511</v>
      </c>
      <c r="G88" s="848" t="s">
        <v>4512</v>
      </c>
      <c r="H88" s="848" t="s">
        <v>806</v>
      </c>
      <c r="I88" s="848" t="s">
        <v>1911</v>
      </c>
      <c r="J88" s="848" t="s">
        <v>984</v>
      </c>
      <c r="K88" s="848" t="s">
        <v>4707</v>
      </c>
      <c r="L88" s="850" t="s">
        <v>4517</v>
      </c>
      <c r="M88" s="851">
        <v>39237</v>
      </c>
      <c r="N88" s="851">
        <v>41340</v>
      </c>
      <c r="O88" s="850" t="s">
        <v>4503</v>
      </c>
      <c r="P88" s="850" t="s">
        <v>2287</v>
      </c>
      <c r="Q88" s="851">
        <v>39772</v>
      </c>
      <c r="R88" s="852" t="s">
        <v>4708</v>
      </c>
    </row>
    <row r="89" spans="1:67" s="870" customFormat="1" ht="18" customHeight="1">
      <c r="A89" s="847" t="s">
        <v>4054</v>
      </c>
      <c r="B89" s="848"/>
      <c r="C89" s="849">
        <v>115.74</v>
      </c>
      <c r="D89" s="848" t="s">
        <v>1348</v>
      </c>
      <c r="E89" s="848" t="s">
        <v>4055</v>
      </c>
      <c r="F89" s="848" t="s">
        <v>4527</v>
      </c>
      <c r="G89" s="848" t="s">
        <v>4528</v>
      </c>
      <c r="H89" s="848" t="s">
        <v>780</v>
      </c>
      <c r="I89" s="848" t="s">
        <v>1483</v>
      </c>
      <c r="J89" s="848" t="s">
        <v>2553</v>
      </c>
      <c r="K89" s="848" t="s">
        <v>4590</v>
      </c>
      <c r="L89" s="850" t="s">
        <v>4535</v>
      </c>
      <c r="M89" s="851">
        <v>44484</v>
      </c>
      <c r="N89" s="851">
        <v>44518</v>
      </c>
      <c r="O89" s="850" t="s">
        <v>4503</v>
      </c>
      <c r="P89" s="850" t="s">
        <v>4053</v>
      </c>
      <c r="Q89" s="851">
        <v>44518</v>
      </c>
      <c r="R89" s="852" t="s">
        <v>4709</v>
      </c>
      <c r="S89" s="853"/>
      <c r="T89" s="853"/>
      <c r="U89" s="853"/>
      <c r="V89" s="853"/>
      <c r="W89" s="853"/>
      <c r="X89" s="853"/>
      <c r="Y89" s="853"/>
      <c r="Z89" s="853"/>
      <c r="AA89" s="853"/>
      <c r="AB89" s="853"/>
      <c r="AC89" s="853"/>
      <c r="AD89" s="853"/>
      <c r="AE89" s="853"/>
      <c r="AF89" s="853"/>
      <c r="AG89" s="853"/>
      <c r="AH89" s="853"/>
      <c r="AI89" s="853"/>
      <c r="AJ89" s="853"/>
      <c r="AK89" s="853"/>
      <c r="AL89" s="853"/>
      <c r="AM89" s="853"/>
      <c r="AN89" s="853"/>
      <c r="AO89" s="853"/>
      <c r="AP89" s="853"/>
      <c r="AQ89" s="853"/>
      <c r="AR89" s="853"/>
      <c r="AS89" s="853"/>
      <c r="AT89" s="853"/>
      <c r="AU89" s="853"/>
      <c r="AV89" s="853"/>
      <c r="AW89" s="853"/>
      <c r="AX89" s="853"/>
      <c r="AY89" s="853"/>
      <c r="AZ89" s="853"/>
      <c r="BA89" s="853"/>
      <c r="BB89" s="853"/>
      <c r="BC89" s="853"/>
      <c r="BD89" s="853"/>
      <c r="BE89" s="853"/>
      <c r="BF89" s="853"/>
      <c r="BG89" s="853"/>
      <c r="BH89" s="853"/>
      <c r="BI89" s="853"/>
      <c r="BJ89" s="853"/>
      <c r="BK89" s="853"/>
      <c r="BL89" s="853"/>
      <c r="BM89" s="853"/>
      <c r="BN89" s="853"/>
      <c r="BO89" s="853"/>
    </row>
    <row r="90" spans="1:67" s="853" customFormat="1" ht="18" customHeight="1">
      <c r="A90" s="847" t="s">
        <v>2522</v>
      </c>
      <c r="B90" s="848"/>
      <c r="C90" s="849">
        <v>116.28</v>
      </c>
      <c r="D90" s="848" t="s">
        <v>1348</v>
      </c>
      <c r="E90" s="848" t="s">
        <v>2523</v>
      </c>
      <c r="F90" s="848" t="s">
        <v>4499</v>
      </c>
      <c r="G90" s="848" t="s">
        <v>4508</v>
      </c>
      <c r="H90" s="848" t="s">
        <v>824</v>
      </c>
      <c r="I90" s="848" t="s">
        <v>2631</v>
      </c>
      <c r="J90" s="848" t="s">
        <v>1219</v>
      </c>
      <c r="K90" s="848" t="s">
        <v>4648</v>
      </c>
      <c r="L90" s="850" t="s">
        <v>4502</v>
      </c>
      <c r="M90" s="851">
        <v>44013</v>
      </c>
      <c r="N90" s="851">
        <v>44020</v>
      </c>
      <c r="O90" s="850" t="s">
        <v>4503</v>
      </c>
      <c r="P90" s="850" t="s">
        <v>2521</v>
      </c>
      <c r="Q90" s="851">
        <v>44020</v>
      </c>
      <c r="R90" s="852" t="s">
        <v>2522</v>
      </c>
    </row>
    <row r="91" spans="1:67" s="853" customFormat="1" ht="18" customHeight="1">
      <c r="A91" s="847" t="s">
        <v>2360</v>
      </c>
      <c r="B91" s="848"/>
      <c r="C91" s="849">
        <v>116.38</v>
      </c>
      <c r="D91" s="848" t="s">
        <v>1348</v>
      </c>
      <c r="E91" s="848" t="s">
        <v>2361</v>
      </c>
      <c r="F91" s="848" t="s">
        <v>4527</v>
      </c>
      <c r="G91" s="848" t="s">
        <v>4528</v>
      </c>
      <c r="H91" s="848" t="s">
        <v>780</v>
      </c>
      <c r="I91" s="848" t="s">
        <v>958</v>
      </c>
      <c r="J91" s="848" t="s">
        <v>4529</v>
      </c>
      <c r="K91" s="848" t="s">
        <v>4590</v>
      </c>
      <c r="L91" s="850" t="s">
        <v>4600</v>
      </c>
      <c r="M91" s="857">
        <v>43266</v>
      </c>
      <c r="N91" s="851">
        <v>44523</v>
      </c>
      <c r="O91" s="858" t="s">
        <v>4503</v>
      </c>
      <c r="P91" s="850" t="s">
        <v>2359</v>
      </c>
      <c r="Q91" s="851">
        <v>43283</v>
      </c>
      <c r="R91" s="852" t="s">
        <v>4710</v>
      </c>
    </row>
    <row r="92" spans="1:67" s="853" customFormat="1" ht="18" customHeight="1">
      <c r="A92" s="854" t="s">
        <v>4040</v>
      </c>
      <c r="B92" s="855"/>
      <c r="C92" s="849">
        <v>116.5</v>
      </c>
      <c r="D92" s="848" t="s">
        <v>1348</v>
      </c>
      <c r="E92" s="848" t="s">
        <v>4041</v>
      </c>
      <c r="F92" s="848" t="s">
        <v>4527</v>
      </c>
      <c r="G92" s="848" t="s">
        <v>4528</v>
      </c>
      <c r="H92" s="848" t="s">
        <v>780</v>
      </c>
      <c r="I92" s="848" t="s">
        <v>958</v>
      </c>
      <c r="J92" s="848" t="s">
        <v>967</v>
      </c>
      <c r="K92" s="848" t="s">
        <v>4630</v>
      </c>
      <c r="L92" s="850" t="s">
        <v>4600</v>
      </c>
      <c r="M92" s="851" t="s">
        <v>4601</v>
      </c>
      <c r="N92" s="851">
        <v>44518</v>
      </c>
      <c r="O92" s="850" t="s">
        <v>4503</v>
      </c>
      <c r="P92" s="850" t="s">
        <v>4039</v>
      </c>
      <c r="Q92" s="851">
        <v>44518</v>
      </c>
      <c r="R92" s="852" t="s">
        <v>4040</v>
      </c>
    </row>
    <row r="93" spans="1:67" s="853" customFormat="1" ht="18" customHeight="1">
      <c r="A93" s="847" t="s">
        <v>2538</v>
      </c>
      <c r="B93" s="848"/>
      <c r="C93" s="849">
        <v>116.65</v>
      </c>
      <c r="D93" s="848" t="s">
        <v>1348</v>
      </c>
      <c r="E93" s="848" t="s">
        <v>4711</v>
      </c>
      <c r="F93" s="848" t="s">
        <v>4537</v>
      </c>
      <c r="G93" s="848" t="s">
        <v>4538</v>
      </c>
      <c r="H93" s="848" t="s">
        <v>780</v>
      </c>
      <c r="I93" s="848" t="s">
        <v>4681</v>
      </c>
      <c r="J93" s="848" t="s">
        <v>1337</v>
      </c>
      <c r="K93" s="848" t="s">
        <v>4630</v>
      </c>
      <c r="L93" s="850" t="s">
        <v>910</v>
      </c>
      <c r="M93" s="851">
        <v>39310</v>
      </c>
      <c r="N93" s="851">
        <v>44235</v>
      </c>
      <c r="O93" s="850" t="s">
        <v>4503</v>
      </c>
      <c r="P93" s="850" t="s">
        <v>2537</v>
      </c>
      <c r="Q93" s="851">
        <v>39315</v>
      </c>
      <c r="R93" s="852" t="s">
        <v>4712</v>
      </c>
    </row>
    <row r="94" spans="1:67" s="853" customFormat="1" ht="18" customHeight="1">
      <c r="A94" s="847" t="s">
        <v>3642</v>
      </c>
      <c r="B94" s="848"/>
      <c r="C94" s="849">
        <v>118.85</v>
      </c>
      <c r="D94" s="848" t="s">
        <v>1348</v>
      </c>
      <c r="E94" s="848" t="s">
        <v>3645</v>
      </c>
      <c r="F94" s="848" t="s">
        <v>4527</v>
      </c>
      <c r="G94" s="848" t="s">
        <v>4694</v>
      </c>
      <c r="H94" s="848" t="s">
        <v>780</v>
      </c>
      <c r="I94" s="848" t="s">
        <v>4713</v>
      </c>
      <c r="J94" s="848" t="s">
        <v>2195</v>
      </c>
      <c r="K94" s="848" t="s">
        <v>4714</v>
      </c>
      <c r="L94" s="850" t="s">
        <v>4535</v>
      </c>
      <c r="M94" s="851">
        <v>44412</v>
      </c>
      <c r="N94" s="851">
        <v>44417</v>
      </c>
      <c r="O94" s="850" t="s">
        <v>4503</v>
      </c>
      <c r="P94" s="850" t="s">
        <v>4715</v>
      </c>
      <c r="Q94" s="851">
        <v>44417</v>
      </c>
      <c r="R94" s="852" t="s">
        <v>4716</v>
      </c>
    </row>
    <row r="95" spans="1:67" s="853" customFormat="1" ht="18" customHeight="1">
      <c r="A95" s="847" t="s">
        <v>4067</v>
      </c>
      <c r="B95" s="848"/>
      <c r="C95" s="849">
        <v>118.99</v>
      </c>
      <c r="D95" s="848" t="s">
        <v>1348</v>
      </c>
      <c r="E95" s="848" t="s">
        <v>4068</v>
      </c>
      <c r="F95" s="848" t="s">
        <v>4537</v>
      </c>
      <c r="G95" s="848" t="s">
        <v>4676</v>
      </c>
      <c r="H95" s="848" t="s">
        <v>780</v>
      </c>
      <c r="I95" s="848" t="s">
        <v>2068</v>
      </c>
      <c r="J95" s="848" t="s">
        <v>1045</v>
      </c>
      <c r="K95" s="848" t="s">
        <v>4599</v>
      </c>
      <c r="L95" s="850" t="s">
        <v>4535</v>
      </c>
      <c r="M95" s="851">
        <v>44498</v>
      </c>
      <c r="N95" s="851">
        <v>44518</v>
      </c>
      <c r="O95" s="850" t="s">
        <v>4503</v>
      </c>
      <c r="P95" s="850" t="s">
        <v>4066</v>
      </c>
      <c r="Q95" s="851">
        <v>44518</v>
      </c>
      <c r="R95" s="852" t="s">
        <v>4717</v>
      </c>
    </row>
    <row r="96" spans="1:67" s="853" customFormat="1" ht="18" customHeight="1">
      <c r="A96" s="847" t="s">
        <v>3648</v>
      </c>
      <c r="B96" s="848"/>
      <c r="C96" s="849">
        <v>119</v>
      </c>
      <c r="D96" s="848" t="s">
        <v>1348</v>
      </c>
      <c r="E96" s="848" t="s">
        <v>3652</v>
      </c>
      <c r="F96" s="848" t="s">
        <v>4527</v>
      </c>
      <c r="G96" s="848" t="s">
        <v>4694</v>
      </c>
      <c r="H96" s="848" t="s">
        <v>780</v>
      </c>
      <c r="I96" s="848" t="s">
        <v>958</v>
      </c>
      <c r="J96" s="848" t="s">
        <v>3653</v>
      </c>
      <c r="K96" s="848" t="s">
        <v>4718</v>
      </c>
      <c r="L96" s="850" t="s">
        <v>4535</v>
      </c>
      <c r="M96" s="851">
        <v>44287</v>
      </c>
      <c r="N96" s="851">
        <v>44298</v>
      </c>
      <c r="O96" s="850" t="s">
        <v>4503</v>
      </c>
      <c r="P96" s="850" t="s">
        <v>3647</v>
      </c>
      <c r="Q96" s="851">
        <v>44298</v>
      </c>
      <c r="R96" s="852" t="s">
        <v>4719</v>
      </c>
    </row>
    <row r="97" spans="1:18" s="853" customFormat="1" ht="18" customHeight="1">
      <c r="A97" s="847" t="s">
        <v>2575</v>
      </c>
      <c r="B97" s="848"/>
      <c r="C97" s="849">
        <v>120.76</v>
      </c>
      <c r="D97" s="848" t="s">
        <v>1348</v>
      </c>
      <c r="E97" s="848" t="s">
        <v>4720</v>
      </c>
      <c r="F97" s="848" t="s">
        <v>4527</v>
      </c>
      <c r="G97" s="848" t="s">
        <v>4528</v>
      </c>
      <c r="H97" s="848" t="s">
        <v>780</v>
      </c>
      <c r="I97" s="848" t="s">
        <v>1483</v>
      </c>
      <c r="J97" s="848" t="s">
        <v>967</v>
      </c>
      <c r="K97" s="848" t="s">
        <v>4721</v>
      </c>
      <c r="L97" s="850" t="s">
        <v>4502</v>
      </c>
      <c r="M97" s="851">
        <v>42159</v>
      </c>
      <c r="N97" s="851">
        <v>42177</v>
      </c>
      <c r="O97" s="850" t="s">
        <v>4503</v>
      </c>
      <c r="P97" s="850" t="s">
        <v>2574</v>
      </c>
      <c r="Q97" s="851">
        <v>42163</v>
      </c>
      <c r="R97" s="852" t="s">
        <v>4722</v>
      </c>
    </row>
    <row r="98" spans="1:18" s="853" customFormat="1" ht="18" customHeight="1">
      <c r="A98" s="847" t="s">
        <v>2200</v>
      </c>
      <c r="B98" s="848"/>
      <c r="C98" s="849">
        <v>121.13</v>
      </c>
      <c r="D98" s="848" t="s">
        <v>1348</v>
      </c>
      <c r="E98" s="848" t="s">
        <v>2203</v>
      </c>
      <c r="F98" s="848" t="s">
        <v>4537</v>
      </c>
      <c r="G98" s="848"/>
      <c r="H98" s="848" t="s">
        <v>780</v>
      </c>
      <c r="I98" s="848" t="s">
        <v>1121</v>
      </c>
      <c r="J98" s="848" t="s">
        <v>1086</v>
      </c>
      <c r="K98" s="848" t="s">
        <v>4723</v>
      </c>
      <c r="L98" s="850" t="s">
        <v>4502</v>
      </c>
      <c r="M98" s="851">
        <v>43692</v>
      </c>
      <c r="N98" s="851">
        <v>44235</v>
      </c>
      <c r="O98" s="850" t="s">
        <v>4503</v>
      </c>
      <c r="P98" s="850" t="s">
        <v>2199</v>
      </c>
      <c r="Q98" s="851">
        <v>43692</v>
      </c>
      <c r="R98" s="852" t="s">
        <v>4724</v>
      </c>
    </row>
    <row r="99" spans="1:18" s="853" customFormat="1" ht="18" customHeight="1">
      <c r="A99" s="847" t="s">
        <v>1558</v>
      </c>
      <c r="B99" s="862"/>
      <c r="C99" s="849">
        <v>121.56</v>
      </c>
      <c r="D99" s="848" t="s">
        <v>1348</v>
      </c>
      <c r="E99" s="848" t="s">
        <v>4725</v>
      </c>
      <c r="F99" s="848" t="s">
        <v>4499</v>
      </c>
      <c r="G99" s="848" t="s">
        <v>4726</v>
      </c>
      <c r="H99" s="848" t="s">
        <v>824</v>
      </c>
      <c r="I99" s="848" t="s">
        <v>1351</v>
      </c>
      <c r="J99" s="848" t="s">
        <v>3715</v>
      </c>
      <c r="K99" s="848" t="s">
        <v>4599</v>
      </c>
      <c r="L99" s="850" t="s">
        <v>1010</v>
      </c>
      <c r="M99" s="851">
        <v>42460</v>
      </c>
      <c r="N99" s="851">
        <v>44554</v>
      </c>
      <c r="O99" s="850" t="s">
        <v>4503</v>
      </c>
      <c r="P99" s="850" t="s">
        <v>1557</v>
      </c>
      <c r="Q99" s="851">
        <v>42499</v>
      </c>
      <c r="R99" s="852" t="s">
        <v>4727</v>
      </c>
    </row>
    <row r="100" spans="1:18" s="853" customFormat="1" ht="18" customHeight="1">
      <c r="A100" s="847" t="s">
        <v>1741</v>
      </c>
      <c r="B100" s="848"/>
      <c r="C100" s="849">
        <v>122</v>
      </c>
      <c r="D100" s="848" t="s">
        <v>1348</v>
      </c>
      <c r="E100" s="848" t="s">
        <v>1746</v>
      </c>
      <c r="F100" s="848" t="s">
        <v>4511</v>
      </c>
      <c r="G100" s="848" t="s">
        <v>4512</v>
      </c>
      <c r="H100" s="848" t="s">
        <v>806</v>
      </c>
      <c r="I100" s="848" t="s">
        <v>4728</v>
      </c>
      <c r="J100" s="848" t="s">
        <v>984</v>
      </c>
      <c r="K100" s="848" t="s">
        <v>4729</v>
      </c>
      <c r="L100" s="850" t="s">
        <v>4502</v>
      </c>
      <c r="M100" s="851">
        <v>43979</v>
      </c>
      <c r="N100" s="851">
        <v>44032</v>
      </c>
      <c r="O100" s="850" t="s">
        <v>4503</v>
      </c>
      <c r="P100" s="850" t="s">
        <v>1740</v>
      </c>
      <c r="Q100" s="851">
        <v>44032</v>
      </c>
      <c r="R100" s="852" t="s">
        <v>1741</v>
      </c>
    </row>
    <row r="101" spans="1:18" s="853" customFormat="1" ht="18" customHeight="1">
      <c r="A101" s="847" t="s">
        <v>4291</v>
      </c>
      <c r="B101" s="848"/>
      <c r="C101" s="849">
        <v>122.3</v>
      </c>
      <c r="D101" s="848" t="s">
        <v>1348</v>
      </c>
      <c r="E101" s="848" t="s">
        <v>4308</v>
      </c>
      <c r="F101" s="848" t="s">
        <v>4499</v>
      </c>
      <c r="G101" s="848" t="s">
        <v>4508</v>
      </c>
      <c r="H101" s="848" t="s">
        <v>824</v>
      </c>
      <c r="I101" s="848" t="s">
        <v>2631</v>
      </c>
      <c r="J101" s="848" t="s">
        <v>4327</v>
      </c>
      <c r="K101" s="848" t="s">
        <v>4730</v>
      </c>
      <c r="L101" s="850" t="s">
        <v>3793</v>
      </c>
      <c r="M101" s="851">
        <v>44706</v>
      </c>
      <c r="N101" s="851">
        <v>44707</v>
      </c>
      <c r="O101" s="850" t="s">
        <v>4503</v>
      </c>
      <c r="P101" s="850" t="s">
        <v>4277</v>
      </c>
      <c r="Q101" s="851">
        <v>44707</v>
      </c>
      <c r="R101" s="852" t="s">
        <v>4291</v>
      </c>
    </row>
    <row r="102" spans="1:18" s="853" customFormat="1" ht="18" customHeight="1">
      <c r="A102" s="847" t="s">
        <v>2347</v>
      </c>
      <c r="B102" s="848"/>
      <c r="C102" s="849">
        <v>123.2</v>
      </c>
      <c r="D102" s="848" t="s">
        <v>1348</v>
      </c>
      <c r="E102" s="848" t="s">
        <v>4731</v>
      </c>
      <c r="F102" s="848" t="s">
        <v>4537</v>
      </c>
      <c r="G102" s="848" t="s">
        <v>4538</v>
      </c>
      <c r="H102" s="848" t="s">
        <v>780</v>
      </c>
      <c r="I102" s="848" t="s">
        <v>1121</v>
      </c>
      <c r="J102" s="848" t="s">
        <v>4332</v>
      </c>
      <c r="K102" s="848" t="s">
        <v>4732</v>
      </c>
      <c r="L102" s="850" t="s">
        <v>4701</v>
      </c>
      <c r="M102" s="851">
        <v>37204</v>
      </c>
      <c r="N102" s="851">
        <v>41340</v>
      </c>
      <c r="O102" s="850" t="s">
        <v>4503</v>
      </c>
      <c r="P102" s="850" t="s">
        <v>2346</v>
      </c>
      <c r="Q102" s="851">
        <v>37245</v>
      </c>
      <c r="R102" s="852" t="s">
        <v>4733</v>
      </c>
    </row>
    <row r="103" spans="1:18" s="853" customFormat="1" ht="18" customHeight="1">
      <c r="A103" s="847" t="s">
        <v>2513</v>
      </c>
      <c r="B103" s="855"/>
      <c r="C103" s="849">
        <v>126.8</v>
      </c>
      <c r="D103" s="848" t="s">
        <v>1348</v>
      </c>
      <c r="E103" s="848" t="s">
        <v>4734</v>
      </c>
      <c r="F103" s="848" t="s">
        <v>4499</v>
      </c>
      <c r="G103" s="848" t="s">
        <v>4500</v>
      </c>
      <c r="H103" s="848" t="s">
        <v>824</v>
      </c>
      <c r="I103" s="848" t="s">
        <v>1351</v>
      </c>
      <c r="J103" s="848" t="s">
        <v>3715</v>
      </c>
      <c r="K103" s="848" t="s">
        <v>4735</v>
      </c>
      <c r="L103" s="850" t="s">
        <v>4517</v>
      </c>
      <c r="M103" s="851">
        <v>39387</v>
      </c>
      <c r="N103" s="851">
        <v>43179</v>
      </c>
      <c r="O103" s="850" t="s">
        <v>4503</v>
      </c>
      <c r="P103" s="850" t="s">
        <v>2512</v>
      </c>
      <c r="Q103" s="851">
        <v>39427</v>
      </c>
      <c r="R103" s="852" t="s">
        <v>4736</v>
      </c>
    </row>
    <row r="104" spans="1:18" s="853" customFormat="1" ht="18" customHeight="1">
      <c r="A104" s="847" t="s">
        <v>1139</v>
      </c>
      <c r="B104" s="848"/>
      <c r="C104" s="849">
        <v>129.37</v>
      </c>
      <c r="D104" s="848" t="s">
        <v>1348</v>
      </c>
      <c r="E104" s="848" t="s">
        <v>1144</v>
      </c>
      <c r="F104" s="848" t="s">
        <v>4499</v>
      </c>
      <c r="G104" s="848" t="s">
        <v>4500</v>
      </c>
      <c r="H104" s="848" t="s">
        <v>824</v>
      </c>
      <c r="I104" s="848" t="s">
        <v>1583</v>
      </c>
      <c r="J104" s="848" t="s">
        <v>1041</v>
      </c>
      <c r="K104" s="848" t="s">
        <v>4737</v>
      </c>
      <c r="L104" s="850" t="s">
        <v>1010</v>
      </c>
      <c r="M104" s="851">
        <v>43396</v>
      </c>
      <c r="N104" s="851">
        <v>44235</v>
      </c>
      <c r="O104" s="850" t="s">
        <v>4503</v>
      </c>
      <c r="P104" s="850" t="s">
        <v>1138</v>
      </c>
      <c r="Q104" s="851">
        <v>43413</v>
      </c>
      <c r="R104" s="852" t="s">
        <v>4738</v>
      </c>
    </row>
    <row r="105" spans="1:18" s="853" customFormat="1" ht="18" customHeight="1">
      <c r="A105" s="847" t="s">
        <v>2205</v>
      </c>
      <c r="B105" s="848"/>
      <c r="C105" s="849">
        <v>129.41999999999999</v>
      </c>
      <c r="D105" s="848" t="s">
        <v>1348</v>
      </c>
      <c r="E105" s="848" t="s">
        <v>4739</v>
      </c>
      <c r="F105" s="848" t="s">
        <v>4527</v>
      </c>
      <c r="G105" s="848" t="s">
        <v>4528</v>
      </c>
      <c r="H105" s="848" t="s">
        <v>780</v>
      </c>
      <c r="I105" s="848" t="s">
        <v>958</v>
      </c>
      <c r="J105" s="848" t="s">
        <v>967</v>
      </c>
      <c r="K105" s="848" t="s">
        <v>4740</v>
      </c>
      <c r="L105" s="850" t="s">
        <v>2444</v>
      </c>
      <c r="M105" s="851">
        <v>41520</v>
      </c>
      <c r="N105" s="851">
        <v>42044</v>
      </c>
      <c r="O105" s="850" t="s">
        <v>4503</v>
      </c>
      <c r="P105" s="850" t="s">
        <v>2204</v>
      </c>
      <c r="Q105" s="851">
        <v>41596</v>
      </c>
      <c r="R105" s="852" t="s">
        <v>4741</v>
      </c>
    </row>
    <row r="106" spans="1:18" s="853" customFormat="1" ht="18" customHeight="1">
      <c r="A106" s="847" t="s">
        <v>810</v>
      </c>
      <c r="B106" s="848"/>
      <c r="C106" s="849">
        <v>130.09</v>
      </c>
      <c r="D106" s="848" t="s">
        <v>1348</v>
      </c>
      <c r="E106" s="848" t="s">
        <v>815</v>
      </c>
      <c r="F106" s="848" t="s">
        <v>4537</v>
      </c>
      <c r="G106" s="848" t="s">
        <v>4538</v>
      </c>
      <c r="H106" s="848" t="s">
        <v>780</v>
      </c>
      <c r="I106" s="848" t="s">
        <v>1563</v>
      </c>
      <c r="J106" s="848" t="s">
        <v>817</v>
      </c>
      <c r="K106" s="848" t="s">
        <v>4742</v>
      </c>
      <c r="L106" s="850" t="s">
        <v>910</v>
      </c>
      <c r="M106" s="851">
        <v>42500</v>
      </c>
      <c r="N106" s="851">
        <v>42529</v>
      </c>
      <c r="O106" s="850" t="s">
        <v>4503</v>
      </c>
      <c r="P106" s="850" t="s">
        <v>809</v>
      </c>
      <c r="Q106" s="851">
        <v>42529</v>
      </c>
      <c r="R106" s="852" t="s">
        <v>810</v>
      </c>
    </row>
    <row r="107" spans="1:18" s="853" customFormat="1" ht="18" customHeight="1">
      <c r="A107" s="847" t="s">
        <v>2582</v>
      </c>
      <c r="B107" s="848"/>
      <c r="C107" s="849">
        <v>130.33000000000001</v>
      </c>
      <c r="D107" s="848" t="s">
        <v>1348</v>
      </c>
      <c r="E107" s="848" t="s">
        <v>4743</v>
      </c>
      <c r="F107" s="848" t="s">
        <v>4537</v>
      </c>
      <c r="G107" s="848" t="s">
        <v>4538</v>
      </c>
      <c r="H107" s="848" t="s">
        <v>780</v>
      </c>
      <c r="I107" s="848" t="s">
        <v>1121</v>
      </c>
      <c r="J107" s="848" t="s">
        <v>817</v>
      </c>
      <c r="K107" s="848" t="s">
        <v>4590</v>
      </c>
      <c r="L107" s="850" t="s">
        <v>4670</v>
      </c>
      <c r="M107" s="851">
        <v>37442</v>
      </c>
      <c r="N107" s="851">
        <v>44235</v>
      </c>
      <c r="O107" s="850" t="s">
        <v>4503</v>
      </c>
      <c r="P107" s="850" t="s">
        <v>2581</v>
      </c>
      <c r="Q107" s="851">
        <v>37463</v>
      </c>
      <c r="R107" s="852" t="s">
        <v>4744</v>
      </c>
    </row>
    <row r="108" spans="1:18" s="853" customFormat="1" ht="18" customHeight="1">
      <c r="A108" s="847" t="s">
        <v>836</v>
      </c>
      <c r="B108" s="848"/>
      <c r="C108" s="849">
        <v>130.72999999999999</v>
      </c>
      <c r="D108" s="848" t="s">
        <v>1348</v>
      </c>
      <c r="E108" s="848" t="s">
        <v>4745</v>
      </c>
      <c r="F108" s="848" t="s">
        <v>4537</v>
      </c>
      <c r="G108" s="848"/>
      <c r="H108" s="848" t="s">
        <v>780</v>
      </c>
      <c r="I108" s="848" t="s">
        <v>4746</v>
      </c>
      <c r="J108" s="848" t="s">
        <v>1045</v>
      </c>
      <c r="K108" s="848" t="s">
        <v>4747</v>
      </c>
      <c r="L108" s="850" t="s">
        <v>4535</v>
      </c>
      <c r="M108" s="851">
        <v>40603</v>
      </c>
      <c r="N108" s="851">
        <v>41340</v>
      </c>
      <c r="O108" s="850" t="s">
        <v>4503</v>
      </c>
      <c r="P108" s="850" t="s">
        <v>835</v>
      </c>
      <c r="Q108" s="851">
        <v>40604</v>
      </c>
      <c r="R108" s="852" t="s">
        <v>836</v>
      </c>
    </row>
    <row r="109" spans="1:18" s="853" customFormat="1" ht="18" customHeight="1">
      <c r="A109" s="847" t="s">
        <v>2117</v>
      </c>
      <c r="B109" s="848"/>
      <c r="C109" s="849">
        <v>131.5</v>
      </c>
      <c r="D109" s="848" t="s">
        <v>1348</v>
      </c>
      <c r="E109" s="848" t="s">
        <v>4748</v>
      </c>
      <c r="F109" s="848" t="s">
        <v>4537</v>
      </c>
      <c r="G109" s="848" t="s">
        <v>4538</v>
      </c>
      <c r="H109" s="848" t="s">
        <v>780</v>
      </c>
      <c r="I109" s="848" t="s">
        <v>1121</v>
      </c>
      <c r="J109" s="848" t="s">
        <v>817</v>
      </c>
      <c r="K109" s="848" t="s">
        <v>4590</v>
      </c>
      <c r="L109" s="850" t="s">
        <v>910</v>
      </c>
      <c r="M109" s="851">
        <v>37672</v>
      </c>
      <c r="N109" s="851">
        <v>44235</v>
      </c>
      <c r="O109" s="850" t="s">
        <v>4503</v>
      </c>
      <c r="P109" s="850" t="s">
        <v>2116</v>
      </c>
      <c r="Q109" s="851">
        <v>37708</v>
      </c>
      <c r="R109" s="852" t="s">
        <v>4749</v>
      </c>
    </row>
    <row r="110" spans="1:18" s="853" customFormat="1" ht="18" customHeight="1">
      <c r="A110" s="847" t="s">
        <v>1374</v>
      </c>
      <c r="B110" s="848"/>
      <c r="C110" s="849">
        <v>134.72</v>
      </c>
      <c r="D110" s="848" t="s">
        <v>1348</v>
      </c>
      <c r="E110" s="848" t="s">
        <v>4750</v>
      </c>
      <c r="F110" s="848" t="s">
        <v>4527</v>
      </c>
      <c r="G110" s="848" t="s">
        <v>4532</v>
      </c>
      <c r="H110" s="848" t="s">
        <v>780</v>
      </c>
      <c r="I110" s="848" t="s">
        <v>2011</v>
      </c>
      <c r="J110" s="848" t="s">
        <v>1578</v>
      </c>
      <c r="K110" s="848" t="s">
        <v>4751</v>
      </c>
      <c r="L110" s="850" t="s">
        <v>4542</v>
      </c>
      <c r="M110" s="851">
        <v>43336</v>
      </c>
      <c r="N110" s="851">
        <v>43354</v>
      </c>
      <c r="O110" s="850" t="s">
        <v>4503</v>
      </c>
      <c r="P110" s="850" t="s">
        <v>1373</v>
      </c>
      <c r="Q110" s="851">
        <v>43354</v>
      </c>
      <c r="R110" s="852" t="s">
        <v>1374</v>
      </c>
    </row>
    <row r="111" spans="1:18" s="853" customFormat="1" ht="18" customHeight="1">
      <c r="A111" s="847" t="s">
        <v>1497</v>
      </c>
      <c r="B111" s="848"/>
      <c r="C111" s="849">
        <v>135.1</v>
      </c>
      <c r="D111" s="848" t="s">
        <v>1348</v>
      </c>
      <c r="E111" s="848" t="s">
        <v>1501</v>
      </c>
      <c r="F111" s="848" t="s">
        <v>4527</v>
      </c>
      <c r="G111" s="848" t="s">
        <v>4528</v>
      </c>
      <c r="H111" s="848" t="s">
        <v>780</v>
      </c>
      <c r="I111" s="848" t="s">
        <v>1483</v>
      </c>
      <c r="J111" s="848" t="s">
        <v>2553</v>
      </c>
      <c r="K111" s="848" t="s">
        <v>4752</v>
      </c>
      <c r="L111" s="850" t="s">
        <v>4600</v>
      </c>
      <c r="M111" s="851">
        <v>43409</v>
      </c>
      <c r="N111" s="851">
        <v>43410</v>
      </c>
      <c r="O111" s="850" t="s">
        <v>4503</v>
      </c>
      <c r="P111" s="850" t="s">
        <v>1496</v>
      </c>
      <c r="Q111" s="851">
        <v>43410</v>
      </c>
      <c r="R111" s="852" t="s">
        <v>1497</v>
      </c>
    </row>
    <row r="112" spans="1:18" s="853" customFormat="1" ht="18" customHeight="1">
      <c r="A112" s="863" t="s">
        <v>3627</v>
      </c>
      <c r="B112" s="848"/>
      <c r="C112" s="849">
        <v>135.88</v>
      </c>
      <c r="D112" s="848" t="s">
        <v>1348</v>
      </c>
      <c r="E112" s="848" t="s">
        <v>3628</v>
      </c>
      <c r="F112" s="848" t="s">
        <v>4527</v>
      </c>
      <c r="G112" s="848" t="s">
        <v>4662</v>
      </c>
      <c r="H112" s="848" t="s">
        <v>780</v>
      </c>
      <c r="I112" s="848" t="s">
        <v>2641</v>
      </c>
      <c r="J112" s="848" t="s">
        <v>3629</v>
      </c>
      <c r="K112" s="848" t="s">
        <v>4753</v>
      </c>
      <c r="L112" s="850" t="s">
        <v>984</v>
      </c>
      <c r="M112" s="851">
        <v>44435</v>
      </c>
      <c r="N112" s="851">
        <v>44435</v>
      </c>
      <c r="O112" s="850" t="s">
        <v>4503</v>
      </c>
      <c r="P112" s="850" t="s">
        <v>3626</v>
      </c>
      <c r="Q112" s="851">
        <v>44435</v>
      </c>
      <c r="R112" s="852" t="s">
        <v>3627</v>
      </c>
    </row>
    <row r="113" spans="1:18" s="853" customFormat="1" ht="18" customHeight="1">
      <c r="A113" s="854" t="s">
        <v>4012</v>
      </c>
      <c r="B113" s="848"/>
      <c r="C113" s="849">
        <v>135.91999999999999</v>
      </c>
      <c r="D113" s="848" t="s">
        <v>1348</v>
      </c>
      <c r="E113" s="848" t="s">
        <v>4013</v>
      </c>
      <c r="F113" s="848" t="s">
        <v>4527</v>
      </c>
      <c r="G113" s="848" t="s">
        <v>4532</v>
      </c>
      <c r="H113" s="848" t="s">
        <v>780</v>
      </c>
      <c r="I113" s="848" t="s">
        <v>886</v>
      </c>
      <c r="J113" s="848" t="s">
        <v>1578</v>
      </c>
      <c r="K113" s="848" t="s">
        <v>4630</v>
      </c>
      <c r="L113" s="850" t="s">
        <v>1495</v>
      </c>
      <c r="M113" s="851">
        <v>44498</v>
      </c>
      <c r="N113" s="851">
        <v>44518</v>
      </c>
      <c r="O113" s="850" t="s">
        <v>4503</v>
      </c>
      <c r="P113" s="850" t="s">
        <v>4011</v>
      </c>
      <c r="Q113" s="851">
        <v>44518</v>
      </c>
      <c r="R113" s="852" t="s">
        <v>4012</v>
      </c>
    </row>
    <row r="114" spans="1:18" s="853" customFormat="1" ht="18" customHeight="1">
      <c r="A114" s="847" t="s">
        <v>4305</v>
      </c>
      <c r="C114" s="849">
        <v>135.91999999999999</v>
      </c>
      <c r="D114" s="848" t="s">
        <v>1348</v>
      </c>
      <c r="E114" s="848" t="s">
        <v>4321</v>
      </c>
      <c r="F114" s="848" t="s">
        <v>4537</v>
      </c>
      <c r="G114" s="848" t="s">
        <v>4538</v>
      </c>
      <c r="H114" s="848" t="s">
        <v>780</v>
      </c>
      <c r="I114" s="848" t="s">
        <v>1563</v>
      </c>
      <c r="J114" s="848" t="s">
        <v>817</v>
      </c>
      <c r="K114" s="848" t="s">
        <v>4754</v>
      </c>
      <c r="L114" s="850" t="s">
        <v>1495</v>
      </c>
      <c r="M114" s="851">
        <v>44582</v>
      </c>
      <c r="N114" s="851">
        <v>44630</v>
      </c>
      <c r="O114" s="850" t="s">
        <v>4503</v>
      </c>
      <c r="P114" s="850" t="s">
        <v>4288</v>
      </c>
      <c r="Q114" s="851">
        <v>44630</v>
      </c>
      <c r="R114" s="852" t="s">
        <v>4755</v>
      </c>
    </row>
    <row r="115" spans="1:18" s="853" customFormat="1" ht="18" customHeight="1">
      <c r="A115" s="847" t="s">
        <v>2435</v>
      </c>
      <c r="B115" s="848"/>
      <c r="C115" s="849">
        <v>137.19999999999999</v>
      </c>
      <c r="D115" s="848" t="s">
        <v>1348</v>
      </c>
      <c r="E115" s="848" t="s">
        <v>4756</v>
      </c>
      <c r="F115" s="848" t="s">
        <v>4537</v>
      </c>
      <c r="G115" s="848" t="s">
        <v>4538</v>
      </c>
      <c r="H115" s="848" t="s">
        <v>780</v>
      </c>
      <c r="I115" s="848" t="s">
        <v>1121</v>
      </c>
      <c r="J115" s="848" t="s">
        <v>817</v>
      </c>
      <c r="K115" s="848" t="s">
        <v>4590</v>
      </c>
      <c r="L115" s="850" t="s">
        <v>910</v>
      </c>
      <c r="M115" s="851">
        <v>37930</v>
      </c>
      <c r="N115" s="851">
        <v>44235</v>
      </c>
      <c r="O115" s="850" t="s">
        <v>4503</v>
      </c>
      <c r="P115" s="850" t="s">
        <v>2434</v>
      </c>
      <c r="Q115" s="851">
        <v>37942</v>
      </c>
      <c r="R115" s="852" t="s">
        <v>4757</v>
      </c>
    </row>
    <row r="116" spans="1:18" s="853" customFormat="1" ht="18" customHeight="1">
      <c r="A116" s="847" t="s">
        <v>943</v>
      </c>
      <c r="B116" s="848"/>
      <c r="C116" s="849">
        <v>138.77000000000001</v>
      </c>
      <c r="D116" s="848" t="s">
        <v>1348</v>
      </c>
      <c r="E116" s="848" t="s">
        <v>948</v>
      </c>
      <c r="F116" s="848" t="s">
        <v>4537</v>
      </c>
      <c r="G116" s="848"/>
      <c r="H116" s="848" t="s">
        <v>780</v>
      </c>
      <c r="I116" s="848" t="s">
        <v>1563</v>
      </c>
      <c r="J116" s="848" t="s">
        <v>933</v>
      </c>
      <c r="K116" s="848" t="s">
        <v>4758</v>
      </c>
      <c r="L116" s="871" t="s">
        <v>4535</v>
      </c>
      <c r="M116" s="872">
        <v>43257</v>
      </c>
      <c r="N116" s="872">
        <v>43278</v>
      </c>
      <c r="O116" s="850" t="s">
        <v>4503</v>
      </c>
      <c r="P116" s="850" t="s">
        <v>942</v>
      </c>
      <c r="Q116" s="851">
        <v>43278</v>
      </c>
      <c r="R116" s="852" t="s">
        <v>943</v>
      </c>
    </row>
    <row r="117" spans="1:18" s="853" customFormat="1" ht="18" customHeight="1">
      <c r="A117" s="847" t="s">
        <v>2163</v>
      </c>
      <c r="B117" s="861"/>
      <c r="C117" s="849">
        <v>140.66</v>
      </c>
      <c r="D117" s="848" t="s">
        <v>1348</v>
      </c>
      <c r="E117" s="848" t="s">
        <v>4759</v>
      </c>
      <c r="F117" s="848" t="s">
        <v>4527</v>
      </c>
      <c r="G117" s="848" t="s">
        <v>4528</v>
      </c>
      <c r="H117" s="848" t="s">
        <v>780</v>
      </c>
      <c r="I117" s="848" t="s">
        <v>2506</v>
      </c>
      <c r="J117" s="848" t="s">
        <v>967</v>
      </c>
      <c r="K117" s="848" t="s">
        <v>4760</v>
      </c>
      <c r="L117" s="850" t="s">
        <v>4761</v>
      </c>
      <c r="M117" s="851">
        <v>39952</v>
      </c>
      <c r="N117" s="851">
        <v>41340</v>
      </c>
      <c r="O117" s="850" t="s">
        <v>4503</v>
      </c>
      <c r="P117" s="850" t="s">
        <v>2162</v>
      </c>
      <c r="Q117" s="851">
        <v>40039</v>
      </c>
      <c r="R117" s="852" t="s">
        <v>2163</v>
      </c>
    </row>
    <row r="118" spans="1:18" s="853" customFormat="1" ht="18" customHeight="1">
      <c r="A118" s="847" t="s">
        <v>4307</v>
      </c>
      <c r="B118" s="848"/>
      <c r="C118" s="849">
        <v>142.13</v>
      </c>
      <c r="D118" s="848" t="s">
        <v>1348</v>
      </c>
      <c r="E118" s="848" t="s">
        <v>4324</v>
      </c>
      <c r="F118" s="848" t="s">
        <v>4537</v>
      </c>
      <c r="G118" s="848" t="s">
        <v>4692</v>
      </c>
      <c r="H118" s="848" t="s">
        <v>780</v>
      </c>
      <c r="I118" s="848" t="s">
        <v>1563</v>
      </c>
      <c r="J118" s="848" t="s">
        <v>4335</v>
      </c>
      <c r="K118" s="848" t="s">
        <v>4762</v>
      </c>
      <c r="L118" s="858" t="s">
        <v>3793</v>
      </c>
      <c r="M118" s="857">
        <v>44649</v>
      </c>
      <c r="N118" s="851">
        <v>44672</v>
      </c>
      <c r="O118" s="858" t="s">
        <v>4503</v>
      </c>
      <c r="P118" s="850" t="s">
        <v>4290</v>
      </c>
      <c r="Q118" s="851">
        <v>44672</v>
      </c>
      <c r="R118" s="852" t="s">
        <v>4307</v>
      </c>
    </row>
    <row r="119" spans="1:18" s="853" customFormat="1" ht="18" customHeight="1">
      <c r="A119" s="873" t="s">
        <v>2132</v>
      </c>
      <c r="B119" s="848"/>
      <c r="C119" s="849">
        <v>142.94</v>
      </c>
      <c r="D119" s="848" t="s">
        <v>1348</v>
      </c>
      <c r="E119" s="848" t="s">
        <v>4763</v>
      </c>
      <c r="F119" s="848" t="s">
        <v>4537</v>
      </c>
      <c r="G119" s="848" t="s">
        <v>4692</v>
      </c>
      <c r="H119" s="848" t="s">
        <v>780</v>
      </c>
      <c r="I119" s="848" t="s">
        <v>4022</v>
      </c>
      <c r="J119" s="848" t="s">
        <v>992</v>
      </c>
      <c r="K119" s="848" t="s">
        <v>4764</v>
      </c>
      <c r="L119" s="850" t="s">
        <v>4765</v>
      </c>
      <c r="M119" s="851"/>
      <c r="N119" s="851">
        <v>41628</v>
      </c>
      <c r="O119" s="850" t="s">
        <v>4503</v>
      </c>
      <c r="P119" s="850" t="s">
        <v>2131</v>
      </c>
      <c r="Q119" s="851">
        <v>41628</v>
      </c>
      <c r="R119" s="852" t="s">
        <v>4766</v>
      </c>
    </row>
    <row r="120" spans="1:18" s="853" customFormat="1" ht="18" customHeight="1">
      <c r="A120" s="854" t="s">
        <v>4018</v>
      </c>
      <c r="B120" s="848"/>
      <c r="C120" s="849">
        <v>143.5</v>
      </c>
      <c r="D120" s="848" t="s">
        <v>1348</v>
      </c>
      <c r="E120" s="848" t="s">
        <v>4019</v>
      </c>
      <c r="F120" s="848" t="s">
        <v>4537</v>
      </c>
      <c r="G120" s="848" t="s">
        <v>1563</v>
      </c>
      <c r="H120" s="848" t="s">
        <v>780</v>
      </c>
      <c r="I120" s="848" t="s">
        <v>1563</v>
      </c>
      <c r="J120" s="848" t="s">
        <v>1086</v>
      </c>
      <c r="K120" s="848" t="s">
        <v>4599</v>
      </c>
      <c r="L120" s="850" t="s">
        <v>4535</v>
      </c>
      <c r="M120" s="851">
        <v>44515</v>
      </c>
      <c r="N120" s="851">
        <v>44518</v>
      </c>
      <c r="O120" s="850" t="s">
        <v>4503</v>
      </c>
      <c r="P120" s="850" t="s">
        <v>4017</v>
      </c>
      <c r="Q120" s="851">
        <v>44518</v>
      </c>
      <c r="R120" s="852" t="s">
        <v>4018</v>
      </c>
    </row>
    <row r="121" spans="1:18" s="853" customFormat="1" ht="18" customHeight="1">
      <c r="A121" s="847" t="s">
        <v>1677</v>
      </c>
      <c r="B121" s="848"/>
      <c r="C121" s="849">
        <v>144.16999999999999</v>
      </c>
      <c r="D121" s="848" t="s">
        <v>1348</v>
      </c>
      <c r="E121" s="848" t="s">
        <v>1678</v>
      </c>
      <c r="F121" s="848" t="s">
        <v>4527</v>
      </c>
      <c r="G121" s="848" t="s">
        <v>4704</v>
      </c>
      <c r="H121" s="848" t="s">
        <v>780</v>
      </c>
      <c r="I121" s="848" t="s">
        <v>1483</v>
      </c>
      <c r="J121" s="848" t="s">
        <v>2637</v>
      </c>
      <c r="K121" s="848" t="s">
        <v>4646</v>
      </c>
      <c r="L121" s="850" t="s">
        <v>967</v>
      </c>
      <c r="M121" s="851"/>
      <c r="N121" s="851">
        <v>42578</v>
      </c>
      <c r="O121" s="850" t="s">
        <v>4503</v>
      </c>
      <c r="P121" s="850" t="s">
        <v>1676</v>
      </c>
      <c r="Q121" s="851">
        <v>42578</v>
      </c>
      <c r="R121" s="852" t="s">
        <v>1677</v>
      </c>
    </row>
    <row r="122" spans="1:18" s="853" customFormat="1" ht="18" customHeight="1">
      <c r="A122" s="847" t="s">
        <v>2080</v>
      </c>
      <c r="B122" s="848"/>
      <c r="C122" s="849">
        <v>145.5</v>
      </c>
      <c r="D122" s="848" t="s">
        <v>1348</v>
      </c>
      <c r="E122" s="848" t="s">
        <v>4767</v>
      </c>
      <c r="F122" s="848" t="s">
        <v>4511</v>
      </c>
      <c r="G122" s="848" t="s">
        <v>4560</v>
      </c>
      <c r="H122" s="848" t="s">
        <v>806</v>
      </c>
      <c r="I122" s="848" t="s">
        <v>4560</v>
      </c>
      <c r="J122" s="848" t="s">
        <v>1193</v>
      </c>
      <c r="K122" s="848" t="s">
        <v>4768</v>
      </c>
      <c r="L122" s="850" t="s">
        <v>2444</v>
      </c>
      <c r="M122" s="851">
        <v>39603</v>
      </c>
      <c r="N122" s="851">
        <v>42108</v>
      </c>
      <c r="O122" s="850" t="s">
        <v>4503</v>
      </c>
      <c r="P122" s="850" t="s">
        <v>2079</v>
      </c>
      <c r="Q122" s="851">
        <v>39616</v>
      </c>
      <c r="R122" s="852" t="s">
        <v>4769</v>
      </c>
    </row>
    <row r="123" spans="1:18" s="853" customFormat="1" ht="18" customHeight="1">
      <c r="A123" s="847" t="s">
        <v>1327</v>
      </c>
      <c r="B123" s="848"/>
      <c r="C123" s="849">
        <v>145.94999999999999</v>
      </c>
      <c r="D123" s="848" t="s">
        <v>1348</v>
      </c>
      <c r="E123" s="848" t="s">
        <v>1330</v>
      </c>
      <c r="F123" s="848" t="s">
        <v>4537</v>
      </c>
      <c r="G123" s="848" t="s">
        <v>4538</v>
      </c>
      <c r="H123" s="848" t="s">
        <v>780</v>
      </c>
      <c r="I123" s="848" t="s">
        <v>1563</v>
      </c>
      <c r="J123" s="848" t="s">
        <v>817</v>
      </c>
      <c r="K123" s="848" t="s">
        <v>4770</v>
      </c>
      <c r="L123" s="850" t="s">
        <v>910</v>
      </c>
      <c r="M123" s="851">
        <v>42500</v>
      </c>
      <c r="N123" s="851">
        <v>42529</v>
      </c>
      <c r="O123" s="850" t="s">
        <v>4503</v>
      </c>
      <c r="P123" s="850" t="s">
        <v>1326</v>
      </c>
      <c r="Q123" s="851">
        <v>42529</v>
      </c>
      <c r="R123" s="852" t="s">
        <v>1327</v>
      </c>
    </row>
    <row r="124" spans="1:18" s="853" customFormat="1" ht="18" customHeight="1">
      <c r="A124" s="847" t="s">
        <v>1970</v>
      </c>
      <c r="B124" s="848"/>
      <c r="C124" s="849">
        <v>146.13</v>
      </c>
      <c r="D124" s="848" t="s">
        <v>1348</v>
      </c>
      <c r="E124" s="848" t="s">
        <v>1971</v>
      </c>
      <c r="F124" s="848" t="s">
        <v>4537</v>
      </c>
      <c r="G124" s="848"/>
      <c r="H124" s="848" t="s">
        <v>780</v>
      </c>
      <c r="I124" s="848" t="s">
        <v>4771</v>
      </c>
      <c r="J124" s="848" t="s">
        <v>4772</v>
      </c>
      <c r="K124" s="848" t="s">
        <v>4590</v>
      </c>
      <c r="L124" s="850" t="s">
        <v>4535</v>
      </c>
      <c r="M124" s="851">
        <v>43193</v>
      </c>
      <c r="N124" s="851">
        <v>44235</v>
      </c>
      <c r="O124" s="850" t="s">
        <v>4503</v>
      </c>
      <c r="P124" s="850" t="s">
        <v>1969</v>
      </c>
      <c r="Q124" s="851">
        <v>43248</v>
      </c>
      <c r="R124" s="852" t="s">
        <v>1970</v>
      </c>
    </row>
    <row r="125" spans="1:18" s="853" customFormat="1" ht="18" customHeight="1">
      <c r="A125" s="847" t="s">
        <v>1925</v>
      </c>
      <c r="B125" s="848"/>
      <c r="C125" s="849">
        <v>147.9</v>
      </c>
      <c r="D125" s="848" t="s">
        <v>1348</v>
      </c>
      <c r="E125" s="848" t="s">
        <v>1926</v>
      </c>
      <c r="F125" s="848" t="s">
        <v>4527</v>
      </c>
      <c r="G125" s="848" t="s">
        <v>4694</v>
      </c>
      <c r="H125" s="848" t="s">
        <v>780</v>
      </c>
      <c r="I125" s="848" t="s">
        <v>2011</v>
      </c>
      <c r="J125" s="848" t="s">
        <v>4062</v>
      </c>
      <c r="K125" s="848" t="s">
        <v>4590</v>
      </c>
      <c r="L125" s="850" t="s">
        <v>4535</v>
      </c>
      <c r="M125" s="851">
        <v>43476</v>
      </c>
      <c r="N125" s="851">
        <v>44235</v>
      </c>
      <c r="O125" s="850" t="s">
        <v>4503</v>
      </c>
      <c r="P125" s="850" t="s">
        <v>1924</v>
      </c>
      <c r="Q125" s="851">
        <v>43511</v>
      </c>
      <c r="R125" s="852" t="s">
        <v>4773</v>
      </c>
    </row>
    <row r="126" spans="1:18" s="853" customFormat="1" ht="18" customHeight="1">
      <c r="A126" s="847" t="s">
        <v>1773</v>
      </c>
      <c r="B126" s="855"/>
      <c r="C126" s="849">
        <v>148.30000000000001</v>
      </c>
      <c r="D126" s="848" t="s">
        <v>1348</v>
      </c>
      <c r="E126" s="848" t="s">
        <v>4774</v>
      </c>
      <c r="F126" s="848" t="s">
        <v>4511</v>
      </c>
      <c r="G126" s="848" t="s">
        <v>4512</v>
      </c>
      <c r="H126" s="848" t="s">
        <v>806</v>
      </c>
      <c r="I126" s="848" t="s">
        <v>982</v>
      </c>
      <c r="J126" s="848" t="s">
        <v>984</v>
      </c>
      <c r="K126" s="848" t="s">
        <v>4775</v>
      </c>
      <c r="L126" s="850" t="s">
        <v>4502</v>
      </c>
      <c r="M126" s="851">
        <v>41964</v>
      </c>
      <c r="N126" s="851">
        <v>41964</v>
      </c>
      <c r="O126" s="850" t="s">
        <v>4503</v>
      </c>
      <c r="P126" s="850" t="s">
        <v>1772</v>
      </c>
      <c r="Q126" s="851">
        <v>41964</v>
      </c>
      <c r="R126" s="852" t="s">
        <v>4776</v>
      </c>
    </row>
    <row r="127" spans="1:18" s="853" customFormat="1" ht="18" customHeight="1">
      <c r="A127" s="847" t="s">
        <v>2197</v>
      </c>
      <c r="B127" s="848"/>
      <c r="C127" s="849">
        <v>148.79</v>
      </c>
      <c r="D127" s="848" t="s">
        <v>1348</v>
      </c>
      <c r="E127" s="848" t="s">
        <v>2198</v>
      </c>
      <c r="F127" s="848" t="s">
        <v>4537</v>
      </c>
      <c r="G127" s="848" t="s">
        <v>4538</v>
      </c>
      <c r="H127" s="848" t="s">
        <v>780</v>
      </c>
      <c r="I127" s="848" t="s">
        <v>4681</v>
      </c>
      <c r="J127" s="848" t="s">
        <v>1337</v>
      </c>
      <c r="K127" s="848" t="s">
        <v>4777</v>
      </c>
      <c r="L127" s="850" t="s">
        <v>4502</v>
      </c>
      <c r="M127" s="851">
        <v>43516</v>
      </c>
      <c r="N127" s="851">
        <v>43528</v>
      </c>
      <c r="O127" s="850" t="s">
        <v>4503</v>
      </c>
      <c r="P127" s="850" t="s">
        <v>2196</v>
      </c>
      <c r="Q127" s="851">
        <v>43528</v>
      </c>
      <c r="R127" s="852" t="s">
        <v>4778</v>
      </c>
    </row>
    <row r="128" spans="1:18" s="853" customFormat="1" ht="18" customHeight="1">
      <c r="A128" s="847" t="s">
        <v>4070</v>
      </c>
      <c r="B128" s="848"/>
      <c r="C128" s="849">
        <v>149</v>
      </c>
      <c r="D128" s="848" t="s">
        <v>1348</v>
      </c>
      <c r="E128" s="848" t="s">
        <v>4071</v>
      </c>
      <c r="F128" s="848" t="s">
        <v>4537</v>
      </c>
      <c r="G128" s="848" t="s">
        <v>4692</v>
      </c>
      <c r="H128" s="848" t="s">
        <v>780</v>
      </c>
      <c r="I128" s="848" t="s">
        <v>1563</v>
      </c>
      <c r="J128" s="848" t="s">
        <v>4027</v>
      </c>
      <c r="K128" s="848" t="s">
        <v>4599</v>
      </c>
      <c r="L128" s="858" t="s">
        <v>4600</v>
      </c>
      <c r="M128" s="857">
        <v>44503</v>
      </c>
      <c r="N128" s="851">
        <v>44518</v>
      </c>
      <c r="O128" s="858" t="s">
        <v>4503</v>
      </c>
      <c r="P128" s="850" t="s">
        <v>4069</v>
      </c>
      <c r="Q128" s="851">
        <v>44518</v>
      </c>
      <c r="R128" s="852" t="s">
        <v>4779</v>
      </c>
    </row>
    <row r="129" spans="1:18" s="853" customFormat="1" ht="18" customHeight="1">
      <c r="A129" s="847" t="s">
        <v>1490</v>
      </c>
      <c r="B129" s="848"/>
      <c r="C129" s="849">
        <v>149.49</v>
      </c>
      <c r="D129" s="848" t="s">
        <v>1348</v>
      </c>
      <c r="E129" s="848" t="s">
        <v>4780</v>
      </c>
      <c r="F129" s="848" t="s">
        <v>4537</v>
      </c>
      <c r="G129" s="848" t="s">
        <v>4538</v>
      </c>
      <c r="H129" s="848" t="s">
        <v>780</v>
      </c>
      <c r="I129" s="848" t="s">
        <v>1121</v>
      </c>
      <c r="J129" s="848" t="s">
        <v>4332</v>
      </c>
      <c r="K129" s="848" t="s">
        <v>4590</v>
      </c>
      <c r="L129" s="858" t="s">
        <v>4701</v>
      </c>
      <c r="M129" s="857">
        <v>37005</v>
      </c>
      <c r="N129" s="851">
        <v>44627</v>
      </c>
      <c r="O129" s="858" t="s">
        <v>4503</v>
      </c>
      <c r="P129" s="850" t="s">
        <v>1489</v>
      </c>
      <c r="Q129" s="851">
        <v>37014</v>
      </c>
      <c r="R129" s="852" t="s">
        <v>4781</v>
      </c>
    </row>
    <row r="130" spans="1:18" s="853" customFormat="1" ht="18" customHeight="1">
      <c r="A130" s="847" t="s">
        <v>1869</v>
      </c>
      <c r="B130" s="848"/>
      <c r="C130" s="849">
        <v>151.19999999999999</v>
      </c>
      <c r="D130" s="848" t="s">
        <v>1348</v>
      </c>
      <c r="E130" s="848" t="s">
        <v>1870</v>
      </c>
      <c r="F130" s="848" t="s">
        <v>4499</v>
      </c>
      <c r="G130" s="848" t="s">
        <v>4508</v>
      </c>
      <c r="H130" s="848" t="s">
        <v>824</v>
      </c>
      <c r="I130" s="848" t="s">
        <v>2631</v>
      </c>
      <c r="J130" s="848" t="s">
        <v>4782</v>
      </c>
      <c r="K130" s="848" t="s">
        <v>4783</v>
      </c>
      <c r="L130" s="850" t="s">
        <v>4765</v>
      </c>
      <c r="M130" s="851"/>
      <c r="N130" s="851">
        <v>42755</v>
      </c>
      <c r="O130" s="850" t="s">
        <v>4503</v>
      </c>
      <c r="P130" s="850" t="s">
        <v>1868</v>
      </c>
      <c r="Q130" s="851">
        <v>42755</v>
      </c>
      <c r="R130" s="852" t="s">
        <v>4784</v>
      </c>
    </row>
    <row r="131" spans="1:18" s="853" customFormat="1" ht="18" customHeight="1">
      <c r="A131" s="847" t="s">
        <v>1537</v>
      </c>
      <c r="B131" s="848"/>
      <c r="C131" s="849">
        <v>153.36000000000001</v>
      </c>
      <c r="D131" s="848" t="s">
        <v>1348</v>
      </c>
      <c r="E131" s="848" t="s">
        <v>1538</v>
      </c>
      <c r="F131" s="848" t="s">
        <v>4499</v>
      </c>
      <c r="G131" s="848" t="s">
        <v>4508</v>
      </c>
      <c r="H131" s="848" t="s">
        <v>824</v>
      </c>
      <c r="I131" s="848" t="s">
        <v>2631</v>
      </c>
      <c r="J131" s="848" t="s">
        <v>4581</v>
      </c>
      <c r="K131" s="848" t="s">
        <v>4590</v>
      </c>
      <c r="L131" s="850" t="s">
        <v>4502</v>
      </c>
      <c r="M131" s="851">
        <v>43034</v>
      </c>
      <c r="N131" s="851">
        <v>44235</v>
      </c>
      <c r="O131" s="850" t="s">
        <v>4503</v>
      </c>
      <c r="P131" s="850" t="s">
        <v>1536</v>
      </c>
      <c r="Q131" s="851">
        <v>43041</v>
      </c>
      <c r="R131" s="852" t="s">
        <v>4785</v>
      </c>
    </row>
    <row r="132" spans="1:18" s="853" customFormat="1" ht="18" customHeight="1">
      <c r="A132" s="847" t="s">
        <v>4047</v>
      </c>
      <c r="B132" s="848"/>
      <c r="C132" s="849">
        <v>153.56</v>
      </c>
      <c r="D132" s="848" t="s">
        <v>1348</v>
      </c>
      <c r="E132" s="848" t="s">
        <v>4048</v>
      </c>
      <c r="F132" s="848" t="s">
        <v>4537</v>
      </c>
      <c r="G132" s="848" t="s">
        <v>4649</v>
      </c>
      <c r="H132" s="848" t="s">
        <v>780</v>
      </c>
      <c r="I132" s="848" t="s">
        <v>4022</v>
      </c>
      <c r="J132" s="848" t="s">
        <v>4049</v>
      </c>
      <c r="K132" s="848" t="s">
        <v>4590</v>
      </c>
      <c r="L132" s="850" t="s">
        <v>4535</v>
      </c>
      <c r="M132" s="851">
        <v>44540</v>
      </c>
      <c r="N132" s="851">
        <v>44518</v>
      </c>
      <c r="O132" s="850" t="s">
        <v>4503</v>
      </c>
      <c r="P132" s="850" t="s">
        <v>4046</v>
      </c>
      <c r="Q132" s="851">
        <v>44518</v>
      </c>
      <c r="R132" s="852" t="s">
        <v>4047</v>
      </c>
    </row>
    <row r="133" spans="1:18" s="853" customFormat="1" ht="18" customHeight="1">
      <c r="A133" s="847" t="s">
        <v>1073</v>
      </c>
      <c r="C133" s="849">
        <v>154.71</v>
      </c>
      <c r="D133" s="848" t="s">
        <v>1348</v>
      </c>
      <c r="E133" s="848" t="s">
        <v>4786</v>
      </c>
      <c r="F133" s="848" t="s">
        <v>4499</v>
      </c>
      <c r="G133" s="848" t="s">
        <v>4508</v>
      </c>
      <c r="H133" s="848" t="s">
        <v>824</v>
      </c>
      <c r="I133" s="848" t="s">
        <v>4787</v>
      </c>
      <c r="J133" s="848" t="s">
        <v>864</v>
      </c>
      <c r="K133" s="848" t="s">
        <v>4777</v>
      </c>
      <c r="L133" s="850" t="s">
        <v>4517</v>
      </c>
      <c r="M133" s="851">
        <v>40917</v>
      </c>
      <c r="N133" s="851">
        <v>43129</v>
      </c>
      <c r="O133" s="850" t="s">
        <v>4503</v>
      </c>
      <c r="P133" s="850" t="s">
        <v>1072</v>
      </c>
      <c r="Q133" s="851">
        <v>40925</v>
      </c>
      <c r="R133" s="852" t="s">
        <v>4788</v>
      </c>
    </row>
    <row r="134" spans="1:18" s="853" customFormat="1" ht="18" customHeight="1">
      <c r="A134" s="847" t="s">
        <v>1691</v>
      </c>
      <c r="B134" s="848"/>
      <c r="C134" s="849">
        <v>156.69999999999999</v>
      </c>
      <c r="D134" s="848" t="s">
        <v>1348</v>
      </c>
      <c r="E134" s="848" t="s">
        <v>4789</v>
      </c>
      <c r="F134" s="848" t="s">
        <v>4537</v>
      </c>
      <c r="G134" s="848" t="s">
        <v>4538</v>
      </c>
      <c r="H134" s="848" t="s">
        <v>780</v>
      </c>
      <c r="I134" s="848" t="s">
        <v>1563</v>
      </c>
      <c r="J134" s="848" t="s">
        <v>817</v>
      </c>
      <c r="K134" s="848" t="s">
        <v>4590</v>
      </c>
      <c r="L134" s="850" t="s">
        <v>4535</v>
      </c>
      <c r="M134" s="851">
        <v>40714</v>
      </c>
      <c r="N134" s="851">
        <v>44235</v>
      </c>
      <c r="O134" s="850" t="s">
        <v>4503</v>
      </c>
      <c r="P134" s="850" t="s">
        <v>1690</v>
      </c>
      <c r="Q134" s="851">
        <v>40714</v>
      </c>
      <c r="R134" s="852" t="s">
        <v>4790</v>
      </c>
    </row>
    <row r="135" spans="1:18" s="853" customFormat="1" ht="18" customHeight="1">
      <c r="A135" s="847" t="s">
        <v>2363</v>
      </c>
      <c r="B135" s="848"/>
      <c r="C135" s="849">
        <v>157.30000000000001</v>
      </c>
      <c r="D135" s="848" t="s">
        <v>1348</v>
      </c>
      <c r="E135" s="848" t="s">
        <v>4791</v>
      </c>
      <c r="F135" s="848" t="s">
        <v>4527</v>
      </c>
      <c r="G135" s="848" t="s">
        <v>4532</v>
      </c>
      <c r="H135" s="848" t="s">
        <v>780</v>
      </c>
      <c r="I135" s="848" t="s">
        <v>2011</v>
      </c>
      <c r="J135" s="848" t="s">
        <v>1165</v>
      </c>
      <c r="K135" s="848" t="s">
        <v>4792</v>
      </c>
      <c r="L135" s="850" t="s">
        <v>4610</v>
      </c>
      <c r="M135" s="851">
        <v>42096</v>
      </c>
      <c r="N135" s="851">
        <v>42116</v>
      </c>
      <c r="O135" s="850" t="s">
        <v>4503</v>
      </c>
      <c r="P135" s="850" t="s">
        <v>2362</v>
      </c>
      <c r="Q135" s="851">
        <v>42116</v>
      </c>
      <c r="R135" s="852" t="s">
        <v>2363</v>
      </c>
    </row>
    <row r="136" spans="1:18" s="853" customFormat="1" ht="18" customHeight="1">
      <c r="A136" s="874" t="s">
        <v>4228</v>
      </c>
      <c r="B136" s="848"/>
      <c r="C136" s="849">
        <v>158.87</v>
      </c>
      <c r="D136" s="848" t="s">
        <v>1348</v>
      </c>
      <c r="E136" s="848" t="s">
        <v>4322</v>
      </c>
      <c r="F136" s="848" t="s">
        <v>4564</v>
      </c>
      <c r="G136" s="848" t="s">
        <v>4595</v>
      </c>
      <c r="H136" s="848" t="s">
        <v>806</v>
      </c>
      <c r="I136" s="848" t="s">
        <v>804</v>
      </c>
      <c r="J136" s="848" t="s">
        <v>4334</v>
      </c>
      <c r="K136" s="848" t="s">
        <v>4793</v>
      </c>
      <c r="L136" s="850" t="s">
        <v>3715</v>
      </c>
      <c r="M136" s="851">
        <v>44655</v>
      </c>
      <c r="N136" s="851">
        <v>44676</v>
      </c>
      <c r="O136" s="850" t="s">
        <v>4503</v>
      </c>
      <c r="P136" s="850" t="s">
        <v>4289</v>
      </c>
      <c r="Q136" s="851">
        <v>44676</v>
      </c>
      <c r="R136" s="852" t="s">
        <v>4794</v>
      </c>
    </row>
    <row r="137" spans="1:18" s="853" customFormat="1" ht="18" customHeight="1">
      <c r="A137" s="847" t="s">
        <v>1016</v>
      </c>
      <c r="B137" s="848"/>
      <c r="C137" s="849">
        <v>162</v>
      </c>
      <c r="D137" s="848" t="s">
        <v>1348</v>
      </c>
      <c r="E137" s="848" t="s">
        <v>1021</v>
      </c>
      <c r="F137" s="848" t="s">
        <v>4511</v>
      </c>
      <c r="G137" s="848" t="s">
        <v>4512</v>
      </c>
      <c r="H137" s="848" t="s">
        <v>806</v>
      </c>
      <c r="I137" s="848" t="s">
        <v>1665</v>
      </c>
      <c r="J137" s="848" t="s">
        <v>1022</v>
      </c>
      <c r="K137" s="848" t="s">
        <v>4795</v>
      </c>
      <c r="L137" s="850" t="s">
        <v>4502</v>
      </c>
      <c r="M137" s="857">
        <v>43116</v>
      </c>
      <c r="N137" s="851">
        <v>43117</v>
      </c>
      <c r="O137" s="858" t="s">
        <v>4503</v>
      </c>
      <c r="P137" s="850" t="s">
        <v>4796</v>
      </c>
      <c r="Q137" s="851">
        <v>43117</v>
      </c>
      <c r="R137" s="852" t="s">
        <v>1016</v>
      </c>
    </row>
    <row r="138" spans="1:18" s="853" customFormat="1" ht="18" customHeight="1">
      <c r="A138" s="847" t="s">
        <v>2176</v>
      </c>
      <c r="B138" s="848"/>
      <c r="C138" s="849">
        <v>162</v>
      </c>
      <c r="D138" s="848" t="s">
        <v>1348</v>
      </c>
      <c r="E138" s="848" t="s">
        <v>2179</v>
      </c>
      <c r="F138" s="848" t="s">
        <v>4499</v>
      </c>
      <c r="G138" s="848" t="s">
        <v>4508</v>
      </c>
      <c r="H138" s="848" t="s">
        <v>824</v>
      </c>
      <c r="I138" s="848" t="s">
        <v>2631</v>
      </c>
      <c r="J138" s="848" t="s">
        <v>1914</v>
      </c>
      <c r="K138" s="848" t="s">
        <v>4797</v>
      </c>
      <c r="L138" s="850" t="s">
        <v>4502</v>
      </c>
      <c r="M138" s="851">
        <v>42746</v>
      </c>
      <c r="N138" s="851">
        <v>42746</v>
      </c>
      <c r="O138" s="850" t="s">
        <v>4503</v>
      </c>
      <c r="P138" s="850" t="s">
        <v>2175</v>
      </c>
      <c r="Q138" s="851">
        <v>42746</v>
      </c>
      <c r="R138" s="852" t="s">
        <v>2176</v>
      </c>
    </row>
    <row r="139" spans="1:18" s="853" customFormat="1" ht="18" customHeight="1">
      <c r="A139" s="847" t="s">
        <v>4292</v>
      </c>
      <c r="B139" s="848"/>
      <c r="C139" s="849">
        <v>162.25</v>
      </c>
      <c r="D139" s="848" t="s">
        <v>1348</v>
      </c>
      <c r="E139" s="848" t="s">
        <v>4309</v>
      </c>
      <c r="F139" s="848" t="s">
        <v>4537</v>
      </c>
      <c r="G139" s="848" t="s">
        <v>4649</v>
      </c>
      <c r="H139" s="848" t="s">
        <v>780</v>
      </c>
      <c r="I139" s="848" t="s">
        <v>2068</v>
      </c>
      <c r="J139" s="848" t="s">
        <v>2257</v>
      </c>
      <c r="K139" s="848" t="s">
        <v>4592</v>
      </c>
      <c r="L139" s="850" t="s">
        <v>3793</v>
      </c>
      <c r="M139" s="851">
        <v>44670</v>
      </c>
      <c r="N139" s="851">
        <v>44672</v>
      </c>
      <c r="O139" s="850" t="s">
        <v>4503</v>
      </c>
      <c r="P139" s="850" t="s">
        <v>4278</v>
      </c>
      <c r="Q139" s="851">
        <v>44672</v>
      </c>
      <c r="R139" s="852" t="s">
        <v>4292</v>
      </c>
    </row>
    <row r="140" spans="1:18" s="853" customFormat="1" ht="18" customHeight="1">
      <c r="A140" s="847" t="s">
        <v>4298</v>
      </c>
      <c r="B140" s="848"/>
      <c r="C140" s="849">
        <v>162.6</v>
      </c>
      <c r="D140" s="848" t="s">
        <v>1348</v>
      </c>
      <c r="E140" s="848" t="s">
        <v>4314</v>
      </c>
      <c r="F140" s="848" t="s">
        <v>4527</v>
      </c>
      <c r="G140" s="848" t="s">
        <v>4662</v>
      </c>
      <c r="H140" s="848" t="s">
        <v>780</v>
      </c>
      <c r="I140" s="848" t="s">
        <v>2641</v>
      </c>
      <c r="J140" s="848" t="s">
        <v>4329</v>
      </c>
      <c r="K140" s="848" t="s">
        <v>4663</v>
      </c>
      <c r="L140" s="850" t="s">
        <v>3793</v>
      </c>
      <c r="M140" s="851">
        <v>44607</v>
      </c>
      <c r="N140" s="851">
        <v>44615</v>
      </c>
      <c r="O140" s="850" t="s">
        <v>4503</v>
      </c>
      <c r="P140" s="850" t="s">
        <v>4282</v>
      </c>
      <c r="Q140" s="851">
        <v>44615</v>
      </c>
      <c r="R140" s="852" t="s">
        <v>4298</v>
      </c>
    </row>
    <row r="141" spans="1:18" s="853" customFormat="1" ht="18" customHeight="1">
      <c r="A141" s="847" t="s">
        <v>2639</v>
      </c>
      <c r="B141" s="848"/>
      <c r="C141" s="849">
        <v>163.19999999999999</v>
      </c>
      <c r="D141" s="848" t="s">
        <v>1348</v>
      </c>
      <c r="E141" s="848" t="s">
        <v>2642</v>
      </c>
      <c r="F141" s="848" t="s">
        <v>4527</v>
      </c>
      <c r="G141" s="848" t="s">
        <v>4662</v>
      </c>
      <c r="H141" s="848" t="s">
        <v>780</v>
      </c>
      <c r="I141" s="848" t="s">
        <v>2641</v>
      </c>
      <c r="J141" s="848" t="s">
        <v>783</v>
      </c>
      <c r="K141" s="848" t="s">
        <v>4798</v>
      </c>
      <c r="L141" s="850" t="s">
        <v>4502</v>
      </c>
      <c r="M141" s="851">
        <v>44228</v>
      </c>
      <c r="N141" s="851">
        <v>44229</v>
      </c>
      <c r="O141" s="850" t="s">
        <v>4503</v>
      </c>
      <c r="P141" s="850" t="s">
        <v>2638</v>
      </c>
      <c r="Q141" s="851">
        <v>44229</v>
      </c>
      <c r="R141" s="852" t="s">
        <v>2639</v>
      </c>
    </row>
    <row r="142" spans="1:18" s="853" customFormat="1" ht="18" customHeight="1">
      <c r="A142" s="847" t="s">
        <v>2605</v>
      </c>
      <c r="B142" s="848"/>
      <c r="C142" s="849">
        <v>165.5</v>
      </c>
      <c r="D142" s="848" t="s">
        <v>1348</v>
      </c>
      <c r="E142" s="848" t="s">
        <v>4799</v>
      </c>
      <c r="F142" s="848" t="s">
        <v>4564</v>
      </c>
      <c r="G142" s="848" t="s">
        <v>4595</v>
      </c>
      <c r="H142" s="848" t="s">
        <v>806</v>
      </c>
      <c r="I142" s="848" t="s">
        <v>1273</v>
      </c>
      <c r="J142" s="848" t="s">
        <v>4596</v>
      </c>
      <c r="K142" s="848" t="s">
        <v>3719</v>
      </c>
      <c r="L142" s="858" t="s">
        <v>4800</v>
      </c>
      <c r="M142" s="857">
        <v>40774</v>
      </c>
      <c r="N142" s="857" t="s">
        <v>4801</v>
      </c>
      <c r="O142" s="858" t="s">
        <v>4503</v>
      </c>
      <c r="P142" s="850" t="s">
        <v>2604</v>
      </c>
      <c r="Q142" s="851">
        <v>40841</v>
      </c>
      <c r="R142" s="852" t="s">
        <v>4802</v>
      </c>
    </row>
    <row r="143" spans="1:18" s="853" customFormat="1" ht="18" customHeight="1">
      <c r="A143" s="847" t="s">
        <v>1809</v>
      </c>
      <c r="B143" s="848"/>
      <c r="C143" s="849">
        <v>165.9</v>
      </c>
      <c r="D143" s="848" t="s">
        <v>1348</v>
      </c>
      <c r="E143" s="848" t="s">
        <v>4803</v>
      </c>
      <c r="F143" s="848" t="s">
        <v>4511</v>
      </c>
      <c r="G143" s="848" t="s">
        <v>4560</v>
      </c>
      <c r="H143" s="848" t="s">
        <v>806</v>
      </c>
      <c r="I143" s="848" t="s">
        <v>1911</v>
      </c>
      <c r="J143" s="848" t="s">
        <v>1285</v>
      </c>
      <c r="K143" s="848" t="s">
        <v>4804</v>
      </c>
      <c r="L143" s="850" t="s">
        <v>2444</v>
      </c>
      <c r="M143" s="851">
        <v>37028</v>
      </c>
      <c r="N143" s="851">
        <v>42528</v>
      </c>
      <c r="O143" s="850" t="s">
        <v>4503</v>
      </c>
      <c r="P143" s="850" t="s">
        <v>1808</v>
      </c>
      <c r="Q143" s="851">
        <v>37060</v>
      </c>
      <c r="R143" s="852" t="s">
        <v>4805</v>
      </c>
    </row>
    <row r="144" spans="1:18" s="853" customFormat="1" ht="18" customHeight="1">
      <c r="A144" s="847" t="s">
        <v>2298</v>
      </c>
      <c r="B144" s="848"/>
      <c r="C144" s="849">
        <v>166.69</v>
      </c>
      <c r="D144" s="848" t="s">
        <v>1348</v>
      </c>
      <c r="E144" s="848" t="s">
        <v>4806</v>
      </c>
      <c r="F144" s="848" t="s">
        <v>4511</v>
      </c>
      <c r="G144" s="848" t="s">
        <v>4512</v>
      </c>
      <c r="H144" s="848" t="s">
        <v>806</v>
      </c>
      <c r="I144" s="848" t="s">
        <v>1911</v>
      </c>
      <c r="J144" s="848" t="s">
        <v>984</v>
      </c>
      <c r="K144" s="848" t="s">
        <v>4807</v>
      </c>
      <c r="L144" s="850" t="s">
        <v>4808</v>
      </c>
      <c r="M144" s="851">
        <v>37684</v>
      </c>
      <c r="N144" s="851" t="s">
        <v>4809</v>
      </c>
      <c r="O144" s="850" t="s">
        <v>4503</v>
      </c>
      <c r="P144" s="850" t="s">
        <v>2297</v>
      </c>
      <c r="Q144" s="851">
        <v>37704</v>
      </c>
      <c r="R144" s="852" t="s">
        <v>4810</v>
      </c>
    </row>
    <row r="145" spans="1:18" s="853" customFormat="1" ht="18" customHeight="1">
      <c r="A145" s="847" t="s">
        <v>2295</v>
      </c>
      <c r="B145" s="848"/>
      <c r="C145" s="849">
        <v>167.4</v>
      </c>
      <c r="D145" s="848" t="s">
        <v>1348</v>
      </c>
      <c r="E145" s="848" t="s">
        <v>4811</v>
      </c>
      <c r="F145" s="848" t="s">
        <v>4537</v>
      </c>
      <c r="G145" s="848"/>
      <c r="H145" s="848" t="s">
        <v>780</v>
      </c>
      <c r="I145" s="848" t="s">
        <v>1563</v>
      </c>
      <c r="J145" s="848" t="s">
        <v>933</v>
      </c>
      <c r="K145" s="848" t="s">
        <v>4630</v>
      </c>
      <c r="L145" s="850" t="s">
        <v>4502</v>
      </c>
      <c r="M145" s="851">
        <v>41829</v>
      </c>
      <c r="N145" s="851">
        <v>44235</v>
      </c>
      <c r="O145" s="850" t="s">
        <v>4503</v>
      </c>
      <c r="P145" s="850" t="s">
        <v>2294</v>
      </c>
      <c r="Q145" s="851">
        <v>41836</v>
      </c>
      <c r="R145" s="852" t="s">
        <v>4812</v>
      </c>
    </row>
    <row r="146" spans="1:18" s="853" customFormat="1" ht="18" customHeight="1">
      <c r="A146" s="847" t="s">
        <v>1447</v>
      </c>
      <c r="B146" s="848"/>
      <c r="C146" s="849">
        <v>168</v>
      </c>
      <c r="D146" s="848" t="s">
        <v>1348</v>
      </c>
      <c r="E146" s="848" t="s">
        <v>4813</v>
      </c>
      <c r="F146" s="848" t="s">
        <v>4511</v>
      </c>
      <c r="G146" s="848" t="s">
        <v>4512</v>
      </c>
      <c r="H146" s="848" t="s">
        <v>806</v>
      </c>
      <c r="I146" s="848" t="s">
        <v>1665</v>
      </c>
      <c r="J146" s="848" t="s">
        <v>1022</v>
      </c>
      <c r="K146" s="848" t="s">
        <v>4814</v>
      </c>
      <c r="L146" s="850" t="s">
        <v>1000</v>
      </c>
      <c r="M146" s="851">
        <v>38198</v>
      </c>
      <c r="N146" s="851" t="s">
        <v>4815</v>
      </c>
      <c r="O146" s="850" t="s">
        <v>4503</v>
      </c>
      <c r="P146" s="850" t="s">
        <v>1446</v>
      </c>
      <c r="Q146" s="851">
        <v>38208</v>
      </c>
      <c r="R146" s="852" t="s">
        <v>4816</v>
      </c>
    </row>
    <row r="147" spans="1:18" s="853" customFormat="1" ht="18" customHeight="1">
      <c r="A147" s="847" t="s">
        <v>1783</v>
      </c>
      <c r="B147" s="848"/>
      <c r="C147" s="849">
        <v>168.65</v>
      </c>
      <c r="D147" s="848" t="s">
        <v>1348</v>
      </c>
      <c r="E147" s="848" t="s">
        <v>4817</v>
      </c>
      <c r="F147" s="848" t="s">
        <v>4511</v>
      </c>
      <c r="G147" s="848" t="s">
        <v>4512</v>
      </c>
      <c r="H147" s="848" t="s">
        <v>806</v>
      </c>
      <c r="I147" s="848" t="s">
        <v>1665</v>
      </c>
      <c r="J147" s="848" t="s">
        <v>4818</v>
      </c>
      <c r="K147" s="848" t="s">
        <v>4819</v>
      </c>
      <c r="L147" s="850" t="s">
        <v>4517</v>
      </c>
      <c r="M147" s="851">
        <v>38673</v>
      </c>
      <c r="N147" s="851">
        <v>41340</v>
      </c>
      <c r="O147" s="864" t="s">
        <v>4503</v>
      </c>
      <c r="P147" s="850" t="s">
        <v>1782</v>
      </c>
      <c r="Q147" s="851">
        <v>38677</v>
      </c>
      <c r="R147" s="852" t="s">
        <v>4820</v>
      </c>
    </row>
    <row r="148" spans="1:18" s="853" customFormat="1" ht="18" customHeight="1">
      <c r="A148" s="847" t="s">
        <v>1759</v>
      </c>
      <c r="B148" s="861"/>
      <c r="C148" s="849">
        <v>169.3</v>
      </c>
      <c r="D148" s="848" t="s">
        <v>1348</v>
      </c>
      <c r="E148" s="848" t="s">
        <v>4821</v>
      </c>
      <c r="F148" s="848" t="s">
        <v>4527</v>
      </c>
      <c r="G148" s="848" t="s">
        <v>4532</v>
      </c>
      <c r="H148" s="848" t="s">
        <v>780</v>
      </c>
      <c r="I148" s="848" t="s">
        <v>886</v>
      </c>
      <c r="J148" s="848" t="s">
        <v>1165</v>
      </c>
      <c r="K148" s="848" t="s">
        <v>4822</v>
      </c>
      <c r="L148" s="850" t="s">
        <v>4670</v>
      </c>
      <c r="M148" s="851">
        <v>37516</v>
      </c>
      <c r="N148" s="851">
        <v>41340</v>
      </c>
      <c r="O148" s="850" t="s">
        <v>4503</v>
      </c>
      <c r="P148" s="850" t="s">
        <v>1758</v>
      </c>
      <c r="Q148" s="851">
        <v>37522</v>
      </c>
      <c r="R148" s="852" t="s">
        <v>4823</v>
      </c>
    </row>
    <row r="149" spans="1:18" s="853" customFormat="1" ht="18" customHeight="1">
      <c r="A149" s="847" t="s">
        <v>1027</v>
      </c>
      <c r="C149" s="849">
        <v>170.19</v>
      </c>
      <c r="D149" s="848" t="s">
        <v>1348</v>
      </c>
      <c r="E149" s="848" t="s">
        <v>4824</v>
      </c>
      <c r="F149" s="848" t="s">
        <v>4564</v>
      </c>
      <c r="G149" s="848" t="s">
        <v>4595</v>
      </c>
      <c r="H149" s="848" t="s">
        <v>806</v>
      </c>
      <c r="I149" s="848" t="s">
        <v>1387</v>
      </c>
      <c r="J149" s="848" t="s">
        <v>4825</v>
      </c>
      <c r="K149" s="848" t="s">
        <v>4826</v>
      </c>
      <c r="L149" s="850" t="s">
        <v>2444</v>
      </c>
      <c r="M149" s="851">
        <v>37462</v>
      </c>
      <c r="N149" s="851">
        <v>42955</v>
      </c>
      <c r="O149" s="850" t="s">
        <v>4503</v>
      </c>
      <c r="P149" s="850" t="s">
        <v>1026</v>
      </c>
      <c r="Q149" s="851">
        <v>37473</v>
      </c>
      <c r="R149" s="852" t="s">
        <v>4827</v>
      </c>
    </row>
    <row r="150" spans="1:18" s="853" customFormat="1" ht="18" customHeight="1">
      <c r="A150" s="847" t="s">
        <v>2568</v>
      </c>
      <c r="B150" s="848"/>
      <c r="C150" s="849">
        <v>171.25</v>
      </c>
      <c r="D150" s="848" t="s">
        <v>1348</v>
      </c>
      <c r="E150" s="848" t="s">
        <v>2569</v>
      </c>
      <c r="F150" s="848" t="s">
        <v>4511</v>
      </c>
      <c r="G150" s="848" t="s">
        <v>4512</v>
      </c>
      <c r="H150" s="848" t="s">
        <v>806</v>
      </c>
      <c r="I150" s="848" t="s">
        <v>1441</v>
      </c>
      <c r="J150" s="848" t="s">
        <v>4818</v>
      </c>
      <c r="K150" s="848" t="s">
        <v>4630</v>
      </c>
      <c r="L150" s="850" t="s">
        <v>4502</v>
      </c>
      <c r="M150" s="851">
        <v>43992</v>
      </c>
      <c r="N150" s="851">
        <v>44235</v>
      </c>
      <c r="O150" s="850" t="s">
        <v>4503</v>
      </c>
      <c r="P150" s="850" t="s">
        <v>4828</v>
      </c>
      <c r="Q150" s="851">
        <v>44035</v>
      </c>
      <c r="R150" s="852" t="s">
        <v>2568</v>
      </c>
    </row>
    <row r="151" spans="1:18" s="853" customFormat="1" ht="18" customHeight="1">
      <c r="A151" s="847" t="s">
        <v>2140</v>
      </c>
      <c r="B151" s="848"/>
      <c r="C151" s="849">
        <v>172.43</v>
      </c>
      <c r="D151" s="848" t="s">
        <v>1348</v>
      </c>
      <c r="E151" s="848" t="s">
        <v>4829</v>
      </c>
      <c r="F151" s="848" t="s">
        <v>4527</v>
      </c>
      <c r="G151" s="848" t="s">
        <v>4528</v>
      </c>
      <c r="H151" s="848" t="s">
        <v>780</v>
      </c>
      <c r="I151" s="848" t="s">
        <v>788</v>
      </c>
      <c r="J151" s="848" t="s">
        <v>4830</v>
      </c>
      <c r="K151" s="848" t="s">
        <v>4831</v>
      </c>
      <c r="L151" s="850" t="s">
        <v>910</v>
      </c>
      <c r="M151" s="851"/>
      <c r="N151" s="851">
        <v>41340</v>
      </c>
      <c r="O151" s="850" t="s">
        <v>4503</v>
      </c>
      <c r="P151" s="850" t="s">
        <v>2139</v>
      </c>
      <c r="Q151" s="851">
        <v>38751</v>
      </c>
      <c r="R151" s="852" t="s">
        <v>4832</v>
      </c>
    </row>
    <row r="152" spans="1:18" s="853" customFormat="1" ht="18" customHeight="1">
      <c r="A152" s="847" t="s">
        <v>1967</v>
      </c>
      <c r="B152" s="848"/>
      <c r="C152" s="849">
        <v>175.74</v>
      </c>
      <c r="D152" s="848" t="s">
        <v>1348</v>
      </c>
      <c r="E152" s="848" t="s">
        <v>4833</v>
      </c>
      <c r="F152" s="848" t="s">
        <v>4537</v>
      </c>
      <c r="G152" s="848" t="s">
        <v>4538</v>
      </c>
      <c r="H152" s="848" t="s">
        <v>780</v>
      </c>
      <c r="I152" s="848" t="s">
        <v>1121</v>
      </c>
      <c r="J152" s="848" t="s">
        <v>817</v>
      </c>
      <c r="K152" s="848" t="s">
        <v>4834</v>
      </c>
      <c r="L152" s="850" t="s">
        <v>4670</v>
      </c>
      <c r="M152" s="851">
        <v>37602</v>
      </c>
      <c r="N152" s="851">
        <v>44607</v>
      </c>
      <c r="O152" s="850" t="s">
        <v>4503</v>
      </c>
      <c r="P152" s="850" t="s">
        <v>1966</v>
      </c>
      <c r="Q152" s="851">
        <v>37606</v>
      </c>
      <c r="R152" s="852" t="s">
        <v>4835</v>
      </c>
    </row>
    <row r="153" spans="1:18" s="853" customFormat="1" ht="18" customHeight="1">
      <c r="A153" s="847" t="s">
        <v>1472</v>
      </c>
      <c r="B153" s="848"/>
      <c r="C153" s="849">
        <v>177.69</v>
      </c>
      <c r="D153" s="848" t="s">
        <v>1348</v>
      </c>
      <c r="E153" s="848" t="s">
        <v>1473</v>
      </c>
      <c r="F153" s="848" t="s">
        <v>4537</v>
      </c>
      <c r="G153" s="848" t="s">
        <v>4692</v>
      </c>
      <c r="H153" s="848" t="s">
        <v>780</v>
      </c>
      <c r="I153" s="848" t="s">
        <v>4022</v>
      </c>
      <c r="J153" s="848" t="s">
        <v>1045</v>
      </c>
      <c r="K153" s="848" t="s">
        <v>4630</v>
      </c>
      <c r="L153" s="850" t="s">
        <v>4535</v>
      </c>
      <c r="M153" s="851">
        <v>42499</v>
      </c>
      <c r="N153" s="851">
        <v>44235</v>
      </c>
      <c r="O153" s="850" t="s">
        <v>4503</v>
      </c>
      <c r="P153" s="850" t="s">
        <v>1471</v>
      </c>
      <c r="Q153" s="851">
        <v>42615</v>
      </c>
      <c r="R153" s="852" t="s">
        <v>4836</v>
      </c>
    </row>
    <row r="154" spans="1:18" s="853" customFormat="1" ht="18" customHeight="1">
      <c r="A154" s="847" t="s">
        <v>1893</v>
      </c>
      <c r="B154" s="848"/>
      <c r="C154" s="849">
        <v>178.49</v>
      </c>
      <c r="D154" s="848" t="s">
        <v>1348</v>
      </c>
      <c r="E154" s="848" t="s">
        <v>4837</v>
      </c>
      <c r="F154" s="848" t="s">
        <v>4537</v>
      </c>
      <c r="G154" s="848"/>
      <c r="H154" s="848" t="s">
        <v>780</v>
      </c>
      <c r="I154" s="848" t="s">
        <v>1563</v>
      </c>
      <c r="J154" s="848" t="s">
        <v>933</v>
      </c>
      <c r="K154" s="848" t="s">
        <v>4590</v>
      </c>
      <c r="L154" s="850" t="s">
        <v>910</v>
      </c>
      <c r="M154" s="851">
        <v>39189</v>
      </c>
      <c r="N154" s="851">
        <v>44235</v>
      </c>
      <c r="O154" s="850" t="s">
        <v>4503</v>
      </c>
      <c r="P154" s="850" t="s">
        <v>1892</v>
      </c>
      <c r="Q154" s="851">
        <v>39203</v>
      </c>
      <c r="R154" s="852" t="s">
        <v>4838</v>
      </c>
    </row>
    <row r="155" spans="1:18" s="853" customFormat="1" ht="18" customHeight="1">
      <c r="A155" s="847" t="s">
        <v>1567</v>
      </c>
      <c r="B155" s="848"/>
      <c r="C155" s="849">
        <v>179.5</v>
      </c>
      <c r="D155" s="848" t="s">
        <v>1348</v>
      </c>
      <c r="E155" s="848" t="s">
        <v>1568</v>
      </c>
      <c r="F155" s="848" t="s">
        <v>4537</v>
      </c>
      <c r="G155" s="848" t="s">
        <v>4538</v>
      </c>
      <c r="H155" s="848" t="s">
        <v>780</v>
      </c>
      <c r="I155" s="848" t="s">
        <v>1563</v>
      </c>
      <c r="J155" s="848" t="s">
        <v>4839</v>
      </c>
      <c r="K155" s="848" t="s">
        <v>4599</v>
      </c>
      <c r="L155" s="850" t="s">
        <v>4840</v>
      </c>
      <c r="M155" s="851">
        <v>43139</v>
      </c>
      <c r="N155" s="851">
        <v>44235</v>
      </c>
      <c r="O155" s="850" t="s">
        <v>4503</v>
      </c>
      <c r="P155" s="850" t="s">
        <v>1566</v>
      </c>
      <c r="Q155" s="851">
        <v>43182</v>
      </c>
      <c r="R155" s="852"/>
    </row>
    <row r="156" spans="1:18" s="853" customFormat="1" ht="18" customHeight="1">
      <c r="A156" s="847" t="s">
        <v>1997</v>
      </c>
      <c r="B156" s="848"/>
      <c r="C156" s="849">
        <v>180</v>
      </c>
      <c r="D156" s="848" t="s">
        <v>1348</v>
      </c>
      <c r="E156" s="848" t="s">
        <v>2000</v>
      </c>
      <c r="F156" s="848" t="s">
        <v>4527</v>
      </c>
      <c r="G156" s="848" t="s">
        <v>480</v>
      </c>
      <c r="H156" s="848" t="s">
        <v>780</v>
      </c>
      <c r="I156" s="848" t="s">
        <v>4841</v>
      </c>
      <c r="J156" s="848" t="s">
        <v>791</v>
      </c>
      <c r="K156" s="848" t="s">
        <v>4842</v>
      </c>
      <c r="L156" s="850" t="s">
        <v>2444</v>
      </c>
      <c r="M156" s="851">
        <v>42599</v>
      </c>
      <c r="N156" s="851">
        <v>42620</v>
      </c>
      <c r="O156" s="850" t="s">
        <v>4503</v>
      </c>
      <c r="P156" s="850" t="s">
        <v>1996</v>
      </c>
      <c r="Q156" s="851">
        <v>42620</v>
      </c>
      <c r="R156" s="852" t="s">
        <v>1997</v>
      </c>
    </row>
    <row r="157" spans="1:18" s="853" customFormat="1" ht="18" customHeight="1">
      <c r="A157" s="847" t="s">
        <v>1576</v>
      </c>
      <c r="B157" s="848"/>
      <c r="C157" s="849">
        <v>181.37</v>
      </c>
      <c r="D157" s="848" t="s">
        <v>1348</v>
      </c>
      <c r="E157" s="848" t="s">
        <v>4843</v>
      </c>
      <c r="F157" s="848" t="s">
        <v>4527</v>
      </c>
      <c r="G157" s="848" t="s">
        <v>4694</v>
      </c>
      <c r="H157" s="848" t="s">
        <v>780</v>
      </c>
      <c r="I157" s="848" t="s">
        <v>4608</v>
      </c>
      <c r="J157" s="848" t="s">
        <v>2195</v>
      </c>
      <c r="K157" s="848" t="s">
        <v>4630</v>
      </c>
      <c r="L157" s="850" t="s">
        <v>4535</v>
      </c>
      <c r="M157" s="851">
        <v>42403</v>
      </c>
      <c r="N157" s="851">
        <v>44235</v>
      </c>
      <c r="O157" s="850" t="s">
        <v>4503</v>
      </c>
      <c r="P157" s="850" t="s">
        <v>1575</v>
      </c>
      <c r="Q157" s="851">
        <v>42438</v>
      </c>
      <c r="R157" s="852" t="s">
        <v>4844</v>
      </c>
    </row>
    <row r="158" spans="1:18" s="853" customFormat="1" ht="18" customHeight="1">
      <c r="A158" s="847" t="s">
        <v>1381</v>
      </c>
      <c r="B158" s="848"/>
      <c r="C158" s="849">
        <v>183.2</v>
      </c>
      <c r="D158" s="848" t="s">
        <v>1348</v>
      </c>
      <c r="E158" s="848" t="s">
        <v>1382</v>
      </c>
      <c r="F158" s="848" t="s">
        <v>4511</v>
      </c>
      <c r="G158" s="848" t="s">
        <v>4512</v>
      </c>
      <c r="H158" s="848" t="s">
        <v>806</v>
      </c>
      <c r="I158" s="848" t="s">
        <v>1441</v>
      </c>
      <c r="J158" s="848" t="s">
        <v>4561</v>
      </c>
      <c r="K158" s="848" t="s">
        <v>4599</v>
      </c>
      <c r="L158" s="850" t="s">
        <v>4502</v>
      </c>
      <c r="M158" s="851">
        <v>43125</v>
      </c>
      <c r="N158" s="851">
        <v>43130</v>
      </c>
      <c r="O158" s="850" t="s">
        <v>4503</v>
      </c>
      <c r="P158" s="850" t="s">
        <v>1380</v>
      </c>
      <c r="Q158" s="851">
        <v>43130</v>
      </c>
      <c r="R158" s="852" t="s">
        <v>1381</v>
      </c>
    </row>
    <row r="159" spans="1:18" s="853" customFormat="1" ht="18" customHeight="1">
      <c r="A159" s="847" t="s">
        <v>2391</v>
      </c>
      <c r="C159" s="849">
        <v>184.92</v>
      </c>
      <c r="D159" s="848" t="s">
        <v>1348</v>
      </c>
      <c r="E159" s="848" t="s">
        <v>2392</v>
      </c>
      <c r="F159" s="848" t="s">
        <v>4537</v>
      </c>
      <c r="G159" s="848"/>
      <c r="H159" s="848" t="s">
        <v>780</v>
      </c>
      <c r="I159" s="848" t="s">
        <v>1563</v>
      </c>
      <c r="J159" s="848" t="s">
        <v>1086</v>
      </c>
      <c r="K159" s="848" t="s">
        <v>4707</v>
      </c>
      <c r="L159" s="850" t="s">
        <v>4502</v>
      </c>
      <c r="M159" s="851">
        <v>42944</v>
      </c>
      <c r="N159" s="851">
        <v>42950</v>
      </c>
      <c r="O159" s="850" t="s">
        <v>4503</v>
      </c>
      <c r="P159" s="850" t="s">
        <v>2390</v>
      </c>
      <c r="Q159" s="851">
        <v>42950</v>
      </c>
      <c r="R159" s="852" t="s">
        <v>2391</v>
      </c>
    </row>
    <row r="160" spans="1:18" s="853" customFormat="1" ht="18" customHeight="1">
      <c r="A160" s="847" t="s">
        <v>2126</v>
      </c>
      <c r="B160" s="848"/>
      <c r="C160" s="849">
        <v>186.04</v>
      </c>
      <c r="D160" s="848" t="s">
        <v>1348</v>
      </c>
      <c r="E160" s="848" t="s">
        <v>4845</v>
      </c>
      <c r="F160" s="848" t="s">
        <v>4537</v>
      </c>
      <c r="G160" s="848" t="s">
        <v>1563</v>
      </c>
      <c r="H160" s="848" t="s">
        <v>780</v>
      </c>
      <c r="I160" s="848" t="s">
        <v>1121</v>
      </c>
      <c r="J160" s="848" t="s">
        <v>1086</v>
      </c>
      <c r="K160" s="848" t="s">
        <v>4630</v>
      </c>
      <c r="L160" s="850" t="s">
        <v>4701</v>
      </c>
      <c r="M160" s="851">
        <v>36943</v>
      </c>
      <c r="N160" s="851">
        <v>44235</v>
      </c>
      <c r="O160" s="850" t="s">
        <v>4503</v>
      </c>
      <c r="P160" s="850" t="s">
        <v>2125</v>
      </c>
      <c r="Q160" s="851">
        <v>37120</v>
      </c>
      <c r="R160" s="852" t="s">
        <v>4846</v>
      </c>
    </row>
    <row r="161" spans="1:18" s="853" customFormat="1" ht="18" customHeight="1">
      <c r="A161" s="847" t="s">
        <v>4015</v>
      </c>
      <c r="B161" s="848"/>
      <c r="C161" s="849">
        <v>186.2</v>
      </c>
      <c r="D161" s="848" t="s">
        <v>1348</v>
      </c>
      <c r="E161" s="848" t="s">
        <v>4016</v>
      </c>
      <c r="F161" s="848" t="s">
        <v>4527</v>
      </c>
      <c r="G161" s="848" t="s">
        <v>4528</v>
      </c>
      <c r="H161" s="848" t="s">
        <v>780</v>
      </c>
      <c r="I161" s="848" t="s">
        <v>958</v>
      </c>
      <c r="J161" s="848" t="s">
        <v>4847</v>
      </c>
      <c r="K161" s="848" t="s">
        <v>4590</v>
      </c>
      <c r="L161" s="850" t="s">
        <v>4600</v>
      </c>
      <c r="M161" s="851">
        <v>44496</v>
      </c>
      <c r="N161" s="851">
        <v>44518</v>
      </c>
      <c r="O161" s="850" t="s">
        <v>4503</v>
      </c>
      <c r="P161" s="850" t="s">
        <v>4014</v>
      </c>
      <c r="Q161" s="851">
        <v>44518</v>
      </c>
      <c r="R161" s="852" t="s">
        <v>4848</v>
      </c>
    </row>
    <row r="162" spans="1:18" s="853" customFormat="1" ht="18" customHeight="1">
      <c r="A162" s="847" t="s">
        <v>4849</v>
      </c>
      <c r="B162" s="867" t="s">
        <v>4640</v>
      </c>
      <c r="C162" s="849">
        <v>186.92</v>
      </c>
      <c r="D162" s="848" t="s">
        <v>1348</v>
      </c>
      <c r="E162" s="848" t="s">
        <v>4850</v>
      </c>
      <c r="F162" s="848" t="s">
        <v>4527</v>
      </c>
      <c r="G162" s="848" t="s">
        <v>4528</v>
      </c>
      <c r="H162" s="848" t="s">
        <v>780</v>
      </c>
      <c r="I162" s="848" t="s">
        <v>1483</v>
      </c>
      <c r="J162" s="848" t="s">
        <v>1082</v>
      </c>
      <c r="K162" s="848" t="s">
        <v>4851</v>
      </c>
      <c r="L162" s="875" t="s">
        <v>3793</v>
      </c>
      <c r="M162" s="876">
        <v>44642</v>
      </c>
      <c r="N162" s="876">
        <v>44728</v>
      </c>
      <c r="O162" s="850" t="s">
        <v>4503</v>
      </c>
      <c r="P162" s="875" t="s">
        <v>4852</v>
      </c>
      <c r="Q162" s="876">
        <v>44728</v>
      </c>
      <c r="R162" s="852" t="s">
        <v>4849</v>
      </c>
    </row>
    <row r="163" spans="1:18" s="853" customFormat="1" ht="18" customHeight="1">
      <c r="A163" s="847" t="s">
        <v>1916</v>
      </c>
      <c r="B163" s="848"/>
      <c r="C163" s="849">
        <v>188.95</v>
      </c>
      <c r="D163" s="848" t="s">
        <v>1348</v>
      </c>
      <c r="E163" s="848" t="s">
        <v>4853</v>
      </c>
      <c r="F163" s="848" t="s">
        <v>4537</v>
      </c>
      <c r="G163" s="848" t="s">
        <v>4538</v>
      </c>
      <c r="H163" s="848" t="s">
        <v>780</v>
      </c>
      <c r="I163" s="848" t="s">
        <v>1714</v>
      </c>
      <c r="J163" s="848" t="s">
        <v>1049</v>
      </c>
      <c r="K163" s="848" t="s">
        <v>4661</v>
      </c>
      <c r="L163" s="850" t="s">
        <v>910</v>
      </c>
      <c r="M163" s="851">
        <v>37594</v>
      </c>
      <c r="N163" s="851">
        <v>44217</v>
      </c>
      <c r="O163" s="850" t="s">
        <v>4503</v>
      </c>
      <c r="P163" s="850" t="s">
        <v>1915</v>
      </c>
      <c r="Q163" s="877">
        <v>37627</v>
      </c>
      <c r="R163" s="852" t="s">
        <v>4854</v>
      </c>
    </row>
    <row r="164" spans="1:18" s="853" customFormat="1" ht="18" customHeight="1">
      <c r="A164" s="847" t="s">
        <v>1070</v>
      </c>
      <c r="B164" s="848"/>
      <c r="C164" s="849">
        <v>189.37</v>
      </c>
      <c r="D164" s="848" t="s">
        <v>1348</v>
      </c>
      <c r="E164" s="848" t="s">
        <v>1393</v>
      </c>
      <c r="F164" s="848" t="s">
        <v>4527</v>
      </c>
      <c r="G164" s="848" t="s">
        <v>4532</v>
      </c>
      <c r="H164" s="848" t="s">
        <v>780</v>
      </c>
      <c r="I164" s="848" t="s">
        <v>4855</v>
      </c>
      <c r="J164" s="848" t="s">
        <v>941</v>
      </c>
      <c r="K164" s="848" t="s">
        <v>4856</v>
      </c>
      <c r="L164" s="850" t="s">
        <v>4535</v>
      </c>
      <c r="M164" s="851">
        <v>42090</v>
      </c>
      <c r="N164" s="851">
        <v>42101</v>
      </c>
      <c r="O164" s="850" t="s">
        <v>4503</v>
      </c>
      <c r="P164" s="850" t="s">
        <v>1069</v>
      </c>
      <c r="Q164" s="851">
        <v>42101</v>
      </c>
      <c r="R164" s="852" t="s">
        <v>4857</v>
      </c>
    </row>
    <row r="165" spans="1:18" s="853" customFormat="1" ht="18" customHeight="1">
      <c r="A165" s="847" t="s">
        <v>1580</v>
      </c>
      <c r="B165" s="848"/>
      <c r="C165" s="849">
        <v>189.6</v>
      </c>
      <c r="D165" s="848" t="s">
        <v>1348</v>
      </c>
      <c r="E165" s="848" t="s">
        <v>4858</v>
      </c>
      <c r="F165" s="848" t="s">
        <v>4499</v>
      </c>
      <c r="G165" s="848" t="s">
        <v>4500</v>
      </c>
      <c r="H165" s="848" t="s">
        <v>824</v>
      </c>
      <c r="I165" s="848" t="s">
        <v>1351</v>
      </c>
      <c r="J165" s="848" t="s">
        <v>1041</v>
      </c>
      <c r="K165" s="848" t="s">
        <v>4859</v>
      </c>
      <c r="L165" s="850" t="s">
        <v>4502</v>
      </c>
      <c r="M165" s="851">
        <v>42228</v>
      </c>
      <c r="N165" s="851">
        <v>42235</v>
      </c>
      <c r="O165" s="850" t="s">
        <v>4503</v>
      </c>
      <c r="P165" s="850" t="s">
        <v>1579</v>
      </c>
      <c r="Q165" s="851">
        <v>42235</v>
      </c>
      <c r="R165" s="852" t="s">
        <v>1580</v>
      </c>
    </row>
    <row r="166" spans="1:18" s="853" customFormat="1" ht="18" customHeight="1">
      <c r="A166" s="847" t="s">
        <v>3682</v>
      </c>
      <c r="B166" s="848"/>
      <c r="C166" s="849">
        <v>189.95</v>
      </c>
      <c r="D166" s="848" t="s">
        <v>1348</v>
      </c>
      <c r="E166" s="848" t="s">
        <v>3686</v>
      </c>
      <c r="F166" s="848" t="s">
        <v>4537</v>
      </c>
      <c r="G166" s="848" t="s">
        <v>4649</v>
      </c>
      <c r="H166" s="848" t="s">
        <v>780</v>
      </c>
      <c r="I166" s="848" t="s">
        <v>4264</v>
      </c>
      <c r="J166" s="848" t="s">
        <v>2257</v>
      </c>
      <c r="K166" s="848" t="s">
        <v>4590</v>
      </c>
      <c r="L166" s="850" t="s">
        <v>1495</v>
      </c>
      <c r="M166" s="851">
        <v>44348</v>
      </c>
      <c r="N166" s="851">
        <v>44356</v>
      </c>
      <c r="O166" s="850" t="s">
        <v>4503</v>
      </c>
      <c r="P166" s="850" t="s">
        <v>3681</v>
      </c>
      <c r="Q166" s="851">
        <v>44356</v>
      </c>
      <c r="R166" s="852" t="s">
        <v>3682</v>
      </c>
    </row>
    <row r="167" spans="1:18" s="853" customFormat="1" ht="18" customHeight="1">
      <c r="A167" s="847" t="s">
        <v>2487</v>
      </c>
      <c r="B167" s="848"/>
      <c r="C167" s="849">
        <v>191.9</v>
      </c>
      <c r="D167" s="848" t="s">
        <v>1348</v>
      </c>
      <c r="E167" s="848" t="s">
        <v>4860</v>
      </c>
      <c r="F167" s="848" t="s">
        <v>4527</v>
      </c>
      <c r="G167" s="848" t="s">
        <v>4528</v>
      </c>
      <c r="H167" s="848" t="s">
        <v>780</v>
      </c>
      <c r="I167" s="848" t="s">
        <v>2506</v>
      </c>
      <c r="J167" s="848" t="s">
        <v>967</v>
      </c>
      <c r="K167" s="848" t="s">
        <v>4861</v>
      </c>
      <c r="L167" s="850" t="s">
        <v>4761</v>
      </c>
      <c r="M167" s="851">
        <v>39633</v>
      </c>
      <c r="N167" s="851">
        <v>42044</v>
      </c>
      <c r="O167" s="850" t="s">
        <v>4503</v>
      </c>
      <c r="P167" s="850" t="s">
        <v>2486</v>
      </c>
      <c r="Q167" s="851">
        <v>39717</v>
      </c>
      <c r="R167" s="852" t="s">
        <v>4862</v>
      </c>
    </row>
    <row r="168" spans="1:18" s="853" customFormat="1" ht="18" customHeight="1">
      <c r="A168" s="847" t="s">
        <v>1146</v>
      </c>
      <c r="B168" s="848"/>
      <c r="C168" s="849">
        <v>192.38</v>
      </c>
      <c r="D168" s="848" t="s">
        <v>1348</v>
      </c>
      <c r="E168" s="848" t="s">
        <v>1150</v>
      </c>
      <c r="F168" s="848" t="s">
        <v>4499</v>
      </c>
      <c r="G168" s="848" t="s">
        <v>4508</v>
      </c>
      <c r="H168" s="848" t="s">
        <v>824</v>
      </c>
      <c r="I168" s="848" t="s">
        <v>2631</v>
      </c>
      <c r="J168" s="848" t="s">
        <v>1219</v>
      </c>
      <c r="K168" s="848" t="s">
        <v>4863</v>
      </c>
      <c r="L168" s="850" t="s">
        <v>4502</v>
      </c>
      <c r="M168" s="851">
        <v>42747</v>
      </c>
      <c r="N168" s="851">
        <v>42762</v>
      </c>
      <c r="O168" s="850" t="s">
        <v>4503</v>
      </c>
      <c r="P168" s="850" t="s">
        <v>1145</v>
      </c>
      <c r="Q168" s="851">
        <v>42762</v>
      </c>
      <c r="R168" s="852" t="s">
        <v>1146</v>
      </c>
    </row>
    <row r="169" spans="1:18" s="853" customFormat="1" ht="18" customHeight="1">
      <c r="A169" s="847" t="s">
        <v>1401</v>
      </c>
      <c r="B169" s="848"/>
      <c r="C169" s="849">
        <v>194.05</v>
      </c>
      <c r="D169" s="848" t="s">
        <v>1348</v>
      </c>
      <c r="E169" s="848" t="s">
        <v>4864</v>
      </c>
      <c r="F169" s="848" t="s">
        <v>4527</v>
      </c>
      <c r="G169" s="848" t="s">
        <v>4532</v>
      </c>
      <c r="H169" s="848" t="s">
        <v>780</v>
      </c>
      <c r="I169" s="848" t="s">
        <v>4261</v>
      </c>
      <c r="J169" s="848" t="s">
        <v>941</v>
      </c>
      <c r="K169" s="848" t="s">
        <v>4865</v>
      </c>
      <c r="L169" s="850" t="s">
        <v>4701</v>
      </c>
      <c r="M169" s="851">
        <v>37776</v>
      </c>
      <c r="N169" s="851">
        <v>44656</v>
      </c>
      <c r="O169" s="850" t="s">
        <v>4503</v>
      </c>
      <c r="P169" s="850" t="s">
        <v>1400</v>
      </c>
      <c r="Q169" s="851">
        <v>37818</v>
      </c>
      <c r="R169" s="852" t="s">
        <v>4866</v>
      </c>
    </row>
    <row r="170" spans="1:18" s="853" customFormat="1" ht="18" customHeight="1">
      <c r="A170" s="854" t="s">
        <v>4032</v>
      </c>
      <c r="B170" s="862"/>
      <c r="C170" s="849">
        <v>196.38</v>
      </c>
      <c r="D170" s="848" t="s">
        <v>1348</v>
      </c>
      <c r="E170" s="848" t="s">
        <v>4034</v>
      </c>
      <c r="F170" s="848" t="s">
        <v>4537</v>
      </c>
      <c r="G170" s="848" t="s">
        <v>4676</v>
      </c>
      <c r="H170" s="848" t="s">
        <v>780</v>
      </c>
      <c r="I170" s="848" t="s">
        <v>4033</v>
      </c>
      <c r="J170" s="848" t="s">
        <v>4035</v>
      </c>
      <c r="K170" s="848" t="s">
        <v>4590</v>
      </c>
      <c r="L170" s="850" t="s">
        <v>4535</v>
      </c>
      <c r="M170" s="851">
        <v>44516</v>
      </c>
      <c r="N170" s="851">
        <v>44518</v>
      </c>
      <c r="O170" s="850" t="s">
        <v>4503</v>
      </c>
      <c r="P170" s="850" t="s">
        <v>4031</v>
      </c>
      <c r="Q170" s="851">
        <v>44518</v>
      </c>
      <c r="R170" s="852" t="s">
        <v>4032</v>
      </c>
    </row>
    <row r="171" spans="1:18" s="853" customFormat="1" ht="18" customHeight="1">
      <c r="A171" s="847" t="s">
        <v>2320</v>
      </c>
      <c r="B171" s="848"/>
      <c r="C171" s="849">
        <v>198</v>
      </c>
      <c r="D171" s="848" t="s">
        <v>1348</v>
      </c>
      <c r="E171" s="848" t="s">
        <v>4867</v>
      </c>
      <c r="F171" s="848" t="s">
        <v>4511</v>
      </c>
      <c r="G171" s="848" t="s">
        <v>4560</v>
      </c>
      <c r="H171" s="848" t="s">
        <v>806</v>
      </c>
      <c r="I171" s="848" t="s">
        <v>4868</v>
      </c>
      <c r="J171" s="848" t="s">
        <v>1193</v>
      </c>
      <c r="K171" s="848" t="s">
        <v>4869</v>
      </c>
      <c r="L171" s="850" t="s">
        <v>2444</v>
      </c>
      <c r="M171" s="851">
        <v>40010</v>
      </c>
      <c r="N171" s="851">
        <v>41340</v>
      </c>
      <c r="O171" s="850" t="s">
        <v>4503</v>
      </c>
      <c r="P171" s="850" t="s">
        <v>2319</v>
      </c>
      <c r="Q171" s="851">
        <v>40039</v>
      </c>
      <c r="R171" s="852" t="s">
        <v>4870</v>
      </c>
    </row>
    <row r="172" spans="1:18" s="853" customFormat="1" ht="18" customHeight="1">
      <c r="A172" s="847" t="s">
        <v>4006</v>
      </c>
      <c r="B172" s="848"/>
      <c r="C172" s="849">
        <v>199.09</v>
      </c>
      <c r="D172" s="848" t="s">
        <v>1348</v>
      </c>
      <c r="E172" s="848" t="s">
        <v>4007</v>
      </c>
      <c r="F172" s="848" t="s">
        <v>4527</v>
      </c>
      <c r="G172" s="848" t="s">
        <v>4558</v>
      </c>
      <c r="H172" s="848" t="s">
        <v>780</v>
      </c>
      <c r="I172" s="848" t="s">
        <v>1483</v>
      </c>
      <c r="J172" s="848" t="s">
        <v>2553</v>
      </c>
      <c r="K172" s="848" t="s">
        <v>4530</v>
      </c>
      <c r="L172" s="850" t="s">
        <v>4535</v>
      </c>
      <c r="M172" s="851">
        <v>44483</v>
      </c>
      <c r="N172" s="851">
        <v>44516</v>
      </c>
      <c r="O172" s="850" t="s">
        <v>4503</v>
      </c>
      <c r="P172" s="850" t="s">
        <v>4005</v>
      </c>
      <c r="Q172" s="851">
        <v>44516</v>
      </c>
      <c r="R172" s="852" t="s">
        <v>4006</v>
      </c>
    </row>
    <row r="173" spans="1:18" s="853" customFormat="1" ht="18" customHeight="1">
      <c r="A173" s="847" t="s">
        <v>903</v>
      </c>
      <c r="B173" s="848"/>
      <c r="C173" s="849">
        <v>199.53</v>
      </c>
      <c r="D173" s="848" t="s">
        <v>1348</v>
      </c>
      <c r="E173" s="848" t="s">
        <v>4871</v>
      </c>
      <c r="F173" s="848" t="s">
        <v>4527</v>
      </c>
      <c r="G173" s="848" t="s">
        <v>4662</v>
      </c>
      <c r="H173" s="848" t="s">
        <v>780</v>
      </c>
      <c r="I173" s="848" t="s">
        <v>869</v>
      </c>
      <c r="J173" s="848" t="s">
        <v>4872</v>
      </c>
      <c r="K173" s="848" t="s">
        <v>4651</v>
      </c>
      <c r="L173" s="850" t="s">
        <v>4701</v>
      </c>
      <c r="M173" s="851">
        <v>36791</v>
      </c>
      <c r="N173" s="851">
        <v>44260</v>
      </c>
      <c r="O173" s="850" t="s">
        <v>4503</v>
      </c>
      <c r="P173" s="850" t="s">
        <v>902</v>
      </c>
      <c r="Q173" s="851">
        <v>36857</v>
      </c>
      <c r="R173" s="852" t="s">
        <v>4873</v>
      </c>
    </row>
    <row r="174" spans="1:18" s="853" customFormat="1" ht="18" customHeight="1">
      <c r="A174" s="847" t="s">
        <v>2123</v>
      </c>
      <c r="B174" s="848"/>
      <c r="C174" s="849">
        <v>200.5</v>
      </c>
      <c r="D174" s="848" t="s">
        <v>1348</v>
      </c>
      <c r="E174" s="848" t="s">
        <v>4874</v>
      </c>
      <c r="F174" s="848" t="s">
        <v>4537</v>
      </c>
      <c r="G174" s="848" t="s">
        <v>4538</v>
      </c>
      <c r="H174" s="848" t="s">
        <v>780</v>
      </c>
      <c r="I174" s="848" t="s">
        <v>1121</v>
      </c>
      <c r="J174" s="848" t="s">
        <v>817</v>
      </c>
      <c r="K174" s="848" t="s">
        <v>4630</v>
      </c>
      <c r="L174" s="850" t="s">
        <v>4670</v>
      </c>
      <c r="M174" s="851">
        <v>38295</v>
      </c>
      <c r="N174" s="851">
        <v>44235</v>
      </c>
      <c r="O174" s="850" t="s">
        <v>4503</v>
      </c>
      <c r="P174" s="850" t="s">
        <v>2122</v>
      </c>
      <c r="Q174" s="851">
        <v>38309</v>
      </c>
      <c r="R174" s="852" t="s">
        <v>4875</v>
      </c>
    </row>
    <row r="175" spans="1:18" s="853" customFormat="1" ht="18" customHeight="1">
      <c r="A175" s="847" t="s">
        <v>1248</v>
      </c>
      <c r="B175" s="848"/>
      <c r="C175" s="849">
        <v>201.55</v>
      </c>
      <c r="D175" s="848" t="s">
        <v>1348</v>
      </c>
      <c r="E175" s="848" t="s">
        <v>4876</v>
      </c>
      <c r="F175" s="848" t="s">
        <v>4527</v>
      </c>
      <c r="G175" s="848" t="s">
        <v>4662</v>
      </c>
      <c r="H175" s="848" t="s">
        <v>780</v>
      </c>
      <c r="I175" s="848" t="s">
        <v>869</v>
      </c>
      <c r="J175" s="848" t="s">
        <v>3997</v>
      </c>
      <c r="K175" s="848" t="s">
        <v>4783</v>
      </c>
      <c r="L175" s="850" t="s">
        <v>4701</v>
      </c>
      <c r="M175" s="851">
        <v>37775</v>
      </c>
      <c r="N175" s="851">
        <v>43357</v>
      </c>
      <c r="O175" s="850" t="s">
        <v>4503</v>
      </c>
      <c r="P175" s="850" t="s">
        <v>1247</v>
      </c>
      <c r="Q175" s="851">
        <v>37818</v>
      </c>
      <c r="R175" s="852" t="s">
        <v>4877</v>
      </c>
    </row>
    <row r="176" spans="1:18" s="853" customFormat="1" ht="18" customHeight="1">
      <c r="A176" s="847" t="s">
        <v>2100</v>
      </c>
      <c r="B176" s="848"/>
      <c r="C176" s="849">
        <v>204.05</v>
      </c>
      <c r="D176" s="848" t="s">
        <v>1348</v>
      </c>
      <c r="E176" s="848" t="s">
        <v>4878</v>
      </c>
      <c r="F176" s="848" t="s">
        <v>4527</v>
      </c>
      <c r="G176" s="848" t="s">
        <v>4662</v>
      </c>
      <c r="H176" s="848" t="s">
        <v>780</v>
      </c>
      <c r="I176" s="848" t="s">
        <v>2641</v>
      </c>
      <c r="J176" s="848" t="s">
        <v>3997</v>
      </c>
      <c r="K176" s="848" t="s">
        <v>4590</v>
      </c>
      <c r="L176" s="850" t="s">
        <v>4542</v>
      </c>
      <c r="M176" s="851">
        <v>42230</v>
      </c>
      <c r="N176" s="851">
        <v>44300</v>
      </c>
      <c r="O176" s="850" t="s">
        <v>4503</v>
      </c>
      <c r="P176" s="850" t="s">
        <v>2099</v>
      </c>
      <c r="Q176" s="851">
        <v>42292</v>
      </c>
      <c r="R176" s="852" t="s">
        <v>4879</v>
      </c>
    </row>
    <row r="177" spans="1:18" s="853" customFormat="1" ht="18" customHeight="1">
      <c r="A177" s="847" t="s">
        <v>4880</v>
      </c>
      <c r="B177" s="867" t="s">
        <v>4640</v>
      </c>
      <c r="C177" s="849">
        <v>204.7</v>
      </c>
      <c r="D177" s="848" t="s">
        <v>1348</v>
      </c>
      <c r="E177" s="848" t="s">
        <v>4881</v>
      </c>
      <c r="F177" s="848" t="s">
        <v>4537</v>
      </c>
      <c r="G177" s="848" t="s">
        <v>4649</v>
      </c>
      <c r="H177" s="848" t="s">
        <v>780</v>
      </c>
      <c r="I177" s="848" t="s">
        <v>4022</v>
      </c>
      <c r="J177" s="848" t="s">
        <v>992</v>
      </c>
      <c r="K177" s="848" t="s">
        <v>4882</v>
      </c>
      <c r="L177" s="850" t="s">
        <v>4535</v>
      </c>
      <c r="M177" s="851">
        <v>44740</v>
      </c>
      <c r="N177" s="851">
        <v>44774</v>
      </c>
      <c r="O177" s="850" t="s">
        <v>4503</v>
      </c>
      <c r="P177" s="850" t="s">
        <v>4883</v>
      </c>
      <c r="Q177" s="851">
        <v>44774</v>
      </c>
      <c r="R177" s="852" t="s">
        <v>4880</v>
      </c>
    </row>
    <row r="178" spans="1:18" s="853" customFormat="1" ht="18" customHeight="1">
      <c r="A178" s="847" t="s">
        <v>4025</v>
      </c>
      <c r="C178" s="849">
        <v>205.65</v>
      </c>
      <c r="D178" s="848" t="s">
        <v>1348</v>
      </c>
      <c r="E178" s="848" t="s">
        <v>4026</v>
      </c>
      <c r="F178" s="848" t="s">
        <v>4537</v>
      </c>
      <c r="G178" s="848" t="s">
        <v>4692</v>
      </c>
      <c r="H178" s="848" t="s">
        <v>780</v>
      </c>
      <c r="I178" s="848" t="s">
        <v>1563</v>
      </c>
      <c r="J178" s="848" t="s">
        <v>4027</v>
      </c>
      <c r="K178" s="848" t="s">
        <v>4630</v>
      </c>
      <c r="L178" s="850" t="s">
        <v>4600</v>
      </c>
      <c r="M178" s="851">
        <v>44502</v>
      </c>
      <c r="N178" s="851">
        <v>44518</v>
      </c>
      <c r="O178" s="850" t="s">
        <v>4503</v>
      </c>
      <c r="P178" s="850" t="s">
        <v>4024</v>
      </c>
      <c r="Q178" s="851">
        <v>44518</v>
      </c>
      <c r="R178" s="852" t="s">
        <v>4884</v>
      </c>
    </row>
    <row r="179" spans="1:18" s="853" customFormat="1" ht="18" customHeight="1">
      <c r="A179" s="847" t="s">
        <v>1605</v>
      </c>
      <c r="B179" s="848"/>
      <c r="C179" s="849">
        <v>208.28</v>
      </c>
      <c r="D179" s="848" t="s">
        <v>1348</v>
      </c>
      <c r="E179" s="848" t="s">
        <v>4885</v>
      </c>
      <c r="F179" s="848" t="s">
        <v>4527</v>
      </c>
      <c r="G179" s="848" t="s">
        <v>4528</v>
      </c>
      <c r="H179" s="848" t="s">
        <v>780</v>
      </c>
      <c r="I179" s="848" t="s">
        <v>1483</v>
      </c>
      <c r="J179" s="848" t="s">
        <v>2553</v>
      </c>
      <c r="K179" s="848" t="s">
        <v>4886</v>
      </c>
      <c r="L179" s="850" t="s">
        <v>4542</v>
      </c>
      <c r="M179" s="851">
        <v>41702</v>
      </c>
      <c r="N179" s="851">
        <v>41705</v>
      </c>
      <c r="O179" s="850" t="s">
        <v>4503</v>
      </c>
      <c r="P179" s="850" t="s">
        <v>1604</v>
      </c>
      <c r="Q179" s="851">
        <v>41705</v>
      </c>
      <c r="R179" s="852" t="s">
        <v>1605</v>
      </c>
    </row>
    <row r="180" spans="1:18" s="853" customFormat="1" ht="18" customHeight="1">
      <c r="A180" s="847" t="s">
        <v>1077</v>
      </c>
      <c r="B180" s="848"/>
      <c r="C180" s="849">
        <v>211.9</v>
      </c>
      <c r="D180" s="848" t="s">
        <v>1348</v>
      </c>
      <c r="E180" s="848" t="s">
        <v>4887</v>
      </c>
      <c r="F180" s="848" t="s">
        <v>4537</v>
      </c>
      <c r="G180" s="848" t="s">
        <v>4538</v>
      </c>
      <c r="H180" s="848" t="s">
        <v>780</v>
      </c>
      <c r="I180" s="848" t="s">
        <v>1563</v>
      </c>
      <c r="J180" s="848" t="s">
        <v>817</v>
      </c>
      <c r="K180" s="848" t="s">
        <v>4888</v>
      </c>
      <c r="L180" s="850" t="s">
        <v>4670</v>
      </c>
      <c r="M180" s="851">
        <v>37340</v>
      </c>
      <c r="N180" s="851">
        <v>41340</v>
      </c>
      <c r="O180" s="850" t="s">
        <v>4503</v>
      </c>
      <c r="P180" s="850" t="s">
        <v>1076</v>
      </c>
      <c r="Q180" s="851">
        <v>37405</v>
      </c>
      <c r="R180" s="852" t="s">
        <v>4889</v>
      </c>
    </row>
    <row r="181" spans="1:18" s="853" customFormat="1" ht="18" customHeight="1">
      <c r="A181" s="847" t="s">
        <v>2103</v>
      </c>
      <c r="B181" s="848"/>
      <c r="C181" s="849">
        <v>212.05</v>
      </c>
      <c r="D181" s="848" t="s">
        <v>1348</v>
      </c>
      <c r="E181" s="848" t="s">
        <v>2108</v>
      </c>
      <c r="F181" s="848" t="s">
        <v>4564</v>
      </c>
      <c r="G181" s="848" t="s">
        <v>4890</v>
      </c>
      <c r="H181" s="848" t="s">
        <v>806</v>
      </c>
      <c r="I181" s="848" t="s">
        <v>2106</v>
      </c>
      <c r="J181" s="848" t="s">
        <v>4891</v>
      </c>
      <c r="K181" s="848" t="s">
        <v>4892</v>
      </c>
      <c r="L181" s="850" t="s">
        <v>2444</v>
      </c>
      <c r="M181" s="851">
        <v>39707</v>
      </c>
      <c r="N181" s="851">
        <v>42746</v>
      </c>
      <c r="O181" s="850" t="s">
        <v>4503</v>
      </c>
      <c r="P181" s="850" t="s">
        <v>2102</v>
      </c>
      <c r="Q181" s="851">
        <v>39731</v>
      </c>
      <c r="R181" s="852" t="s">
        <v>4893</v>
      </c>
    </row>
    <row r="182" spans="1:18" s="853" customFormat="1" ht="18" customHeight="1">
      <c r="A182" s="847" t="s">
        <v>2053</v>
      </c>
      <c r="B182" s="848"/>
      <c r="C182" s="849">
        <v>213.63</v>
      </c>
      <c r="D182" s="848" t="s">
        <v>1348</v>
      </c>
      <c r="E182" s="848" t="s">
        <v>2058</v>
      </c>
      <c r="F182" s="848" t="s">
        <v>4527</v>
      </c>
      <c r="G182" s="848" t="s">
        <v>4704</v>
      </c>
      <c r="H182" s="848" t="s">
        <v>780</v>
      </c>
      <c r="I182" s="848" t="s">
        <v>869</v>
      </c>
      <c r="J182" s="848" t="s">
        <v>953</v>
      </c>
      <c r="K182" s="848" t="s">
        <v>4894</v>
      </c>
      <c r="L182" s="850" t="s">
        <v>4895</v>
      </c>
      <c r="M182" s="851">
        <v>43047</v>
      </c>
      <c r="N182" s="851">
        <v>43110</v>
      </c>
      <c r="O182" s="850" t="s">
        <v>4503</v>
      </c>
      <c r="P182" s="850" t="s">
        <v>2052</v>
      </c>
      <c r="Q182" s="851">
        <v>43110</v>
      </c>
      <c r="R182" s="852" t="s">
        <v>2053</v>
      </c>
    </row>
    <row r="183" spans="1:18" s="853" customFormat="1" ht="18" customHeight="1">
      <c r="A183" s="847" t="s">
        <v>1957</v>
      </c>
      <c r="B183" s="848"/>
      <c r="C183" s="849">
        <v>213.7</v>
      </c>
      <c r="D183" s="848" t="s">
        <v>1348</v>
      </c>
      <c r="E183" s="848" t="s">
        <v>1958</v>
      </c>
      <c r="F183" s="848" t="s">
        <v>4527</v>
      </c>
      <c r="G183" s="848" t="s">
        <v>4704</v>
      </c>
      <c r="H183" s="848" t="s">
        <v>780</v>
      </c>
      <c r="I183" s="848" t="s">
        <v>2641</v>
      </c>
      <c r="J183" s="848" t="s">
        <v>1495</v>
      </c>
      <c r="K183" s="848" t="s">
        <v>4896</v>
      </c>
      <c r="L183" s="850" t="s">
        <v>4535</v>
      </c>
      <c r="M183" s="851">
        <v>42600</v>
      </c>
      <c r="N183" s="851">
        <v>44607</v>
      </c>
      <c r="O183" s="850" t="s">
        <v>4503</v>
      </c>
      <c r="P183" s="850" t="s">
        <v>1956</v>
      </c>
      <c r="Q183" s="851">
        <v>42620</v>
      </c>
      <c r="R183" s="852" t="s">
        <v>4897</v>
      </c>
    </row>
    <row r="184" spans="1:18" s="853" customFormat="1" ht="18" customHeight="1">
      <c r="A184" s="847" t="s">
        <v>2504</v>
      </c>
      <c r="B184" s="848"/>
      <c r="C184" s="849">
        <v>214.15</v>
      </c>
      <c r="D184" s="848" t="s">
        <v>1348</v>
      </c>
      <c r="E184" s="848" t="s">
        <v>4898</v>
      </c>
      <c r="F184" s="848" t="s">
        <v>4527</v>
      </c>
      <c r="G184" s="848" t="s">
        <v>4528</v>
      </c>
      <c r="H184" s="848" t="s">
        <v>780</v>
      </c>
      <c r="I184" s="848" t="s">
        <v>1483</v>
      </c>
      <c r="J184" s="848" t="s">
        <v>2553</v>
      </c>
      <c r="K184" s="848" t="s">
        <v>4899</v>
      </c>
      <c r="L184" s="850" t="s">
        <v>4542</v>
      </c>
      <c r="M184" s="851">
        <v>41670</v>
      </c>
      <c r="N184" s="851">
        <v>41682</v>
      </c>
      <c r="O184" s="850" t="s">
        <v>4503</v>
      </c>
      <c r="P184" s="850" t="s">
        <v>2503</v>
      </c>
      <c r="Q184" s="851">
        <v>41682</v>
      </c>
      <c r="R184" s="852" t="s">
        <v>2504</v>
      </c>
    </row>
    <row r="185" spans="1:18" s="853" customFormat="1" ht="18" customHeight="1">
      <c r="A185" s="847" t="s">
        <v>4051</v>
      </c>
      <c r="B185" s="848"/>
      <c r="C185" s="849">
        <v>217.21</v>
      </c>
      <c r="D185" s="848" t="s">
        <v>1348</v>
      </c>
      <c r="E185" s="848" t="s">
        <v>4052</v>
      </c>
      <c r="F185" s="848" t="s">
        <v>4537</v>
      </c>
      <c r="G185" s="848" t="s">
        <v>4692</v>
      </c>
      <c r="H185" s="848" t="s">
        <v>780</v>
      </c>
      <c r="I185" s="848" t="s">
        <v>1563</v>
      </c>
      <c r="J185" s="848" t="s">
        <v>1589</v>
      </c>
      <c r="K185" s="848" t="s">
        <v>4590</v>
      </c>
      <c r="L185" s="850" t="s">
        <v>4600</v>
      </c>
      <c r="M185" s="851">
        <v>44501</v>
      </c>
      <c r="N185" s="851">
        <v>44518</v>
      </c>
      <c r="O185" s="850" t="s">
        <v>4503</v>
      </c>
      <c r="P185" s="850" t="s">
        <v>4050</v>
      </c>
      <c r="Q185" s="851">
        <v>44518</v>
      </c>
      <c r="R185" s="852" t="s">
        <v>4900</v>
      </c>
    </row>
    <row r="186" spans="1:18" s="853" customFormat="1" ht="18" customHeight="1">
      <c r="A186" s="847" t="s">
        <v>1425</v>
      </c>
      <c r="B186" s="862"/>
      <c r="C186" s="849">
        <v>219.13</v>
      </c>
      <c r="D186" s="848" t="s">
        <v>1348</v>
      </c>
      <c r="E186" s="848" t="s">
        <v>4901</v>
      </c>
      <c r="F186" s="848" t="s">
        <v>4527</v>
      </c>
      <c r="G186" s="848" t="s">
        <v>4704</v>
      </c>
      <c r="H186" s="848" t="s">
        <v>780</v>
      </c>
      <c r="I186" s="848" t="s">
        <v>2641</v>
      </c>
      <c r="J186" s="848" t="s">
        <v>953</v>
      </c>
      <c r="K186" s="848" t="s">
        <v>4599</v>
      </c>
      <c r="L186" s="850" t="s">
        <v>4535</v>
      </c>
      <c r="M186" s="851">
        <v>40770</v>
      </c>
      <c r="N186" s="851">
        <v>44235</v>
      </c>
      <c r="O186" s="850" t="s">
        <v>4503</v>
      </c>
      <c r="P186" s="850" t="s">
        <v>1424</v>
      </c>
      <c r="Q186" s="851">
        <v>40805</v>
      </c>
      <c r="R186" s="852" t="s">
        <v>4902</v>
      </c>
    </row>
    <row r="187" spans="1:18" s="853" customFormat="1" ht="18" customHeight="1">
      <c r="A187" s="847" t="s">
        <v>1802</v>
      </c>
      <c r="B187" s="855"/>
      <c r="C187" s="849">
        <v>221.61</v>
      </c>
      <c r="D187" s="848" t="s">
        <v>1348</v>
      </c>
      <c r="E187" s="848" t="s">
        <v>4903</v>
      </c>
      <c r="F187" s="848" t="s">
        <v>4537</v>
      </c>
      <c r="G187" s="848" t="s">
        <v>4692</v>
      </c>
      <c r="H187" s="848" t="s">
        <v>780</v>
      </c>
      <c r="I187" s="848" t="s">
        <v>4022</v>
      </c>
      <c r="J187" s="848" t="s">
        <v>992</v>
      </c>
      <c r="K187" s="848" t="s">
        <v>4904</v>
      </c>
      <c r="L187" s="850" t="s">
        <v>1086</v>
      </c>
      <c r="M187" s="851">
        <v>39030</v>
      </c>
      <c r="N187" s="851">
        <v>41340</v>
      </c>
      <c r="O187" s="850" t="s">
        <v>4503</v>
      </c>
      <c r="P187" s="850" t="s">
        <v>1801</v>
      </c>
      <c r="Q187" s="851">
        <v>39104</v>
      </c>
      <c r="R187" s="852" t="s">
        <v>1802</v>
      </c>
    </row>
    <row r="188" spans="1:18" s="853" customFormat="1" ht="18" customHeight="1">
      <c r="A188" s="847" t="s">
        <v>2097</v>
      </c>
      <c r="B188" s="848"/>
      <c r="C188" s="849">
        <v>222.4</v>
      </c>
      <c r="D188" s="848" t="s">
        <v>1348</v>
      </c>
      <c r="E188" s="848" t="s">
        <v>4905</v>
      </c>
      <c r="F188" s="848" t="s">
        <v>4537</v>
      </c>
      <c r="G188" s="848"/>
      <c r="H188" s="848" t="s">
        <v>780</v>
      </c>
      <c r="I188" s="848" t="s">
        <v>4906</v>
      </c>
      <c r="J188" s="848" t="s">
        <v>933</v>
      </c>
      <c r="K188" s="848" t="s">
        <v>4793</v>
      </c>
      <c r="L188" s="850" t="s">
        <v>4808</v>
      </c>
      <c r="M188" s="851">
        <v>37403</v>
      </c>
      <c r="N188" s="851">
        <v>42103</v>
      </c>
      <c r="O188" s="850" t="s">
        <v>4503</v>
      </c>
      <c r="P188" s="850" t="s">
        <v>2096</v>
      </c>
      <c r="Q188" s="851">
        <v>37405</v>
      </c>
      <c r="R188" s="852" t="s">
        <v>4907</v>
      </c>
    </row>
    <row r="189" spans="1:18" s="853" customFormat="1" ht="18" customHeight="1">
      <c r="A189" s="847" t="s">
        <v>1153</v>
      </c>
      <c r="B189" s="848"/>
      <c r="C189" s="849">
        <v>226.03</v>
      </c>
      <c r="D189" s="848" t="s">
        <v>1348</v>
      </c>
      <c r="E189" s="848" t="s">
        <v>4908</v>
      </c>
      <c r="F189" s="848" t="s">
        <v>4564</v>
      </c>
      <c r="G189" s="848" t="s">
        <v>480</v>
      </c>
      <c r="H189" s="848" t="s">
        <v>806</v>
      </c>
      <c r="I189" s="848" t="s">
        <v>804</v>
      </c>
      <c r="J189" s="848" t="s">
        <v>4909</v>
      </c>
      <c r="K189" s="848" t="s">
        <v>4910</v>
      </c>
      <c r="L189" s="850" t="s">
        <v>4517</v>
      </c>
      <c r="M189" s="851">
        <v>39099</v>
      </c>
      <c r="N189" s="851">
        <v>43682</v>
      </c>
      <c r="O189" s="850" t="s">
        <v>4503</v>
      </c>
      <c r="P189" s="850" t="s">
        <v>1152</v>
      </c>
      <c r="Q189" s="851">
        <v>39132</v>
      </c>
      <c r="R189" s="852" t="s">
        <v>4911</v>
      </c>
    </row>
    <row r="190" spans="1:18" s="853" customFormat="1" ht="18" customHeight="1">
      <c r="A190" s="847" t="s">
        <v>1088</v>
      </c>
      <c r="B190" s="855"/>
      <c r="C190" s="849">
        <v>228.43</v>
      </c>
      <c r="D190" s="848" t="s">
        <v>1348</v>
      </c>
      <c r="E190" s="848" t="s">
        <v>4912</v>
      </c>
      <c r="F190" s="848" t="s">
        <v>4499</v>
      </c>
      <c r="G190" s="848" t="s">
        <v>4500</v>
      </c>
      <c r="H190" s="848" t="s">
        <v>824</v>
      </c>
      <c r="I190" s="848" t="s">
        <v>1583</v>
      </c>
      <c r="J190" s="848" t="s">
        <v>1041</v>
      </c>
      <c r="K190" s="848" t="s">
        <v>4793</v>
      </c>
      <c r="L190" s="850" t="s">
        <v>2444</v>
      </c>
      <c r="M190" s="851">
        <v>37396</v>
      </c>
      <c r="N190" s="851">
        <v>42103</v>
      </c>
      <c r="O190" s="850" t="s">
        <v>4503</v>
      </c>
      <c r="P190" s="850" t="s">
        <v>1087</v>
      </c>
      <c r="Q190" s="851">
        <v>37602</v>
      </c>
      <c r="R190" s="852" t="s">
        <v>4913</v>
      </c>
    </row>
    <row r="191" spans="1:18" s="853" customFormat="1" ht="18" customHeight="1">
      <c r="A191" s="847" t="s">
        <v>4002</v>
      </c>
      <c r="B191" s="862"/>
      <c r="C191" s="849">
        <v>228.45</v>
      </c>
      <c r="D191" s="848" t="s">
        <v>1348</v>
      </c>
      <c r="E191" s="848" t="s">
        <v>4004</v>
      </c>
      <c r="F191" s="848"/>
      <c r="G191" s="848"/>
      <c r="H191" s="848" t="s">
        <v>780</v>
      </c>
      <c r="I191" s="848" t="s">
        <v>4003</v>
      </c>
      <c r="J191" s="848" t="s">
        <v>1495</v>
      </c>
      <c r="K191" s="848" t="s">
        <v>4914</v>
      </c>
      <c r="L191" s="850" t="s">
        <v>967</v>
      </c>
      <c r="M191" s="851">
        <v>44407</v>
      </c>
      <c r="N191" s="851">
        <v>44459</v>
      </c>
      <c r="O191" s="850" t="s">
        <v>4503</v>
      </c>
      <c r="P191" s="850" t="s">
        <v>4001</v>
      </c>
      <c r="Q191" s="851">
        <v>44459</v>
      </c>
      <c r="R191" s="852" t="s">
        <v>4002</v>
      </c>
    </row>
    <row r="192" spans="1:18" s="853" customFormat="1" ht="18" customHeight="1">
      <c r="A192" s="847" t="s">
        <v>2622</v>
      </c>
      <c r="B192" s="848"/>
      <c r="C192" s="849">
        <v>228.7</v>
      </c>
      <c r="D192" s="848" t="s">
        <v>1348</v>
      </c>
      <c r="E192" s="848" t="s">
        <v>2623</v>
      </c>
      <c r="F192" s="848" t="s">
        <v>4527</v>
      </c>
      <c r="G192" s="848" t="s">
        <v>4694</v>
      </c>
      <c r="H192" s="848" t="s">
        <v>780</v>
      </c>
      <c r="I192" s="848" t="s">
        <v>1563</v>
      </c>
      <c r="J192" s="848" t="s">
        <v>2195</v>
      </c>
      <c r="K192" s="848" t="s">
        <v>4915</v>
      </c>
      <c r="L192" s="850" t="s">
        <v>910</v>
      </c>
      <c r="M192" s="851">
        <v>44138</v>
      </c>
      <c r="N192" s="851">
        <v>44138</v>
      </c>
      <c r="O192" s="850" t="s">
        <v>4503</v>
      </c>
      <c r="P192" s="850" t="s">
        <v>2621</v>
      </c>
      <c r="Q192" s="851">
        <v>44138</v>
      </c>
      <c r="R192" s="852" t="s">
        <v>4916</v>
      </c>
    </row>
    <row r="193" spans="1:18" s="853" customFormat="1" ht="18" customHeight="1">
      <c r="A193" s="847" t="s">
        <v>4295</v>
      </c>
      <c r="B193" s="848"/>
      <c r="C193" s="849">
        <v>230.67</v>
      </c>
      <c r="D193" s="848" t="s">
        <v>1348</v>
      </c>
      <c r="E193" s="848" t="s">
        <v>4312</v>
      </c>
      <c r="F193" s="848" t="s">
        <v>4527</v>
      </c>
      <c r="G193" s="848" t="s">
        <v>4662</v>
      </c>
      <c r="H193" s="848" t="s">
        <v>780</v>
      </c>
      <c r="I193" s="848" t="s">
        <v>2641</v>
      </c>
      <c r="J193" s="848" t="s">
        <v>4330</v>
      </c>
      <c r="K193" s="848" t="s">
        <v>4663</v>
      </c>
      <c r="L193" s="850" t="s">
        <v>3793</v>
      </c>
      <c r="M193" s="851">
        <v>44608</v>
      </c>
      <c r="N193" s="851">
        <v>44699</v>
      </c>
      <c r="O193" s="850" t="s">
        <v>4503</v>
      </c>
      <c r="P193" s="850" t="s">
        <v>4280</v>
      </c>
      <c r="Q193" s="851">
        <v>44699</v>
      </c>
      <c r="R193" s="852" t="s">
        <v>4917</v>
      </c>
    </row>
    <row r="194" spans="1:18" s="853" customFormat="1" ht="18" customHeight="1">
      <c r="A194" s="854" t="s">
        <v>4060</v>
      </c>
      <c r="B194" s="848"/>
      <c r="C194" s="849">
        <v>231.63</v>
      </c>
      <c r="D194" s="848" t="s">
        <v>1348</v>
      </c>
      <c r="E194" s="848" t="s">
        <v>4061</v>
      </c>
      <c r="F194" s="848" t="s">
        <v>4527</v>
      </c>
      <c r="G194" s="848" t="s">
        <v>4532</v>
      </c>
      <c r="H194" s="848" t="s">
        <v>780</v>
      </c>
      <c r="I194" s="848" t="s">
        <v>886</v>
      </c>
      <c r="J194" s="848" t="s">
        <v>1578</v>
      </c>
      <c r="K194" s="848" t="s">
        <v>4590</v>
      </c>
      <c r="L194" s="850" t="s">
        <v>1495</v>
      </c>
      <c r="M194" s="851">
        <v>44497</v>
      </c>
      <c r="N194" s="851">
        <v>44518</v>
      </c>
      <c r="O194" s="850" t="s">
        <v>4503</v>
      </c>
      <c r="P194" s="850" t="s">
        <v>4059</v>
      </c>
      <c r="Q194" s="851">
        <v>44518</v>
      </c>
      <c r="R194" s="852" t="s">
        <v>4060</v>
      </c>
    </row>
    <row r="195" spans="1:18" s="853" customFormat="1" ht="18" customHeight="1">
      <c r="A195" s="847" t="s">
        <v>1259</v>
      </c>
      <c r="B195" s="848"/>
      <c r="C195" s="849">
        <v>232.7</v>
      </c>
      <c r="D195" s="848" t="s">
        <v>1348</v>
      </c>
      <c r="E195" s="848" t="s">
        <v>4918</v>
      </c>
      <c r="F195" s="848" t="s">
        <v>4527</v>
      </c>
      <c r="G195" s="848" t="s">
        <v>4532</v>
      </c>
      <c r="H195" s="848" t="s">
        <v>780</v>
      </c>
      <c r="I195" s="848" t="s">
        <v>4608</v>
      </c>
      <c r="J195" s="848" t="s">
        <v>1165</v>
      </c>
      <c r="K195" s="848" t="s">
        <v>4919</v>
      </c>
      <c r="L195" s="858" t="s">
        <v>4535</v>
      </c>
      <c r="M195" s="857">
        <v>41257</v>
      </c>
      <c r="N195" s="851">
        <v>41340</v>
      </c>
      <c r="O195" s="858" t="s">
        <v>4503</v>
      </c>
      <c r="P195" s="850" t="s">
        <v>1258</v>
      </c>
      <c r="Q195" s="851">
        <v>41292</v>
      </c>
      <c r="R195" s="852" t="s">
        <v>1259</v>
      </c>
    </row>
    <row r="196" spans="1:18" s="853" customFormat="1" ht="18" customHeight="1">
      <c r="A196" s="847" t="s">
        <v>1203</v>
      </c>
      <c r="B196" s="848"/>
      <c r="C196" s="849">
        <v>233.5</v>
      </c>
      <c r="D196" s="848" t="s">
        <v>1348</v>
      </c>
      <c r="E196" s="848" t="s">
        <v>4920</v>
      </c>
      <c r="F196" s="848" t="s">
        <v>4537</v>
      </c>
      <c r="G196" s="848"/>
      <c r="H196" s="848" t="s">
        <v>780</v>
      </c>
      <c r="I196" s="848" t="s">
        <v>4022</v>
      </c>
      <c r="J196" s="848" t="s">
        <v>1045</v>
      </c>
      <c r="K196" s="848" t="s">
        <v>4630</v>
      </c>
      <c r="L196" s="850" t="s">
        <v>4535</v>
      </c>
      <c r="M196" s="851">
        <v>41492</v>
      </c>
      <c r="N196" s="851">
        <v>44235</v>
      </c>
      <c r="O196" s="850" t="s">
        <v>4503</v>
      </c>
      <c r="P196" s="850" t="s">
        <v>1202</v>
      </c>
      <c r="Q196" s="851">
        <v>41493</v>
      </c>
      <c r="R196" s="852" t="s">
        <v>1203</v>
      </c>
    </row>
    <row r="197" spans="1:18" s="853" customFormat="1" ht="18" customHeight="1">
      <c r="A197" s="847" t="s">
        <v>1680</v>
      </c>
      <c r="B197" s="855"/>
      <c r="C197" s="849">
        <v>235.18</v>
      </c>
      <c r="D197" s="848" t="s">
        <v>1348</v>
      </c>
      <c r="E197" s="848" t="s">
        <v>4921</v>
      </c>
      <c r="F197" s="848" t="s">
        <v>4527</v>
      </c>
      <c r="G197" s="848" t="s">
        <v>4662</v>
      </c>
      <c r="H197" s="848" t="s">
        <v>780</v>
      </c>
      <c r="I197" s="848" t="s">
        <v>2641</v>
      </c>
      <c r="J197" s="848" t="s">
        <v>3629</v>
      </c>
      <c r="K197" s="848" t="s">
        <v>4922</v>
      </c>
      <c r="L197" s="850" t="s">
        <v>1086</v>
      </c>
      <c r="M197" s="851">
        <v>41079</v>
      </c>
      <c r="N197" s="851">
        <v>41340</v>
      </c>
      <c r="O197" s="850" t="s">
        <v>4503</v>
      </c>
      <c r="P197" s="850" t="s">
        <v>1679</v>
      </c>
      <c r="Q197" s="851">
        <v>41213</v>
      </c>
      <c r="R197" s="852" t="s">
        <v>1680</v>
      </c>
    </row>
    <row r="198" spans="1:18" s="853" customFormat="1" ht="18" customHeight="1">
      <c r="A198" s="847" t="s">
        <v>2446</v>
      </c>
      <c r="B198" s="848"/>
      <c r="C198" s="849">
        <v>237.05</v>
      </c>
      <c r="D198" s="848" t="s">
        <v>1348</v>
      </c>
      <c r="E198" s="848" t="s">
        <v>4923</v>
      </c>
      <c r="F198" s="848" t="s">
        <v>4537</v>
      </c>
      <c r="G198" s="848" t="s">
        <v>4649</v>
      </c>
      <c r="H198" s="848" t="s">
        <v>780</v>
      </c>
      <c r="I198" s="848" t="s">
        <v>4924</v>
      </c>
      <c r="J198" s="848" t="s">
        <v>4049</v>
      </c>
      <c r="K198" s="848" t="s">
        <v>4777</v>
      </c>
      <c r="L198" s="850" t="s">
        <v>4517</v>
      </c>
      <c r="M198" s="851">
        <v>39169</v>
      </c>
      <c r="N198" s="851">
        <v>41340</v>
      </c>
      <c r="O198" s="850" t="s">
        <v>4503</v>
      </c>
      <c r="P198" s="850" t="s">
        <v>2445</v>
      </c>
      <c r="Q198" s="851">
        <v>39203</v>
      </c>
      <c r="R198" s="852" t="s">
        <v>2446</v>
      </c>
    </row>
    <row r="199" spans="1:18" s="853" customFormat="1" ht="18" customHeight="1">
      <c r="A199" s="847" t="s">
        <v>1332</v>
      </c>
      <c r="B199" s="848"/>
      <c r="C199" s="849">
        <v>237.59</v>
      </c>
      <c r="D199" s="848" t="s">
        <v>1348</v>
      </c>
      <c r="E199" s="848" t="s">
        <v>1336</v>
      </c>
      <c r="F199" s="848" t="s">
        <v>4537</v>
      </c>
      <c r="G199" s="848" t="s">
        <v>4538</v>
      </c>
      <c r="H199" s="848" t="s">
        <v>780</v>
      </c>
      <c r="I199" s="848" t="s">
        <v>2068</v>
      </c>
      <c r="J199" s="848" t="s">
        <v>1337</v>
      </c>
      <c r="K199" s="848" t="s">
        <v>4682</v>
      </c>
      <c r="L199" s="850" t="s">
        <v>4502</v>
      </c>
      <c r="M199" s="851">
        <v>43853</v>
      </c>
      <c r="N199" s="851">
        <v>43853</v>
      </c>
      <c r="O199" s="850" t="s">
        <v>4503</v>
      </c>
      <c r="P199" s="850" t="s">
        <v>1331</v>
      </c>
      <c r="Q199" s="851">
        <v>43853</v>
      </c>
      <c r="R199" s="852" t="s">
        <v>1332</v>
      </c>
    </row>
    <row r="200" spans="1:18" s="853" customFormat="1" ht="18" customHeight="1">
      <c r="A200" s="847" t="s">
        <v>1342</v>
      </c>
      <c r="B200" s="848"/>
      <c r="C200" s="849">
        <v>237.8</v>
      </c>
      <c r="D200" s="848" t="s">
        <v>1348</v>
      </c>
      <c r="E200" s="848" t="s">
        <v>1347</v>
      </c>
      <c r="F200" s="848" t="s">
        <v>4527</v>
      </c>
      <c r="G200" s="848" t="s">
        <v>4662</v>
      </c>
      <c r="H200" s="848" t="s">
        <v>780</v>
      </c>
      <c r="I200" s="848" t="s">
        <v>2641</v>
      </c>
      <c r="J200" s="848" t="s">
        <v>3997</v>
      </c>
      <c r="K200" s="848" t="s">
        <v>4925</v>
      </c>
      <c r="L200" s="850" t="s">
        <v>4600</v>
      </c>
      <c r="M200" s="876">
        <v>43761</v>
      </c>
      <c r="N200" s="851">
        <v>43767</v>
      </c>
      <c r="O200" s="850" t="s">
        <v>4503</v>
      </c>
      <c r="P200" s="850" t="s">
        <v>1341</v>
      </c>
      <c r="Q200" s="851">
        <v>43767</v>
      </c>
      <c r="R200" s="852" t="s">
        <v>1342</v>
      </c>
    </row>
    <row r="201" spans="1:18" s="853" customFormat="1" ht="18" customHeight="1">
      <c r="A201" s="847" t="s">
        <v>1619</v>
      </c>
      <c r="B201" s="848"/>
      <c r="C201" s="849">
        <v>238.9</v>
      </c>
      <c r="D201" s="848" t="s">
        <v>1348</v>
      </c>
      <c r="E201" s="848" t="s">
        <v>4926</v>
      </c>
      <c r="F201" s="848" t="s">
        <v>4537</v>
      </c>
      <c r="G201" s="848" t="s">
        <v>1563</v>
      </c>
      <c r="H201" s="848" t="s">
        <v>780</v>
      </c>
      <c r="I201" s="848" t="s">
        <v>1563</v>
      </c>
      <c r="J201" s="848" t="s">
        <v>1049</v>
      </c>
      <c r="K201" s="848" t="s">
        <v>4927</v>
      </c>
      <c r="L201" s="850" t="s">
        <v>4517</v>
      </c>
      <c r="M201" s="851">
        <v>40988</v>
      </c>
      <c r="N201" s="851">
        <v>41340</v>
      </c>
      <c r="O201" s="850" t="s">
        <v>4503</v>
      </c>
      <c r="P201" s="850" t="s">
        <v>1618</v>
      </c>
      <c r="Q201" s="851">
        <v>40988</v>
      </c>
      <c r="R201" s="852" t="s">
        <v>4928</v>
      </c>
    </row>
    <row r="202" spans="1:18" s="853" customFormat="1" ht="18" customHeight="1">
      <c r="A202" s="847" t="s">
        <v>1543</v>
      </c>
      <c r="B202" s="855"/>
      <c r="C202" s="849">
        <v>238.97</v>
      </c>
      <c r="D202" s="848" t="s">
        <v>1348</v>
      </c>
      <c r="E202" s="848" t="s">
        <v>4929</v>
      </c>
      <c r="F202" s="848" t="s">
        <v>4499</v>
      </c>
      <c r="G202" s="848" t="s">
        <v>4500</v>
      </c>
      <c r="H202" s="848" t="s">
        <v>824</v>
      </c>
      <c r="I202" s="848" t="s">
        <v>1351</v>
      </c>
      <c r="J202" s="848" t="s">
        <v>4328</v>
      </c>
      <c r="K202" s="848" t="s">
        <v>4930</v>
      </c>
      <c r="L202" s="850" t="s">
        <v>2444</v>
      </c>
      <c r="M202" s="851">
        <v>37434</v>
      </c>
      <c r="N202" s="851">
        <v>41340</v>
      </c>
      <c r="O202" s="850" t="s">
        <v>4503</v>
      </c>
      <c r="P202" s="850" t="s">
        <v>1542</v>
      </c>
      <c r="Q202" s="851">
        <v>37469</v>
      </c>
      <c r="R202" s="852" t="s">
        <v>4931</v>
      </c>
    </row>
    <row r="203" spans="1:18" s="853" customFormat="1" ht="18" customHeight="1">
      <c r="A203" s="847" t="s">
        <v>899</v>
      </c>
      <c r="B203" s="848"/>
      <c r="C203" s="849">
        <v>240.52</v>
      </c>
      <c r="D203" s="848" t="s">
        <v>1348</v>
      </c>
      <c r="E203" s="848" t="s">
        <v>4932</v>
      </c>
      <c r="F203" s="848" t="s">
        <v>4527</v>
      </c>
      <c r="G203" s="848" t="s">
        <v>4532</v>
      </c>
      <c r="H203" s="848" t="s">
        <v>780</v>
      </c>
      <c r="I203" s="848" t="s">
        <v>4263</v>
      </c>
      <c r="J203" s="848" t="s">
        <v>941</v>
      </c>
      <c r="K203" s="848" t="s">
        <v>4933</v>
      </c>
      <c r="L203" s="850" t="s">
        <v>4535</v>
      </c>
      <c r="M203" s="851">
        <v>40246</v>
      </c>
      <c r="N203" s="851">
        <v>41340</v>
      </c>
      <c r="O203" s="850" t="s">
        <v>4503</v>
      </c>
      <c r="P203" s="850" t="s">
        <v>898</v>
      </c>
      <c r="Q203" s="851">
        <v>40253</v>
      </c>
      <c r="R203" s="852" t="s">
        <v>4934</v>
      </c>
    </row>
    <row r="204" spans="1:18" s="853" customFormat="1" ht="18" customHeight="1">
      <c r="A204" s="847" t="s">
        <v>994</v>
      </c>
      <c r="B204" s="848"/>
      <c r="C204" s="849">
        <v>244.5</v>
      </c>
      <c r="D204" s="848" t="s">
        <v>1348</v>
      </c>
      <c r="E204" s="848" t="s">
        <v>4935</v>
      </c>
      <c r="F204" s="848" t="s">
        <v>4527</v>
      </c>
      <c r="G204" s="848" t="s">
        <v>480</v>
      </c>
      <c r="H204" s="848" t="s">
        <v>780</v>
      </c>
      <c r="I204" s="848" t="s">
        <v>997</v>
      </c>
      <c r="J204" s="848" t="s">
        <v>4936</v>
      </c>
      <c r="K204" s="848" t="s">
        <v>4937</v>
      </c>
      <c r="L204" s="850" t="s">
        <v>4535</v>
      </c>
      <c r="M204" s="851">
        <v>41963</v>
      </c>
      <c r="N204" s="851">
        <v>44246</v>
      </c>
      <c r="O204" s="850" t="s">
        <v>4503</v>
      </c>
      <c r="P204" s="850" t="s">
        <v>993</v>
      </c>
      <c r="Q204" s="851">
        <v>41969</v>
      </c>
      <c r="R204" s="852" t="s">
        <v>4938</v>
      </c>
    </row>
    <row r="205" spans="1:18" s="853" customFormat="1" ht="18" customHeight="1">
      <c r="A205" s="847" t="s">
        <v>935</v>
      </c>
      <c r="B205" s="848"/>
      <c r="C205" s="849">
        <v>251</v>
      </c>
      <c r="D205" s="848" t="s">
        <v>1348</v>
      </c>
      <c r="E205" s="848" t="s">
        <v>4939</v>
      </c>
      <c r="F205" s="848" t="s">
        <v>4537</v>
      </c>
      <c r="G205" s="848"/>
      <c r="H205" s="848" t="s">
        <v>780</v>
      </c>
      <c r="I205" s="848" t="s">
        <v>1563</v>
      </c>
      <c r="J205" s="848" t="s">
        <v>933</v>
      </c>
      <c r="K205" s="848" t="s">
        <v>4764</v>
      </c>
      <c r="L205" s="850" t="s">
        <v>4535</v>
      </c>
      <c r="M205" s="851">
        <v>40210</v>
      </c>
      <c r="N205" s="851">
        <v>41340</v>
      </c>
      <c r="O205" s="850" t="s">
        <v>4503</v>
      </c>
      <c r="P205" s="850" t="s">
        <v>934</v>
      </c>
      <c r="Q205" s="851">
        <v>40256</v>
      </c>
      <c r="R205" s="852" t="s">
        <v>4940</v>
      </c>
    </row>
    <row r="206" spans="1:18" s="853" customFormat="1" ht="18" customHeight="1">
      <c r="A206" s="847" t="s">
        <v>2499</v>
      </c>
      <c r="B206" s="848"/>
      <c r="C206" s="849">
        <v>251.6</v>
      </c>
      <c r="D206" s="848" t="s">
        <v>1348</v>
      </c>
      <c r="E206" s="848" t="s">
        <v>2502</v>
      </c>
      <c r="F206" s="848" t="s">
        <v>4527</v>
      </c>
      <c r="G206" s="848" t="s">
        <v>480</v>
      </c>
      <c r="H206" s="848" t="s">
        <v>780</v>
      </c>
      <c r="I206" s="848" t="s">
        <v>958</v>
      </c>
      <c r="J206" s="848" t="s">
        <v>1246</v>
      </c>
      <c r="K206" s="848" t="s">
        <v>4941</v>
      </c>
      <c r="L206" s="850" t="s">
        <v>4542</v>
      </c>
      <c r="M206" s="851">
        <v>43192</v>
      </c>
      <c r="N206" s="851">
        <v>43195</v>
      </c>
      <c r="O206" s="850" t="s">
        <v>4503</v>
      </c>
      <c r="P206" s="850" t="s">
        <v>2498</v>
      </c>
      <c r="Q206" s="851">
        <v>43195</v>
      </c>
      <c r="R206" s="852" t="s">
        <v>2499</v>
      </c>
    </row>
    <row r="207" spans="1:18" s="853" customFormat="1" ht="18" customHeight="1">
      <c r="A207" s="847" t="s">
        <v>1790</v>
      </c>
      <c r="B207" s="848"/>
      <c r="C207" s="849">
        <v>253.79</v>
      </c>
      <c r="D207" s="848" t="s">
        <v>1348</v>
      </c>
      <c r="E207" s="848" t="s">
        <v>1794</v>
      </c>
      <c r="F207" s="848" t="s">
        <v>4499</v>
      </c>
      <c r="G207" s="848" t="s">
        <v>4508</v>
      </c>
      <c r="H207" s="848" t="s">
        <v>824</v>
      </c>
      <c r="I207" s="848" t="s">
        <v>2631</v>
      </c>
      <c r="J207" s="848" t="s">
        <v>864</v>
      </c>
      <c r="K207" s="848" t="s">
        <v>4942</v>
      </c>
      <c r="L207" s="850" t="s">
        <v>4840</v>
      </c>
      <c r="M207" s="851">
        <v>43087</v>
      </c>
      <c r="N207" s="851">
        <v>43119</v>
      </c>
      <c r="O207" s="864" t="s">
        <v>4503</v>
      </c>
      <c r="P207" s="850" t="s">
        <v>1789</v>
      </c>
      <c r="Q207" s="851">
        <v>43119</v>
      </c>
      <c r="R207" s="852" t="s">
        <v>1790</v>
      </c>
    </row>
    <row r="208" spans="1:18" s="853" customFormat="1" ht="18" customHeight="1">
      <c r="A208" s="847" t="s">
        <v>1174</v>
      </c>
      <c r="B208" s="848"/>
      <c r="C208" s="849">
        <v>257.3</v>
      </c>
      <c r="D208" s="848" t="s">
        <v>1348</v>
      </c>
      <c r="E208" s="848" t="s">
        <v>4943</v>
      </c>
      <c r="F208" s="848" t="s">
        <v>4537</v>
      </c>
      <c r="G208" s="848"/>
      <c r="H208" s="848" t="s">
        <v>780</v>
      </c>
      <c r="I208" s="848" t="s">
        <v>1714</v>
      </c>
      <c r="J208" s="848" t="s">
        <v>4035</v>
      </c>
      <c r="K208" s="848" t="s">
        <v>4944</v>
      </c>
      <c r="L208" s="850" t="s">
        <v>910</v>
      </c>
      <c r="M208" s="851">
        <v>38483</v>
      </c>
      <c r="N208" s="851">
        <v>41340</v>
      </c>
      <c r="O208" s="850" t="s">
        <v>4503</v>
      </c>
      <c r="P208" s="850" t="s">
        <v>1173</v>
      </c>
      <c r="Q208" s="851">
        <v>38488</v>
      </c>
      <c r="R208" s="852" t="s">
        <v>4945</v>
      </c>
    </row>
    <row r="209" spans="1:18" s="853" customFormat="1" ht="18" customHeight="1">
      <c r="A209" s="847" t="s">
        <v>1711</v>
      </c>
      <c r="B209" s="848"/>
      <c r="C209" s="849">
        <v>258</v>
      </c>
      <c r="D209" s="848" t="s">
        <v>1348</v>
      </c>
      <c r="E209" s="848" t="s">
        <v>4946</v>
      </c>
      <c r="F209" s="848" t="s">
        <v>4537</v>
      </c>
      <c r="G209" s="848"/>
      <c r="H209" s="848" t="s">
        <v>780</v>
      </c>
      <c r="I209" s="848" t="s">
        <v>4746</v>
      </c>
      <c r="J209" s="848" t="s">
        <v>1045</v>
      </c>
      <c r="K209" s="848" t="s">
        <v>4947</v>
      </c>
      <c r="L209" s="850" t="s">
        <v>4517</v>
      </c>
      <c r="M209" s="851">
        <v>39188</v>
      </c>
      <c r="N209" s="851">
        <v>41340</v>
      </c>
      <c r="O209" s="850" t="s">
        <v>4503</v>
      </c>
      <c r="P209" s="850" t="s">
        <v>1710</v>
      </c>
      <c r="Q209" s="851">
        <v>39191</v>
      </c>
      <c r="R209" s="852" t="s">
        <v>1711</v>
      </c>
    </row>
    <row r="210" spans="1:18" s="853" customFormat="1" ht="18" customHeight="1">
      <c r="A210" s="847" t="s">
        <v>1551</v>
      </c>
      <c r="B210" s="862"/>
      <c r="C210" s="849">
        <v>258.02999999999997</v>
      </c>
      <c r="D210" s="848" t="s">
        <v>1348</v>
      </c>
      <c r="E210" s="848" t="s">
        <v>1556</v>
      </c>
      <c r="F210" s="848" t="s">
        <v>4499</v>
      </c>
      <c r="G210" s="848" t="s">
        <v>4508</v>
      </c>
      <c r="H210" s="848" t="s">
        <v>824</v>
      </c>
      <c r="I210" s="848" t="s">
        <v>2631</v>
      </c>
      <c r="J210" s="848" t="s">
        <v>1219</v>
      </c>
      <c r="K210" s="848" t="s">
        <v>4948</v>
      </c>
      <c r="L210" s="850" t="s">
        <v>1075</v>
      </c>
      <c r="M210" s="851">
        <v>43402</v>
      </c>
      <c r="N210" s="851">
        <v>43774</v>
      </c>
      <c r="O210" s="850" t="s">
        <v>4503</v>
      </c>
      <c r="P210" s="850" t="s">
        <v>1550</v>
      </c>
      <c r="Q210" s="851">
        <v>43503</v>
      </c>
      <c r="R210" s="852" t="s">
        <v>4949</v>
      </c>
    </row>
    <row r="211" spans="1:18" s="853" customFormat="1" ht="18" customHeight="1">
      <c r="A211" s="847" t="s">
        <v>3995</v>
      </c>
      <c r="B211" s="848"/>
      <c r="C211" s="849">
        <v>264.39999999999998</v>
      </c>
      <c r="D211" s="848" t="s">
        <v>1348</v>
      </c>
      <c r="E211" s="848" t="s">
        <v>3996</v>
      </c>
      <c r="F211" s="848" t="s">
        <v>4527</v>
      </c>
      <c r="G211" s="848" t="s">
        <v>4662</v>
      </c>
      <c r="H211" s="848" t="s">
        <v>780</v>
      </c>
      <c r="I211" s="848" t="s">
        <v>869</v>
      </c>
      <c r="J211" s="848" t="s">
        <v>3997</v>
      </c>
      <c r="K211" s="848" t="s">
        <v>4950</v>
      </c>
      <c r="L211" s="850" t="s">
        <v>4600</v>
      </c>
      <c r="M211" s="851">
        <v>44454</v>
      </c>
      <c r="N211" s="851">
        <v>44455</v>
      </c>
      <c r="O211" s="850" t="s">
        <v>4503</v>
      </c>
      <c r="P211" s="850" t="s">
        <v>3994</v>
      </c>
      <c r="Q211" s="851">
        <v>44455</v>
      </c>
      <c r="R211" s="852" t="s">
        <v>3995</v>
      </c>
    </row>
    <row r="212" spans="1:18" s="853" customFormat="1" ht="18" customHeight="1">
      <c r="A212" s="847" t="s">
        <v>2225</v>
      </c>
      <c r="B212" s="848"/>
      <c r="C212" s="849">
        <v>265</v>
      </c>
      <c r="D212" s="848" t="s">
        <v>1348</v>
      </c>
      <c r="E212" s="848" t="s">
        <v>4951</v>
      </c>
      <c r="F212" s="848" t="s">
        <v>4499</v>
      </c>
      <c r="G212" s="848" t="s">
        <v>4500</v>
      </c>
      <c r="H212" s="848" t="s">
        <v>824</v>
      </c>
      <c r="I212" s="848" t="s">
        <v>1351</v>
      </c>
      <c r="J212" s="848" t="s">
        <v>1041</v>
      </c>
      <c r="K212" s="848" t="s">
        <v>4952</v>
      </c>
      <c r="L212" s="850" t="s">
        <v>4517</v>
      </c>
      <c r="M212" s="851">
        <v>41431</v>
      </c>
      <c r="N212" s="851">
        <v>41551</v>
      </c>
      <c r="O212" s="850" t="s">
        <v>4503</v>
      </c>
      <c r="P212" s="850" t="s">
        <v>2224</v>
      </c>
      <c r="Q212" s="851">
        <v>41551</v>
      </c>
      <c r="R212" s="852" t="s">
        <v>2225</v>
      </c>
    </row>
    <row r="213" spans="1:18" s="853" customFormat="1" ht="18" customHeight="1">
      <c r="A213" s="847" t="s">
        <v>1051</v>
      </c>
      <c r="B213" s="848"/>
      <c r="C213" s="849">
        <v>267.58999999999997</v>
      </c>
      <c r="D213" s="848" t="s">
        <v>1348</v>
      </c>
      <c r="E213" s="848" t="s">
        <v>4953</v>
      </c>
      <c r="F213" s="848" t="s">
        <v>4537</v>
      </c>
      <c r="G213" s="848" t="s">
        <v>4538</v>
      </c>
      <c r="H213" s="848" t="s">
        <v>780</v>
      </c>
      <c r="I213" s="848" t="s">
        <v>1121</v>
      </c>
      <c r="J213" s="848" t="s">
        <v>817</v>
      </c>
      <c r="K213" s="848" t="s">
        <v>4793</v>
      </c>
      <c r="L213" s="850" t="s">
        <v>4701</v>
      </c>
      <c r="M213" s="851">
        <v>36748</v>
      </c>
      <c r="N213" s="851">
        <v>42103</v>
      </c>
      <c r="O213" s="850" t="s">
        <v>4503</v>
      </c>
      <c r="P213" s="850" t="s">
        <v>1050</v>
      </c>
      <c r="Q213" s="851">
        <v>36748</v>
      </c>
      <c r="R213" s="852" t="s">
        <v>4954</v>
      </c>
    </row>
    <row r="214" spans="1:18" s="853" customFormat="1" ht="18" customHeight="1">
      <c r="A214" s="847" t="s">
        <v>880</v>
      </c>
      <c r="B214" s="848"/>
      <c r="C214" s="849">
        <v>267.7</v>
      </c>
      <c r="D214" s="848" t="s">
        <v>1348</v>
      </c>
      <c r="E214" s="848" t="s">
        <v>4955</v>
      </c>
      <c r="F214" s="848" t="s">
        <v>4537</v>
      </c>
      <c r="G214" s="848" t="s">
        <v>4538</v>
      </c>
      <c r="H214" s="848" t="s">
        <v>780</v>
      </c>
      <c r="I214" s="848" t="s">
        <v>1121</v>
      </c>
      <c r="J214" s="848" t="s">
        <v>817</v>
      </c>
      <c r="K214" s="848" t="s">
        <v>4590</v>
      </c>
      <c r="L214" s="850" t="s">
        <v>4670</v>
      </c>
      <c r="M214" s="851">
        <v>37601</v>
      </c>
      <c r="N214" s="851">
        <v>44235</v>
      </c>
      <c r="O214" s="850" t="s">
        <v>4503</v>
      </c>
      <c r="P214" s="850" t="s">
        <v>879</v>
      </c>
      <c r="Q214" s="851">
        <v>37606</v>
      </c>
      <c r="R214" s="852" t="s">
        <v>4956</v>
      </c>
    </row>
    <row r="215" spans="1:18" s="853" customFormat="1" ht="18" customHeight="1">
      <c r="A215" s="847" t="s">
        <v>4957</v>
      </c>
      <c r="B215" s="867" t="s">
        <v>4640</v>
      </c>
      <c r="C215" s="849">
        <v>275.23</v>
      </c>
      <c r="D215" s="848" t="s">
        <v>4341</v>
      </c>
      <c r="E215" s="848" t="s">
        <v>4958</v>
      </c>
      <c r="F215" s="848" t="s">
        <v>4511</v>
      </c>
      <c r="G215" s="848" t="s">
        <v>4959</v>
      </c>
      <c r="H215" s="848" t="s">
        <v>806</v>
      </c>
      <c r="I215" s="848" t="s">
        <v>4603</v>
      </c>
      <c r="J215" s="848" t="s">
        <v>4960</v>
      </c>
      <c r="K215" s="848" t="s">
        <v>4961</v>
      </c>
      <c r="L215" s="850" t="s">
        <v>4962</v>
      </c>
      <c r="M215" s="851">
        <v>44721</v>
      </c>
      <c r="N215" s="851">
        <v>44741</v>
      </c>
      <c r="O215" s="850" t="s">
        <v>4503</v>
      </c>
      <c r="P215" s="850" t="s">
        <v>4963</v>
      </c>
      <c r="Q215" s="851">
        <v>44741</v>
      </c>
      <c r="R215" s="852" t="s">
        <v>4957</v>
      </c>
    </row>
    <row r="216" spans="1:18" s="853" customFormat="1" ht="18" customHeight="1">
      <c r="A216" s="847" t="s">
        <v>1598</v>
      </c>
      <c r="B216" s="848"/>
      <c r="C216" s="849">
        <v>279</v>
      </c>
      <c r="D216" s="848" t="s">
        <v>1348</v>
      </c>
      <c r="E216" s="848" t="s">
        <v>1603</v>
      </c>
      <c r="F216" s="848" t="s">
        <v>4527</v>
      </c>
      <c r="G216" s="848" t="s">
        <v>4532</v>
      </c>
      <c r="H216" s="848" t="s">
        <v>780</v>
      </c>
      <c r="I216" s="848" t="s">
        <v>4263</v>
      </c>
      <c r="J216" s="848" t="s">
        <v>1165</v>
      </c>
      <c r="K216" s="848" t="s">
        <v>4964</v>
      </c>
      <c r="L216" s="850" t="s">
        <v>967</v>
      </c>
      <c r="M216" s="851">
        <v>43509</v>
      </c>
      <c r="N216" s="851">
        <v>44235</v>
      </c>
      <c r="O216" s="850" t="s">
        <v>4503</v>
      </c>
      <c r="P216" s="850" t="s">
        <v>1597</v>
      </c>
      <c r="Q216" s="851">
        <v>43525</v>
      </c>
      <c r="R216" s="852" t="s">
        <v>4965</v>
      </c>
    </row>
    <row r="217" spans="1:18" s="853" customFormat="1" ht="18" customHeight="1">
      <c r="A217" s="847" t="s">
        <v>1163</v>
      </c>
      <c r="B217" s="848"/>
      <c r="C217" s="849">
        <v>280.39999999999998</v>
      </c>
      <c r="D217" s="848" t="s">
        <v>1348</v>
      </c>
      <c r="E217" s="848" t="s">
        <v>4966</v>
      </c>
      <c r="F217" s="848" t="s">
        <v>4527</v>
      </c>
      <c r="G217" s="848" t="s">
        <v>4532</v>
      </c>
      <c r="H217" s="848" t="s">
        <v>780</v>
      </c>
      <c r="I217" s="848" t="s">
        <v>2011</v>
      </c>
      <c r="J217" s="848" t="s">
        <v>1165</v>
      </c>
      <c r="K217" s="848" t="s">
        <v>4967</v>
      </c>
      <c r="L217" s="850" t="s">
        <v>4701</v>
      </c>
      <c r="M217" s="851">
        <v>37091</v>
      </c>
      <c r="N217" s="851">
        <v>41340</v>
      </c>
      <c r="O217" s="850" t="s">
        <v>4503</v>
      </c>
      <c r="P217" s="850" t="s">
        <v>1162</v>
      </c>
      <c r="Q217" s="851">
        <v>37095</v>
      </c>
      <c r="R217" s="852" t="s">
        <v>1163</v>
      </c>
    </row>
    <row r="218" spans="1:18" s="853" customFormat="1" ht="18" customHeight="1">
      <c r="A218" s="847" t="s">
        <v>1392</v>
      </c>
      <c r="B218" s="855"/>
      <c r="C218" s="849">
        <v>281.49</v>
      </c>
      <c r="D218" s="848" t="s">
        <v>1348</v>
      </c>
      <c r="E218" s="848" t="s">
        <v>1393</v>
      </c>
      <c r="F218" s="848" t="s">
        <v>4527</v>
      </c>
      <c r="G218" s="848" t="s">
        <v>4532</v>
      </c>
      <c r="H218" s="848" t="s">
        <v>780</v>
      </c>
      <c r="I218" s="848" t="s">
        <v>4855</v>
      </c>
      <c r="J218" s="848" t="s">
        <v>941</v>
      </c>
      <c r="K218" s="848" t="s">
        <v>4856</v>
      </c>
      <c r="L218" s="850" t="s">
        <v>4535</v>
      </c>
      <c r="M218" s="851">
        <v>42481</v>
      </c>
      <c r="N218" s="851">
        <v>42669</v>
      </c>
      <c r="O218" s="850" t="s">
        <v>4503</v>
      </c>
      <c r="P218" s="850" t="s">
        <v>1391</v>
      </c>
      <c r="Q218" s="851">
        <v>42541</v>
      </c>
      <c r="R218" s="852" t="s">
        <v>1392</v>
      </c>
    </row>
    <row r="219" spans="1:18" s="853" customFormat="1" ht="18" customHeight="1">
      <c r="A219" s="847" t="s">
        <v>1945</v>
      </c>
      <c r="B219" s="848"/>
      <c r="C219" s="849">
        <v>281.91000000000003</v>
      </c>
      <c r="D219" s="848" t="s">
        <v>1348</v>
      </c>
      <c r="E219" s="848" t="s">
        <v>4968</v>
      </c>
      <c r="F219" s="848" t="s">
        <v>4527</v>
      </c>
      <c r="G219" s="848" t="s">
        <v>4704</v>
      </c>
      <c r="H219" s="848" t="s">
        <v>780</v>
      </c>
      <c r="I219" s="848" t="s">
        <v>2641</v>
      </c>
      <c r="J219" s="848" t="s">
        <v>4969</v>
      </c>
      <c r="K219" s="848" t="s">
        <v>4970</v>
      </c>
      <c r="L219" s="850" t="s">
        <v>4971</v>
      </c>
      <c r="M219" s="851"/>
      <c r="N219" s="851">
        <v>41954</v>
      </c>
      <c r="O219" s="850" t="s">
        <v>4503</v>
      </c>
      <c r="P219" s="850" t="s">
        <v>1944</v>
      </c>
      <c r="Q219" s="851">
        <v>41954</v>
      </c>
      <c r="R219" s="852" t="s">
        <v>4972</v>
      </c>
    </row>
    <row r="220" spans="1:18" s="853" customFormat="1" ht="18" customHeight="1">
      <c r="A220" s="847" t="s">
        <v>2111</v>
      </c>
      <c r="B220" s="848"/>
      <c r="C220" s="849">
        <v>282.58</v>
      </c>
      <c r="D220" s="848" t="s">
        <v>1348</v>
      </c>
      <c r="E220" s="848" t="s">
        <v>4973</v>
      </c>
      <c r="F220" s="848" t="s">
        <v>4537</v>
      </c>
      <c r="G220" s="848"/>
      <c r="H220" s="848" t="s">
        <v>780</v>
      </c>
      <c r="I220" s="848" t="s">
        <v>1563</v>
      </c>
      <c r="J220" s="848" t="s">
        <v>933</v>
      </c>
      <c r="K220" s="848" t="s">
        <v>4974</v>
      </c>
      <c r="L220" s="850" t="s">
        <v>4502</v>
      </c>
      <c r="M220" s="851">
        <v>41829</v>
      </c>
      <c r="N220" s="851">
        <v>41842</v>
      </c>
      <c r="O220" s="850" t="s">
        <v>4503</v>
      </c>
      <c r="P220" s="850" t="s">
        <v>2110</v>
      </c>
      <c r="Q220" s="851">
        <v>41842</v>
      </c>
      <c r="R220" s="852" t="s">
        <v>4975</v>
      </c>
    </row>
    <row r="221" spans="1:18" s="853" customFormat="1" ht="18" customHeight="1">
      <c r="A221" s="847" t="s">
        <v>2050</v>
      </c>
      <c r="B221" s="848"/>
      <c r="C221" s="849">
        <v>285.8</v>
      </c>
      <c r="D221" s="848" t="s">
        <v>1348</v>
      </c>
      <c r="E221" s="848" t="s">
        <v>4976</v>
      </c>
      <c r="F221" s="848" t="s">
        <v>4537</v>
      </c>
      <c r="G221" s="848"/>
      <c r="H221" s="848" t="s">
        <v>780</v>
      </c>
      <c r="I221" s="848" t="s">
        <v>4771</v>
      </c>
      <c r="J221" s="848" t="s">
        <v>4772</v>
      </c>
      <c r="K221" s="848" t="s">
        <v>4977</v>
      </c>
      <c r="L221" s="850" t="s">
        <v>910</v>
      </c>
      <c r="M221" s="851">
        <v>41904</v>
      </c>
      <c r="N221" s="851">
        <v>41907</v>
      </c>
      <c r="O221" s="850" t="s">
        <v>4503</v>
      </c>
      <c r="P221" s="850" t="s">
        <v>2049</v>
      </c>
      <c r="Q221" s="851">
        <v>41907</v>
      </c>
      <c r="R221" s="852" t="s">
        <v>4978</v>
      </c>
    </row>
    <row r="222" spans="1:18" s="853" customFormat="1" ht="18" customHeight="1">
      <c r="A222" s="847" t="s">
        <v>1444</v>
      </c>
      <c r="B222" s="848"/>
      <c r="C222" s="849">
        <v>287.70999999999998</v>
      </c>
      <c r="D222" s="848" t="s">
        <v>1348</v>
      </c>
      <c r="E222" s="848" t="s">
        <v>4979</v>
      </c>
      <c r="F222" s="848" t="s">
        <v>4537</v>
      </c>
      <c r="G222" s="848"/>
      <c r="H222" s="848" t="s">
        <v>780</v>
      </c>
      <c r="I222" s="848" t="s">
        <v>919</v>
      </c>
      <c r="J222" s="848" t="s">
        <v>1086</v>
      </c>
      <c r="K222" s="848" t="s">
        <v>4793</v>
      </c>
      <c r="L222" s="850" t="s">
        <v>4808</v>
      </c>
      <c r="M222" s="851">
        <v>37104</v>
      </c>
      <c r="N222" s="851">
        <v>42103</v>
      </c>
      <c r="O222" s="850" t="s">
        <v>4503</v>
      </c>
      <c r="P222" s="850" t="s">
        <v>1443</v>
      </c>
      <c r="Q222" s="851">
        <v>37158</v>
      </c>
      <c r="R222" s="852" t="s">
        <v>4980</v>
      </c>
    </row>
    <row r="223" spans="1:18" s="853" customFormat="1" ht="18" customHeight="1">
      <c r="A223" s="847" t="s">
        <v>2265</v>
      </c>
      <c r="B223" s="848"/>
      <c r="C223" s="849">
        <v>292.33999999999997</v>
      </c>
      <c r="D223" s="848" t="s">
        <v>1348</v>
      </c>
      <c r="E223" s="848" t="s">
        <v>2266</v>
      </c>
      <c r="F223" s="848" t="s">
        <v>4537</v>
      </c>
      <c r="G223" s="848" t="s">
        <v>4538</v>
      </c>
      <c r="H223" s="848" t="s">
        <v>780</v>
      </c>
      <c r="I223" s="848" t="s">
        <v>1563</v>
      </c>
      <c r="J223" s="848" t="s">
        <v>1337</v>
      </c>
      <c r="K223" s="848" t="s">
        <v>4630</v>
      </c>
      <c r="L223" s="850" t="s">
        <v>4502</v>
      </c>
      <c r="M223" s="851">
        <v>43601</v>
      </c>
      <c r="N223" s="851">
        <v>44235</v>
      </c>
      <c r="O223" s="850" t="s">
        <v>4503</v>
      </c>
      <c r="P223" s="850" t="s">
        <v>2264</v>
      </c>
      <c r="Q223" s="851">
        <v>43607</v>
      </c>
      <c r="R223" s="852" t="s">
        <v>2265</v>
      </c>
    </row>
    <row r="224" spans="1:18" s="853" customFormat="1" ht="18" customHeight="1">
      <c r="A224" s="847" t="s">
        <v>4297</v>
      </c>
      <c r="B224" s="848"/>
      <c r="C224" s="849">
        <v>294.89999999999998</v>
      </c>
      <c r="D224" s="848" t="s">
        <v>1348</v>
      </c>
      <c r="E224" s="848" t="s">
        <v>1661</v>
      </c>
      <c r="F224" s="848" t="s">
        <v>4537</v>
      </c>
      <c r="G224" s="848" t="s">
        <v>480</v>
      </c>
      <c r="H224" s="848" t="s">
        <v>806</v>
      </c>
      <c r="I224" s="848" t="s">
        <v>1441</v>
      </c>
      <c r="J224" s="848" t="s">
        <v>4331</v>
      </c>
      <c r="K224" s="848" t="s">
        <v>4981</v>
      </c>
      <c r="L224" s="850" t="s">
        <v>4600</v>
      </c>
      <c r="M224" s="851">
        <v>44573</v>
      </c>
      <c r="N224" s="851">
        <v>44582</v>
      </c>
      <c r="O224" s="850" t="s">
        <v>4503</v>
      </c>
      <c r="P224" s="850" t="s">
        <v>4281</v>
      </c>
      <c r="Q224" s="851">
        <v>44582</v>
      </c>
      <c r="R224" s="852" t="s">
        <v>4982</v>
      </c>
    </row>
    <row r="225" spans="1:18" s="853" customFormat="1" ht="18" customHeight="1">
      <c r="A225" s="847" t="s">
        <v>1378</v>
      </c>
      <c r="B225" s="848"/>
      <c r="C225" s="849">
        <v>295.7</v>
      </c>
      <c r="D225" s="848" t="s">
        <v>1348</v>
      </c>
      <c r="E225" s="848" t="s">
        <v>1379</v>
      </c>
      <c r="F225" s="848" t="s">
        <v>4537</v>
      </c>
      <c r="G225" s="848" t="s">
        <v>1563</v>
      </c>
      <c r="H225" s="848" t="s">
        <v>780</v>
      </c>
      <c r="I225" s="848" t="s">
        <v>1563</v>
      </c>
      <c r="J225" s="848" t="s">
        <v>933</v>
      </c>
      <c r="K225" s="848" t="s">
        <v>4590</v>
      </c>
      <c r="L225" s="850" t="s">
        <v>4610</v>
      </c>
      <c r="M225" s="851">
        <v>42691</v>
      </c>
      <c r="N225" s="851">
        <v>44235</v>
      </c>
      <c r="O225" s="850" t="s">
        <v>4503</v>
      </c>
      <c r="P225" s="850" t="s">
        <v>1377</v>
      </c>
      <c r="Q225" s="851">
        <v>42702</v>
      </c>
      <c r="R225" s="852" t="s">
        <v>1378</v>
      </c>
    </row>
    <row r="226" spans="1:18" s="853" customFormat="1" ht="18" customHeight="1">
      <c r="A226" s="847" t="s">
        <v>1845</v>
      </c>
      <c r="B226" s="848"/>
      <c r="C226" s="849">
        <v>296.26</v>
      </c>
      <c r="D226" s="848" t="s">
        <v>1348</v>
      </c>
      <c r="E226" s="848" t="s">
        <v>4983</v>
      </c>
      <c r="F226" s="848" t="s">
        <v>4499</v>
      </c>
      <c r="G226" s="848" t="s">
        <v>4500</v>
      </c>
      <c r="H226" s="848" t="s">
        <v>824</v>
      </c>
      <c r="I226" s="848" t="s">
        <v>1351</v>
      </c>
      <c r="J226" s="848" t="s">
        <v>3715</v>
      </c>
      <c r="K226" s="848" t="s">
        <v>4984</v>
      </c>
      <c r="L226" s="850" t="s">
        <v>2444</v>
      </c>
      <c r="M226" s="851">
        <v>37372</v>
      </c>
      <c r="N226" s="851">
        <v>43640</v>
      </c>
      <c r="O226" s="850" t="s">
        <v>4503</v>
      </c>
      <c r="P226" s="850" t="s">
        <v>1844</v>
      </c>
      <c r="Q226" s="851">
        <v>37404</v>
      </c>
      <c r="R226" s="852" t="s">
        <v>4985</v>
      </c>
    </row>
    <row r="227" spans="1:18" s="853" customFormat="1" ht="18" customHeight="1">
      <c r="A227" s="847" t="s">
        <v>2259</v>
      </c>
      <c r="B227" s="848"/>
      <c r="C227" s="849">
        <v>300.36</v>
      </c>
      <c r="D227" s="848" t="s">
        <v>1348</v>
      </c>
      <c r="E227" s="848" t="s">
        <v>4986</v>
      </c>
      <c r="F227" s="848" t="s">
        <v>4537</v>
      </c>
      <c r="G227" s="848" t="s">
        <v>4538</v>
      </c>
      <c r="H227" s="848" t="s">
        <v>780</v>
      </c>
      <c r="I227" s="848" t="s">
        <v>1563</v>
      </c>
      <c r="J227" s="848" t="s">
        <v>1337</v>
      </c>
      <c r="K227" s="848" t="s">
        <v>4599</v>
      </c>
      <c r="L227" s="850" t="s">
        <v>4600</v>
      </c>
      <c r="M227" s="851">
        <v>42390</v>
      </c>
      <c r="N227" s="851">
        <v>44518</v>
      </c>
      <c r="O227" s="850" t="s">
        <v>4503</v>
      </c>
      <c r="P227" s="850" t="s">
        <v>2258</v>
      </c>
      <c r="Q227" s="851">
        <v>42460</v>
      </c>
      <c r="R227" s="852" t="s">
        <v>4987</v>
      </c>
    </row>
    <row r="228" spans="1:18" s="853" customFormat="1" ht="18" customHeight="1">
      <c r="A228" s="847" t="s">
        <v>2555</v>
      </c>
      <c r="B228" s="848"/>
      <c r="C228" s="849">
        <v>301.27</v>
      </c>
      <c r="D228" s="848" t="s">
        <v>1348</v>
      </c>
      <c r="E228" s="848" t="s">
        <v>4988</v>
      </c>
      <c r="F228" s="848" t="s">
        <v>4537</v>
      </c>
      <c r="G228" s="848"/>
      <c r="H228" s="848" t="s">
        <v>780</v>
      </c>
      <c r="I228" s="848" t="s">
        <v>4906</v>
      </c>
      <c r="J228" s="848" t="s">
        <v>933</v>
      </c>
      <c r="K228" s="848" t="s">
        <v>4989</v>
      </c>
      <c r="L228" s="850" t="s">
        <v>4808</v>
      </c>
      <c r="M228" s="851">
        <v>37365</v>
      </c>
      <c r="N228" s="851">
        <v>44263</v>
      </c>
      <c r="O228" s="850" t="s">
        <v>4503</v>
      </c>
      <c r="P228" s="850" t="s">
        <v>2554</v>
      </c>
      <c r="Q228" s="851">
        <v>37369</v>
      </c>
      <c r="R228" s="852" t="s">
        <v>4990</v>
      </c>
    </row>
    <row r="229" spans="1:18" s="853" customFormat="1" ht="18" customHeight="1">
      <c r="A229" s="847" t="s">
        <v>4991</v>
      </c>
      <c r="B229" s="848"/>
      <c r="C229" s="849">
        <v>303.56</v>
      </c>
      <c r="D229" s="848" t="s">
        <v>1348</v>
      </c>
      <c r="E229" s="848" t="s">
        <v>3704</v>
      </c>
      <c r="F229" s="848" t="s">
        <v>4537</v>
      </c>
      <c r="G229" s="848" t="s">
        <v>480</v>
      </c>
      <c r="H229" s="848" t="s">
        <v>780</v>
      </c>
      <c r="I229" s="848" t="s">
        <v>2068</v>
      </c>
      <c r="J229" s="848" t="s">
        <v>3705</v>
      </c>
      <c r="K229" s="848" t="s">
        <v>4992</v>
      </c>
      <c r="L229" s="850" t="s">
        <v>4993</v>
      </c>
      <c r="M229" s="851">
        <v>44281</v>
      </c>
      <c r="N229" s="851">
        <v>44287</v>
      </c>
      <c r="O229" s="850" t="s">
        <v>4503</v>
      </c>
      <c r="P229" s="850" t="s">
        <v>3699</v>
      </c>
      <c r="Q229" s="851">
        <v>44287</v>
      </c>
      <c r="R229" s="852" t="s">
        <v>4991</v>
      </c>
    </row>
    <row r="230" spans="1:18" s="853" customFormat="1" ht="18" customHeight="1">
      <c r="A230" s="847" t="s">
        <v>1180</v>
      </c>
      <c r="B230" s="848"/>
      <c r="C230" s="849">
        <v>306</v>
      </c>
      <c r="D230" s="848" t="s">
        <v>1348</v>
      </c>
      <c r="E230" s="848" t="s">
        <v>1181</v>
      </c>
      <c r="F230" s="848" t="s">
        <v>4537</v>
      </c>
      <c r="G230" s="848" t="s">
        <v>4538</v>
      </c>
      <c r="H230" s="848" t="s">
        <v>780</v>
      </c>
      <c r="I230" s="848" t="s">
        <v>1714</v>
      </c>
      <c r="J230" s="848" t="s">
        <v>1337</v>
      </c>
      <c r="K230" s="848" t="s">
        <v>4630</v>
      </c>
      <c r="L230" s="850" t="s">
        <v>4502</v>
      </c>
      <c r="M230" s="851">
        <v>42923</v>
      </c>
      <c r="N230" s="851">
        <v>44235</v>
      </c>
      <c r="O230" s="850" t="s">
        <v>4503</v>
      </c>
      <c r="P230" s="850" t="s">
        <v>1179</v>
      </c>
      <c r="Q230" s="851">
        <v>42929</v>
      </c>
      <c r="R230" s="852" t="s">
        <v>1180</v>
      </c>
    </row>
    <row r="231" spans="1:18" s="853" customFormat="1" ht="18" customHeight="1">
      <c r="A231" s="847" t="s">
        <v>2388</v>
      </c>
      <c r="B231" s="861"/>
      <c r="C231" s="849">
        <v>313.5</v>
      </c>
      <c r="D231" s="848" t="s">
        <v>1348</v>
      </c>
      <c r="E231" s="848" t="s">
        <v>4994</v>
      </c>
      <c r="F231" s="848" t="s">
        <v>4537</v>
      </c>
      <c r="G231" s="848" t="s">
        <v>4692</v>
      </c>
      <c r="H231" s="848" t="s">
        <v>780</v>
      </c>
      <c r="I231" s="848" t="s">
        <v>4022</v>
      </c>
      <c r="J231" s="848" t="s">
        <v>992</v>
      </c>
      <c r="K231" s="848" t="s">
        <v>4590</v>
      </c>
      <c r="L231" s="850" t="s">
        <v>4535</v>
      </c>
      <c r="M231" s="851">
        <v>41612</v>
      </c>
      <c r="N231" s="851">
        <v>44235</v>
      </c>
      <c r="O231" s="850" t="s">
        <v>4503</v>
      </c>
      <c r="P231" s="850" t="s">
        <v>2387</v>
      </c>
      <c r="Q231" s="851">
        <v>41613</v>
      </c>
      <c r="R231" s="852" t="s">
        <v>2388</v>
      </c>
    </row>
    <row r="232" spans="1:18" s="853" customFormat="1" ht="18" customHeight="1">
      <c r="A232" s="847" t="s">
        <v>1663</v>
      </c>
      <c r="B232" s="848"/>
      <c r="C232" s="849">
        <v>314.47000000000003</v>
      </c>
      <c r="D232" s="848" t="s">
        <v>1348</v>
      </c>
      <c r="E232" s="848" t="s">
        <v>4995</v>
      </c>
      <c r="F232" s="848" t="s">
        <v>4537</v>
      </c>
      <c r="G232" s="848" t="s">
        <v>4538</v>
      </c>
      <c r="H232" s="848" t="s">
        <v>780</v>
      </c>
      <c r="I232" s="848" t="s">
        <v>4681</v>
      </c>
      <c r="J232" s="848" t="s">
        <v>1337</v>
      </c>
      <c r="K232" s="848" t="s">
        <v>4590</v>
      </c>
      <c r="L232" s="850" t="s">
        <v>4535</v>
      </c>
      <c r="M232" s="851">
        <v>42423</v>
      </c>
      <c r="N232" s="851">
        <v>44235</v>
      </c>
      <c r="O232" s="850" t="s">
        <v>4503</v>
      </c>
      <c r="P232" s="850" t="s">
        <v>1662</v>
      </c>
      <c r="Q232" s="851">
        <v>42438</v>
      </c>
      <c r="R232" s="852" t="s">
        <v>1663</v>
      </c>
    </row>
    <row r="233" spans="1:18" s="853" customFormat="1" ht="18" customHeight="1">
      <c r="A233" s="847" t="s">
        <v>2278</v>
      </c>
      <c r="B233" s="848"/>
      <c r="C233" s="849">
        <v>317.5</v>
      </c>
      <c r="D233" s="848" t="s">
        <v>1348</v>
      </c>
      <c r="E233" s="848" t="s">
        <v>4996</v>
      </c>
      <c r="F233" s="848" t="s">
        <v>4537</v>
      </c>
      <c r="G233" s="848" t="s">
        <v>4692</v>
      </c>
      <c r="H233" s="848" t="s">
        <v>780</v>
      </c>
      <c r="I233" s="848" t="s">
        <v>4924</v>
      </c>
      <c r="J233" s="848" t="s">
        <v>1589</v>
      </c>
      <c r="K233" s="848" t="s">
        <v>1561</v>
      </c>
      <c r="L233" s="850" t="s">
        <v>4808</v>
      </c>
      <c r="M233" s="851">
        <v>37398</v>
      </c>
      <c r="N233" s="851">
        <v>41340</v>
      </c>
      <c r="O233" s="850" t="s">
        <v>4503</v>
      </c>
      <c r="P233" s="850" t="s">
        <v>2277</v>
      </c>
      <c r="Q233" s="851">
        <v>37404</v>
      </c>
      <c r="R233" s="852" t="s">
        <v>4997</v>
      </c>
    </row>
    <row r="234" spans="1:18" s="853" customFormat="1" ht="18" customHeight="1">
      <c r="A234" s="847" t="s">
        <v>2334</v>
      </c>
      <c r="B234" s="848"/>
      <c r="C234" s="849">
        <v>319.88</v>
      </c>
      <c r="D234" s="848" t="s">
        <v>1348</v>
      </c>
      <c r="E234" s="848" t="s">
        <v>4998</v>
      </c>
      <c r="F234" s="848" t="s">
        <v>4527</v>
      </c>
      <c r="G234" s="848" t="s">
        <v>4532</v>
      </c>
      <c r="H234" s="848" t="s">
        <v>780</v>
      </c>
      <c r="I234" s="848" t="s">
        <v>886</v>
      </c>
      <c r="J234" s="848" t="s">
        <v>1578</v>
      </c>
      <c r="K234" s="848" t="s">
        <v>4999</v>
      </c>
      <c r="L234" s="850" t="s">
        <v>4535</v>
      </c>
      <c r="M234" s="851">
        <v>40990</v>
      </c>
      <c r="N234" s="851">
        <v>41340</v>
      </c>
      <c r="O234" s="850" t="s">
        <v>4503</v>
      </c>
      <c r="P234" s="850" t="s">
        <v>2333</v>
      </c>
      <c r="Q234" s="851">
        <v>41298</v>
      </c>
      <c r="R234" s="852" t="s">
        <v>2334</v>
      </c>
    </row>
    <row r="235" spans="1:18" s="853" customFormat="1" ht="18" customHeight="1">
      <c r="A235" s="847" t="s">
        <v>2281</v>
      </c>
      <c r="B235" s="848"/>
      <c r="C235" s="849">
        <v>320.47000000000003</v>
      </c>
      <c r="D235" s="848" t="s">
        <v>1348</v>
      </c>
      <c r="E235" s="848" t="s">
        <v>5000</v>
      </c>
      <c r="F235" s="848" t="s">
        <v>4537</v>
      </c>
      <c r="G235" s="848" t="s">
        <v>4538</v>
      </c>
      <c r="H235" s="848" t="s">
        <v>780</v>
      </c>
      <c r="I235" s="848" t="s">
        <v>1121</v>
      </c>
      <c r="J235" s="848" t="s">
        <v>4332</v>
      </c>
      <c r="K235" s="848" t="s">
        <v>4658</v>
      </c>
      <c r="L235" s="850" t="s">
        <v>4701</v>
      </c>
      <c r="M235" s="851">
        <v>37005</v>
      </c>
      <c r="N235" s="851">
        <v>41340</v>
      </c>
      <c r="O235" s="850" t="s">
        <v>4503</v>
      </c>
      <c r="P235" s="850" t="s">
        <v>2280</v>
      </c>
      <c r="Q235" s="851">
        <v>37014</v>
      </c>
      <c r="R235" s="852" t="s">
        <v>5001</v>
      </c>
    </row>
    <row r="236" spans="1:18" s="853" customFormat="1" ht="18" customHeight="1">
      <c r="A236" s="847" t="s">
        <v>1468</v>
      </c>
      <c r="B236" s="848"/>
      <c r="C236" s="849">
        <v>321</v>
      </c>
      <c r="D236" s="848" t="s">
        <v>1348</v>
      </c>
      <c r="E236" s="848" t="s">
        <v>5002</v>
      </c>
      <c r="F236" s="848" t="s">
        <v>4537</v>
      </c>
      <c r="G236" s="848" t="s">
        <v>4538</v>
      </c>
      <c r="H236" s="848" t="s">
        <v>780</v>
      </c>
      <c r="I236" s="848" t="s">
        <v>1121</v>
      </c>
      <c r="J236" s="848" t="s">
        <v>4332</v>
      </c>
      <c r="K236" s="848" t="s">
        <v>5003</v>
      </c>
      <c r="L236" s="850" t="s">
        <v>4701</v>
      </c>
      <c r="M236" s="851">
        <v>36776</v>
      </c>
      <c r="N236" s="851">
        <v>41340</v>
      </c>
      <c r="O236" s="850" t="s">
        <v>4503</v>
      </c>
      <c r="P236" s="850" t="s">
        <v>1467</v>
      </c>
      <c r="Q236" s="851">
        <v>36781</v>
      </c>
      <c r="R236" s="852" t="s">
        <v>5004</v>
      </c>
    </row>
    <row r="237" spans="1:18" s="853" customFormat="1" ht="18" customHeight="1">
      <c r="A237" s="847" t="s">
        <v>2255</v>
      </c>
      <c r="B237" s="848"/>
      <c r="C237" s="849">
        <v>321.85000000000002</v>
      </c>
      <c r="D237" s="848" t="s">
        <v>1348</v>
      </c>
      <c r="E237" s="848" t="s">
        <v>5005</v>
      </c>
      <c r="F237" s="848" t="s">
        <v>4537</v>
      </c>
      <c r="G237" s="848" t="s">
        <v>4649</v>
      </c>
      <c r="H237" s="848" t="s">
        <v>780</v>
      </c>
      <c r="I237" s="848" t="s">
        <v>4022</v>
      </c>
      <c r="J237" s="848" t="s">
        <v>2257</v>
      </c>
      <c r="K237" s="848" t="s">
        <v>4599</v>
      </c>
      <c r="L237" s="850" t="s">
        <v>4610</v>
      </c>
      <c r="M237" s="851">
        <v>42446</v>
      </c>
      <c r="N237" s="851">
        <v>44235</v>
      </c>
      <c r="O237" s="850" t="s">
        <v>4503</v>
      </c>
      <c r="P237" s="850" t="s">
        <v>2254</v>
      </c>
      <c r="Q237" s="851">
        <v>42499</v>
      </c>
      <c r="R237" s="852" t="s">
        <v>2255</v>
      </c>
    </row>
    <row r="238" spans="1:18" s="853" customFormat="1" ht="18" customHeight="1">
      <c r="A238" s="847" t="s">
        <v>4340</v>
      </c>
      <c r="B238" s="848"/>
      <c r="C238" s="849">
        <v>325</v>
      </c>
      <c r="D238" s="848" t="s">
        <v>1348</v>
      </c>
      <c r="E238" s="848" t="s">
        <v>2045</v>
      </c>
      <c r="F238" s="848" t="s">
        <v>4499</v>
      </c>
      <c r="G238" s="848" t="s">
        <v>4508</v>
      </c>
      <c r="H238" s="848" t="s">
        <v>824</v>
      </c>
      <c r="I238" s="848" t="s">
        <v>4787</v>
      </c>
      <c r="J238" s="848" t="s">
        <v>864</v>
      </c>
      <c r="K238" s="848" t="s">
        <v>5006</v>
      </c>
      <c r="L238" s="858" t="s">
        <v>4502</v>
      </c>
      <c r="M238" s="857">
        <v>43763</v>
      </c>
      <c r="N238" s="851">
        <v>44693</v>
      </c>
      <c r="O238" s="858" t="s">
        <v>4503</v>
      </c>
      <c r="P238" s="850" t="s">
        <v>2044</v>
      </c>
      <c r="Q238" s="851">
        <v>43763</v>
      </c>
      <c r="R238" s="852" t="s">
        <v>5007</v>
      </c>
    </row>
    <row r="239" spans="1:18" s="853" customFormat="1" ht="18" customHeight="1">
      <c r="A239" s="847" t="s">
        <v>1486</v>
      </c>
      <c r="B239" s="848"/>
      <c r="C239" s="849">
        <v>328.6</v>
      </c>
      <c r="D239" s="848" t="s">
        <v>1348</v>
      </c>
      <c r="E239" s="848" t="s">
        <v>5008</v>
      </c>
      <c r="F239" s="848" t="s">
        <v>4537</v>
      </c>
      <c r="G239" s="848"/>
      <c r="H239" s="848" t="s">
        <v>780</v>
      </c>
      <c r="I239" s="848" t="s">
        <v>1563</v>
      </c>
      <c r="J239" s="848" t="s">
        <v>933</v>
      </c>
      <c r="K239" s="848" t="s">
        <v>4651</v>
      </c>
      <c r="L239" s="858" t="s">
        <v>4502</v>
      </c>
      <c r="M239" s="857">
        <v>42201</v>
      </c>
      <c r="N239" s="851">
        <v>42313</v>
      </c>
      <c r="O239" s="858" t="s">
        <v>4503</v>
      </c>
      <c r="P239" s="850" t="s">
        <v>1485</v>
      </c>
      <c r="Q239" s="851">
        <v>42313</v>
      </c>
      <c r="R239" s="852" t="s">
        <v>5009</v>
      </c>
    </row>
    <row r="240" spans="1:18" s="853" customFormat="1" ht="18" customHeight="1">
      <c r="A240" s="847" t="s">
        <v>1976</v>
      </c>
      <c r="B240" s="848"/>
      <c r="C240" s="849">
        <v>333.73</v>
      </c>
      <c r="D240" s="848" t="s">
        <v>1348</v>
      </c>
      <c r="E240" s="848" t="s">
        <v>5010</v>
      </c>
      <c r="F240" s="848" t="s">
        <v>4537</v>
      </c>
      <c r="G240" s="848"/>
      <c r="H240" s="848" t="s">
        <v>780</v>
      </c>
      <c r="I240" s="848" t="s">
        <v>919</v>
      </c>
      <c r="J240" s="848" t="s">
        <v>4035</v>
      </c>
      <c r="K240" s="848" t="s">
        <v>5011</v>
      </c>
      <c r="L240" s="850" t="s">
        <v>910</v>
      </c>
      <c r="M240" s="851">
        <v>39065</v>
      </c>
      <c r="N240" s="851">
        <v>41340</v>
      </c>
      <c r="O240" s="850" t="s">
        <v>4503</v>
      </c>
      <c r="P240" s="850" t="s">
        <v>1975</v>
      </c>
      <c r="Q240" s="851">
        <v>39093</v>
      </c>
      <c r="R240" s="852" t="s">
        <v>5012</v>
      </c>
    </row>
    <row r="241" spans="1:18" s="853" customFormat="1" ht="18" customHeight="1">
      <c r="A241" s="847" t="s">
        <v>2268</v>
      </c>
      <c r="B241" s="848"/>
      <c r="C241" s="849">
        <v>334.08</v>
      </c>
      <c r="D241" s="848" t="s">
        <v>1348</v>
      </c>
      <c r="E241" s="848" t="s">
        <v>5013</v>
      </c>
      <c r="F241" s="848" t="s">
        <v>4537</v>
      </c>
      <c r="G241" s="848" t="s">
        <v>4538</v>
      </c>
      <c r="H241" s="848" t="s">
        <v>780</v>
      </c>
      <c r="I241" s="848" t="s">
        <v>1121</v>
      </c>
      <c r="J241" s="848" t="s">
        <v>1049</v>
      </c>
      <c r="K241" s="848" t="s">
        <v>4630</v>
      </c>
      <c r="L241" s="850" t="s">
        <v>4502</v>
      </c>
      <c r="M241" s="851">
        <v>42416</v>
      </c>
      <c r="N241" s="851">
        <v>44235</v>
      </c>
      <c r="O241" s="850" t="s">
        <v>4503</v>
      </c>
      <c r="P241" s="850" t="s">
        <v>2267</v>
      </c>
      <c r="Q241" s="851">
        <v>42425</v>
      </c>
      <c r="R241" s="852" t="s">
        <v>5014</v>
      </c>
    </row>
    <row r="242" spans="1:18" s="853" customFormat="1" ht="18" customHeight="1">
      <c r="A242" s="847" t="s">
        <v>2317</v>
      </c>
      <c r="B242" s="848"/>
      <c r="C242" s="849">
        <v>334.76</v>
      </c>
      <c r="D242" s="848" t="s">
        <v>1348</v>
      </c>
      <c r="E242" s="848" t="s">
        <v>5015</v>
      </c>
      <c r="F242" s="848" t="s">
        <v>4537</v>
      </c>
      <c r="G242" s="848" t="s">
        <v>4649</v>
      </c>
      <c r="H242" s="848" t="s">
        <v>780</v>
      </c>
      <c r="I242" s="848" t="s">
        <v>4022</v>
      </c>
      <c r="J242" s="848" t="s">
        <v>2257</v>
      </c>
      <c r="K242" s="848" t="s">
        <v>4590</v>
      </c>
      <c r="L242" s="850" t="s">
        <v>4765</v>
      </c>
      <c r="M242" s="851"/>
      <c r="N242" s="851">
        <v>44235</v>
      </c>
      <c r="O242" s="850" t="s">
        <v>4503</v>
      </c>
      <c r="P242" s="850" t="s">
        <v>2316</v>
      </c>
      <c r="Q242" s="851">
        <v>41611</v>
      </c>
      <c r="R242" s="852" t="s">
        <v>5016</v>
      </c>
    </row>
    <row r="243" spans="1:18" s="853" customFormat="1" ht="18" customHeight="1">
      <c r="A243" s="847" t="s">
        <v>969</v>
      </c>
      <c r="B243" s="848"/>
      <c r="C243" s="849">
        <v>335</v>
      </c>
      <c r="D243" s="848" t="s">
        <v>1348</v>
      </c>
      <c r="E243" s="848" t="s">
        <v>5017</v>
      </c>
      <c r="F243" s="848" t="s">
        <v>4527</v>
      </c>
      <c r="G243" s="848" t="s">
        <v>4704</v>
      </c>
      <c r="H243" s="848" t="s">
        <v>780</v>
      </c>
      <c r="I243" s="848" t="s">
        <v>2641</v>
      </c>
      <c r="J243" s="848" t="s">
        <v>4045</v>
      </c>
      <c r="K243" s="848" t="s">
        <v>4599</v>
      </c>
      <c r="L243" s="850" t="s">
        <v>4542</v>
      </c>
      <c r="M243" s="851">
        <v>41681</v>
      </c>
      <c r="N243" s="851">
        <v>44235</v>
      </c>
      <c r="O243" s="850" t="s">
        <v>4503</v>
      </c>
      <c r="P243" s="850" t="s">
        <v>968</v>
      </c>
      <c r="Q243" s="851">
        <v>41689</v>
      </c>
      <c r="R243" s="852" t="s">
        <v>5018</v>
      </c>
    </row>
    <row r="244" spans="1:18" s="853" customFormat="1" ht="18" customHeight="1">
      <c r="A244" s="847" t="s">
        <v>2073</v>
      </c>
      <c r="B244" s="848"/>
      <c r="C244" s="849">
        <v>335.7</v>
      </c>
      <c r="D244" s="848" t="s">
        <v>1348</v>
      </c>
      <c r="E244" s="848" t="s">
        <v>5019</v>
      </c>
      <c r="F244" s="848" t="s">
        <v>4511</v>
      </c>
      <c r="G244" s="848" t="s">
        <v>4512</v>
      </c>
      <c r="H244" s="848" t="s">
        <v>806</v>
      </c>
      <c r="I244" s="848" t="s">
        <v>982</v>
      </c>
      <c r="J244" s="848" t="s">
        <v>984</v>
      </c>
      <c r="K244" s="848" t="s">
        <v>5020</v>
      </c>
      <c r="L244" s="850" t="s">
        <v>4517</v>
      </c>
      <c r="M244" s="851">
        <v>38854</v>
      </c>
      <c r="N244" s="851">
        <v>41340</v>
      </c>
      <c r="O244" s="850" t="s">
        <v>4503</v>
      </c>
      <c r="P244" s="850" t="s">
        <v>2072</v>
      </c>
      <c r="Q244" s="851">
        <v>38873</v>
      </c>
      <c r="R244" s="852" t="s">
        <v>5021</v>
      </c>
    </row>
    <row r="245" spans="1:18" s="853" customFormat="1" ht="18" customHeight="1">
      <c r="A245" s="847" t="s">
        <v>2449</v>
      </c>
      <c r="B245" s="848"/>
      <c r="C245" s="849">
        <v>336.05</v>
      </c>
      <c r="D245" s="848" t="s">
        <v>1348</v>
      </c>
      <c r="E245" s="848" t="s">
        <v>5022</v>
      </c>
      <c r="F245" s="848" t="s">
        <v>4537</v>
      </c>
      <c r="G245" s="848" t="s">
        <v>4538</v>
      </c>
      <c r="H245" s="848" t="s">
        <v>780</v>
      </c>
      <c r="I245" s="848" t="s">
        <v>1121</v>
      </c>
      <c r="J245" s="848" t="s">
        <v>817</v>
      </c>
      <c r="K245" s="848" t="s">
        <v>5023</v>
      </c>
      <c r="L245" s="850" t="s">
        <v>910</v>
      </c>
      <c r="M245" s="851">
        <v>37931</v>
      </c>
      <c r="N245" s="851">
        <v>41340</v>
      </c>
      <c r="O245" s="850" t="s">
        <v>4503</v>
      </c>
      <c r="P245" s="850" t="s">
        <v>2448</v>
      </c>
      <c r="Q245" s="851">
        <v>37942</v>
      </c>
      <c r="R245" s="852" t="s">
        <v>5024</v>
      </c>
    </row>
    <row r="246" spans="1:18" s="853" customFormat="1" ht="18" customHeight="1">
      <c r="A246" s="847" t="s">
        <v>5025</v>
      </c>
      <c r="B246" s="848"/>
      <c r="C246" s="849">
        <v>338.03</v>
      </c>
      <c r="D246" s="848" t="s">
        <v>1348</v>
      </c>
      <c r="E246" s="848" t="s">
        <v>1877</v>
      </c>
      <c r="F246" s="848" t="s">
        <v>4537</v>
      </c>
      <c r="G246" s="848"/>
      <c r="H246" s="848" t="s">
        <v>780</v>
      </c>
      <c r="I246" s="848" t="s">
        <v>1121</v>
      </c>
      <c r="J246" s="848" t="s">
        <v>4035</v>
      </c>
      <c r="K246" s="848" t="s">
        <v>4590</v>
      </c>
      <c r="L246" s="850" t="s">
        <v>4701</v>
      </c>
      <c r="M246" s="851">
        <v>36763</v>
      </c>
      <c r="N246" s="851">
        <v>44350</v>
      </c>
      <c r="O246" s="850" t="s">
        <v>4503</v>
      </c>
      <c r="P246" s="850" t="s">
        <v>1875</v>
      </c>
      <c r="Q246" s="851">
        <v>36768</v>
      </c>
      <c r="R246" s="852" t="s">
        <v>5026</v>
      </c>
    </row>
    <row r="247" spans="1:18" s="853" customFormat="1" ht="18" customHeight="1">
      <c r="A247" s="847" t="s">
        <v>4037</v>
      </c>
      <c r="B247" s="848"/>
      <c r="C247" s="849">
        <v>346</v>
      </c>
      <c r="D247" s="848" t="s">
        <v>1348</v>
      </c>
      <c r="E247" s="848" t="s">
        <v>4038</v>
      </c>
      <c r="F247" s="848" t="s">
        <v>4537</v>
      </c>
      <c r="G247" s="848" t="s">
        <v>4692</v>
      </c>
      <c r="H247" s="848" t="s">
        <v>780</v>
      </c>
      <c r="I247" s="848" t="s">
        <v>1563</v>
      </c>
      <c r="J247" s="848" t="s">
        <v>4027</v>
      </c>
      <c r="K247" s="848" t="s">
        <v>4599</v>
      </c>
      <c r="L247" s="850" t="s">
        <v>4600</v>
      </c>
      <c r="M247" s="851">
        <v>44503</v>
      </c>
      <c r="N247" s="851">
        <v>44518</v>
      </c>
      <c r="O247" s="850" t="s">
        <v>4503</v>
      </c>
      <c r="P247" s="850" t="s">
        <v>4036</v>
      </c>
      <c r="Q247" s="851">
        <v>44518</v>
      </c>
      <c r="R247" s="852" t="s">
        <v>5027</v>
      </c>
    </row>
    <row r="248" spans="1:18" s="853" customFormat="1" ht="18" customHeight="1">
      <c r="A248" s="847" t="s">
        <v>2065</v>
      </c>
      <c r="B248" s="848"/>
      <c r="C248" s="849">
        <v>346.5</v>
      </c>
      <c r="D248" s="848" t="s">
        <v>1348</v>
      </c>
      <c r="E248" s="848" t="s">
        <v>5028</v>
      </c>
      <c r="F248" s="848" t="s">
        <v>4537</v>
      </c>
      <c r="G248" s="848" t="s">
        <v>4692</v>
      </c>
      <c r="H248" s="848" t="s">
        <v>780</v>
      </c>
      <c r="I248" s="848" t="s">
        <v>1563</v>
      </c>
      <c r="J248" s="848" t="s">
        <v>2257</v>
      </c>
      <c r="K248" s="848" t="s">
        <v>5029</v>
      </c>
      <c r="L248" s="850" t="s">
        <v>4517</v>
      </c>
      <c r="M248" s="851">
        <v>39189</v>
      </c>
      <c r="N248" s="851">
        <v>41340</v>
      </c>
      <c r="O248" s="850" t="s">
        <v>4503</v>
      </c>
      <c r="P248" s="850" t="s">
        <v>2064</v>
      </c>
      <c r="Q248" s="851">
        <v>39191</v>
      </c>
      <c r="R248" s="852" t="s">
        <v>5030</v>
      </c>
    </row>
    <row r="249" spans="1:18" s="853" customFormat="1" ht="18" customHeight="1">
      <c r="A249" s="847" t="s">
        <v>851</v>
      </c>
      <c r="B249" s="878" t="s">
        <v>5031</v>
      </c>
      <c r="C249" s="849">
        <v>346.8</v>
      </c>
      <c r="D249" s="848" t="s">
        <v>1348</v>
      </c>
      <c r="E249" s="848" t="s">
        <v>856</v>
      </c>
      <c r="F249" s="848" t="s">
        <v>4527</v>
      </c>
      <c r="G249" s="848" t="s">
        <v>4662</v>
      </c>
      <c r="H249" s="848" t="s">
        <v>780</v>
      </c>
      <c r="I249" s="848" t="s">
        <v>2641</v>
      </c>
      <c r="J249" s="848" t="s">
        <v>5032</v>
      </c>
      <c r="K249" s="848" t="s">
        <v>4599</v>
      </c>
      <c r="L249" s="850" t="s">
        <v>4610</v>
      </c>
      <c r="M249" s="851">
        <v>42782</v>
      </c>
      <c r="N249" s="851">
        <v>44769</v>
      </c>
      <c r="O249" s="850" t="s">
        <v>4503</v>
      </c>
      <c r="P249" s="850" t="s">
        <v>850</v>
      </c>
      <c r="Q249" s="851">
        <v>42825</v>
      </c>
      <c r="R249" s="852" t="s">
        <v>5033</v>
      </c>
    </row>
    <row r="250" spans="1:18" s="853" customFormat="1" ht="18" customHeight="1">
      <c r="A250" s="847" t="s">
        <v>1879</v>
      </c>
      <c r="B250" s="848"/>
      <c r="C250" s="849">
        <v>355.7</v>
      </c>
      <c r="D250" s="848" t="s">
        <v>1348</v>
      </c>
      <c r="E250" s="848" t="s">
        <v>1883</v>
      </c>
      <c r="F250" s="848" t="s">
        <v>4527</v>
      </c>
      <c r="G250" s="848" t="s">
        <v>4662</v>
      </c>
      <c r="H250" s="848" t="s">
        <v>780</v>
      </c>
      <c r="I250" s="848" t="s">
        <v>2641</v>
      </c>
      <c r="J250" s="848" t="s">
        <v>783</v>
      </c>
      <c r="K250" s="848" t="s">
        <v>5034</v>
      </c>
      <c r="L250" s="858" t="s">
        <v>1830</v>
      </c>
      <c r="M250" s="857">
        <v>42527</v>
      </c>
      <c r="N250" s="851">
        <v>44518</v>
      </c>
      <c r="O250" s="858" t="s">
        <v>4503</v>
      </c>
      <c r="P250" s="850" t="s">
        <v>1878</v>
      </c>
      <c r="Q250" s="851">
        <v>42538</v>
      </c>
      <c r="R250" s="852" t="s">
        <v>5035</v>
      </c>
    </row>
    <row r="251" spans="1:18" s="853" customFormat="1" ht="18" customHeight="1">
      <c r="A251" s="854" t="s">
        <v>4029</v>
      </c>
      <c r="B251" s="848"/>
      <c r="C251" s="849">
        <v>356.94</v>
      </c>
      <c r="D251" s="848" t="s">
        <v>1348</v>
      </c>
      <c r="E251" s="848" t="s">
        <v>4030</v>
      </c>
      <c r="F251" s="848" t="s">
        <v>4537</v>
      </c>
      <c r="G251" s="848" t="s">
        <v>4676</v>
      </c>
      <c r="H251" s="848" t="s">
        <v>780</v>
      </c>
      <c r="I251" s="848" t="s">
        <v>4022</v>
      </c>
      <c r="J251" s="848" t="s">
        <v>1045</v>
      </c>
      <c r="K251" s="848" t="s">
        <v>4630</v>
      </c>
      <c r="L251" s="850" t="s">
        <v>4535</v>
      </c>
      <c r="M251" s="851">
        <v>44512</v>
      </c>
      <c r="N251" s="851">
        <v>44518</v>
      </c>
      <c r="O251" s="850" t="s">
        <v>4503</v>
      </c>
      <c r="P251" s="850" t="s">
        <v>4028</v>
      </c>
      <c r="Q251" s="851">
        <v>44518</v>
      </c>
      <c r="R251" s="852" t="s">
        <v>4029</v>
      </c>
    </row>
    <row r="252" spans="1:18" s="853" customFormat="1" ht="18" customHeight="1">
      <c r="A252" s="847" t="s">
        <v>1908</v>
      </c>
      <c r="B252" s="848"/>
      <c r="C252" s="849">
        <v>360.01</v>
      </c>
      <c r="D252" s="848" t="s">
        <v>1348</v>
      </c>
      <c r="E252" s="848" t="s">
        <v>5036</v>
      </c>
      <c r="F252" s="848" t="s">
        <v>4511</v>
      </c>
      <c r="G252" s="848" t="s">
        <v>4560</v>
      </c>
      <c r="H252" s="848" t="s">
        <v>806</v>
      </c>
      <c r="I252" s="848" t="s">
        <v>1864</v>
      </c>
      <c r="J252" s="848" t="s">
        <v>1193</v>
      </c>
      <c r="K252" s="848" t="s">
        <v>5037</v>
      </c>
      <c r="L252" s="850" t="s">
        <v>2444</v>
      </c>
      <c r="M252" s="851"/>
      <c r="N252" s="851">
        <v>41340</v>
      </c>
      <c r="O252" s="850" t="s">
        <v>4503</v>
      </c>
      <c r="P252" s="850" t="s">
        <v>1907</v>
      </c>
      <c r="Q252" s="851">
        <v>40648</v>
      </c>
      <c r="R252" s="852" t="s">
        <v>5038</v>
      </c>
    </row>
    <row r="253" spans="1:18" s="853" customFormat="1" ht="18" customHeight="1">
      <c r="A253" s="847" t="s">
        <v>2432</v>
      </c>
      <c r="B253" s="848"/>
      <c r="C253" s="849">
        <v>372.53</v>
      </c>
      <c r="D253" s="848" t="s">
        <v>1348</v>
      </c>
      <c r="E253" s="848" t="s">
        <v>5039</v>
      </c>
      <c r="F253" s="848" t="s">
        <v>4527</v>
      </c>
      <c r="G253" s="848" t="s">
        <v>4662</v>
      </c>
      <c r="H253" s="848" t="s">
        <v>780</v>
      </c>
      <c r="I253" s="848" t="s">
        <v>869</v>
      </c>
      <c r="J253" s="848" t="s">
        <v>3629</v>
      </c>
      <c r="K253" s="848" t="s">
        <v>4630</v>
      </c>
      <c r="L253" s="850" t="s">
        <v>1086</v>
      </c>
      <c r="M253" s="851">
        <v>39056</v>
      </c>
      <c r="N253" s="851">
        <v>44235</v>
      </c>
      <c r="O253" s="850" t="s">
        <v>4503</v>
      </c>
      <c r="P253" s="850" t="s">
        <v>2431</v>
      </c>
      <c r="Q253" s="851">
        <v>39104</v>
      </c>
      <c r="R253" s="852" t="s">
        <v>5040</v>
      </c>
    </row>
    <row r="254" spans="1:18" s="853" customFormat="1" ht="18" customHeight="1">
      <c r="A254" s="847" t="s">
        <v>1024</v>
      </c>
      <c r="B254" s="848"/>
      <c r="C254" s="849">
        <v>378.08</v>
      </c>
      <c r="D254" s="848" t="s">
        <v>1348</v>
      </c>
      <c r="E254" s="848" t="s">
        <v>5041</v>
      </c>
      <c r="F254" s="848" t="s">
        <v>4527</v>
      </c>
      <c r="G254" s="848" t="s">
        <v>4532</v>
      </c>
      <c r="H254" s="848" t="s">
        <v>780</v>
      </c>
      <c r="I254" s="848" t="s">
        <v>4263</v>
      </c>
      <c r="J254" s="848" t="s">
        <v>941</v>
      </c>
      <c r="K254" s="848" t="s">
        <v>4856</v>
      </c>
      <c r="L254" s="850" t="s">
        <v>4535</v>
      </c>
      <c r="M254" s="851">
        <v>42132</v>
      </c>
      <c r="N254" s="851">
        <v>42132</v>
      </c>
      <c r="O254" s="850" t="s">
        <v>4503</v>
      </c>
      <c r="P254" s="850" t="s">
        <v>1023</v>
      </c>
      <c r="Q254" s="851">
        <v>42132</v>
      </c>
      <c r="R254" s="852" t="s">
        <v>1024</v>
      </c>
    </row>
    <row r="255" spans="1:18" s="853" customFormat="1" ht="18" customHeight="1">
      <c r="A255" s="847" t="s">
        <v>2094</v>
      </c>
      <c r="B255" s="848"/>
      <c r="C255" s="849">
        <v>382.4</v>
      </c>
      <c r="D255" s="848" t="s">
        <v>1348</v>
      </c>
      <c r="E255" s="848" t="s">
        <v>2095</v>
      </c>
      <c r="F255" s="848" t="s">
        <v>4499</v>
      </c>
      <c r="G255" s="848" t="s">
        <v>4508</v>
      </c>
      <c r="H255" s="848" t="s">
        <v>824</v>
      </c>
      <c r="I255" s="848" t="s">
        <v>4325</v>
      </c>
      <c r="J255" s="848" t="s">
        <v>4782</v>
      </c>
      <c r="K255" s="848" t="s">
        <v>4630</v>
      </c>
      <c r="L255" s="850" t="s">
        <v>4502</v>
      </c>
      <c r="M255" s="851">
        <v>42584</v>
      </c>
      <c r="N255" s="851">
        <v>44235</v>
      </c>
      <c r="O255" s="850" t="s">
        <v>4503</v>
      </c>
      <c r="P255" s="850" t="s">
        <v>2093</v>
      </c>
      <c r="Q255" s="851">
        <v>42594</v>
      </c>
      <c r="R255" s="852" t="s">
        <v>5042</v>
      </c>
    </row>
    <row r="256" spans="1:18" s="853" customFormat="1" ht="18" customHeight="1">
      <c r="A256" s="847" t="s">
        <v>2087</v>
      </c>
      <c r="B256" s="848"/>
      <c r="C256" s="849">
        <v>394.09</v>
      </c>
      <c r="D256" s="848" t="s">
        <v>1348</v>
      </c>
      <c r="E256" s="848" t="s">
        <v>5043</v>
      </c>
      <c r="F256" s="848" t="s">
        <v>4537</v>
      </c>
      <c r="G256" s="848" t="s">
        <v>4692</v>
      </c>
      <c r="H256" s="848" t="s">
        <v>780</v>
      </c>
      <c r="I256" s="848" t="s">
        <v>4924</v>
      </c>
      <c r="J256" s="848" t="s">
        <v>1589</v>
      </c>
      <c r="K256" s="848" t="s">
        <v>5044</v>
      </c>
      <c r="L256" s="850" t="s">
        <v>4808</v>
      </c>
      <c r="M256" s="851">
        <v>37398</v>
      </c>
      <c r="N256" s="851">
        <v>42881</v>
      </c>
      <c r="O256" s="850" t="s">
        <v>4503</v>
      </c>
      <c r="P256" s="850" t="s">
        <v>2086</v>
      </c>
      <c r="Q256" s="851">
        <v>37404</v>
      </c>
      <c r="R256" s="852" t="s">
        <v>5045</v>
      </c>
    </row>
    <row r="257" spans="1:18" s="853" customFormat="1" ht="18" customHeight="1">
      <c r="A257" s="847" t="s">
        <v>1065</v>
      </c>
      <c r="B257" s="848"/>
      <c r="C257" s="849">
        <v>397.05</v>
      </c>
      <c r="D257" s="848" t="s">
        <v>1348</v>
      </c>
      <c r="E257" s="848" t="s">
        <v>5046</v>
      </c>
      <c r="F257" s="848" t="s">
        <v>4537</v>
      </c>
      <c r="G257" s="848" t="s">
        <v>4692</v>
      </c>
      <c r="H257" s="848" t="s">
        <v>780</v>
      </c>
      <c r="I257" s="848" t="s">
        <v>4924</v>
      </c>
      <c r="J257" s="848" t="s">
        <v>992</v>
      </c>
      <c r="K257" s="848" t="s">
        <v>5047</v>
      </c>
      <c r="L257" s="850" t="s">
        <v>4517</v>
      </c>
      <c r="M257" s="851">
        <v>37763</v>
      </c>
      <c r="N257" s="851">
        <v>44260</v>
      </c>
      <c r="O257" s="850" t="s">
        <v>4503</v>
      </c>
      <c r="P257" s="850" t="s">
        <v>1064</v>
      </c>
      <c r="Q257" s="851">
        <v>37788</v>
      </c>
      <c r="R257" s="852" t="s">
        <v>5048</v>
      </c>
    </row>
    <row r="258" spans="1:18" s="853" customFormat="1" ht="18" customHeight="1">
      <c r="A258" s="847" t="s">
        <v>2047</v>
      </c>
      <c r="B258" s="848"/>
      <c r="C258" s="849">
        <v>397.39</v>
      </c>
      <c r="D258" s="848" t="s">
        <v>1348</v>
      </c>
      <c r="E258" s="848" t="s">
        <v>2048</v>
      </c>
      <c r="F258" s="848" t="s">
        <v>4527</v>
      </c>
      <c r="G258" s="848" t="s">
        <v>4528</v>
      </c>
      <c r="H258" s="848" t="s">
        <v>780</v>
      </c>
      <c r="I258" s="848" t="s">
        <v>1483</v>
      </c>
      <c r="J258" s="848" t="s">
        <v>1739</v>
      </c>
      <c r="K258" s="848" t="s">
        <v>5049</v>
      </c>
      <c r="L258" s="850" t="s">
        <v>4600</v>
      </c>
      <c r="M258" s="851">
        <v>43552</v>
      </c>
      <c r="N258" s="851">
        <v>43559</v>
      </c>
      <c r="O258" s="850" t="s">
        <v>4503</v>
      </c>
      <c r="P258" s="850" t="s">
        <v>2046</v>
      </c>
      <c r="Q258" s="851">
        <v>43559</v>
      </c>
      <c r="R258" s="852" t="s">
        <v>2047</v>
      </c>
    </row>
    <row r="259" spans="1:18" s="853" customFormat="1" ht="18" customHeight="1">
      <c r="A259" s="847" t="s">
        <v>1851</v>
      </c>
      <c r="B259" s="848"/>
      <c r="C259" s="849">
        <v>401.7</v>
      </c>
      <c r="D259" s="848" t="s">
        <v>1348</v>
      </c>
      <c r="E259" s="848" t="s">
        <v>5050</v>
      </c>
      <c r="F259" s="848" t="s">
        <v>4527</v>
      </c>
      <c r="G259" s="848" t="s">
        <v>4704</v>
      </c>
      <c r="H259" s="848" t="s">
        <v>780</v>
      </c>
      <c r="I259" s="848" t="s">
        <v>869</v>
      </c>
      <c r="J259" s="848" t="s">
        <v>1495</v>
      </c>
      <c r="K259" s="848" t="s">
        <v>4630</v>
      </c>
      <c r="L259" s="850" t="s">
        <v>1086</v>
      </c>
      <c r="M259" s="851">
        <v>38456</v>
      </c>
      <c r="N259" s="851">
        <v>44235</v>
      </c>
      <c r="O259" s="850" t="s">
        <v>4503</v>
      </c>
      <c r="P259" s="850" t="s">
        <v>1850</v>
      </c>
      <c r="Q259" s="851">
        <v>38481</v>
      </c>
      <c r="R259" s="852" t="s">
        <v>1851</v>
      </c>
    </row>
    <row r="260" spans="1:18" s="853" customFormat="1" ht="18" customHeight="1">
      <c r="A260" s="847" t="s">
        <v>1708</v>
      </c>
      <c r="B260" s="848"/>
      <c r="C260" s="849">
        <v>407.1</v>
      </c>
      <c r="D260" s="848" t="s">
        <v>1348</v>
      </c>
      <c r="E260" s="848" t="s">
        <v>5051</v>
      </c>
      <c r="F260" s="848" t="s">
        <v>4537</v>
      </c>
      <c r="G260" s="848" t="s">
        <v>1563</v>
      </c>
      <c r="H260" s="848" t="s">
        <v>780</v>
      </c>
      <c r="I260" s="848" t="s">
        <v>919</v>
      </c>
      <c r="J260" s="848" t="s">
        <v>4772</v>
      </c>
      <c r="K260" s="848" t="s">
        <v>4793</v>
      </c>
      <c r="L260" s="850" t="s">
        <v>4701</v>
      </c>
      <c r="M260" s="851">
        <v>36958</v>
      </c>
      <c r="N260" s="851">
        <v>42103</v>
      </c>
      <c r="O260" s="850" t="s">
        <v>4503</v>
      </c>
      <c r="P260" s="850" t="s">
        <v>1707</v>
      </c>
      <c r="Q260" s="851">
        <v>36965</v>
      </c>
      <c r="R260" s="852" t="s">
        <v>5052</v>
      </c>
    </row>
    <row r="261" spans="1:18" s="853" customFormat="1" ht="18" customHeight="1">
      <c r="A261" s="847" t="s">
        <v>955</v>
      </c>
      <c r="B261" s="848"/>
      <c r="C261" s="849">
        <v>409.95</v>
      </c>
      <c r="D261" s="848" t="s">
        <v>1348</v>
      </c>
      <c r="E261" s="848" t="s">
        <v>5053</v>
      </c>
      <c r="F261" s="848" t="s">
        <v>4527</v>
      </c>
      <c r="G261" s="848" t="s">
        <v>480</v>
      </c>
      <c r="H261" s="848" t="s">
        <v>780</v>
      </c>
      <c r="I261" s="848" t="s">
        <v>958</v>
      </c>
      <c r="J261" s="848" t="s">
        <v>961</v>
      </c>
      <c r="K261" s="848" t="s">
        <v>955</v>
      </c>
      <c r="L261" s="850" t="s">
        <v>4701</v>
      </c>
      <c r="M261" s="851">
        <v>39008</v>
      </c>
      <c r="N261" s="851">
        <v>41340</v>
      </c>
      <c r="O261" s="850" t="s">
        <v>4503</v>
      </c>
      <c r="P261" s="850" t="s">
        <v>954</v>
      </c>
      <c r="Q261" s="851">
        <v>39013</v>
      </c>
      <c r="R261" s="852" t="s">
        <v>5054</v>
      </c>
    </row>
    <row r="262" spans="1:18" s="853" customFormat="1" ht="18" customHeight="1">
      <c r="A262" s="847" t="s">
        <v>891</v>
      </c>
      <c r="B262" s="848"/>
      <c r="C262" s="849">
        <v>412.1</v>
      </c>
      <c r="D262" s="848" t="s">
        <v>1348</v>
      </c>
      <c r="E262" s="848" t="s">
        <v>5055</v>
      </c>
      <c r="F262" s="848" t="s">
        <v>4527</v>
      </c>
      <c r="G262" s="848" t="s">
        <v>4662</v>
      </c>
      <c r="H262" s="848" t="s">
        <v>780</v>
      </c>
      <c r="I262" s="848" t="s">
        <v>2641</v>
      </c>
      <c r="J262" s="848" t="s">
        <v>4872</v>
      </c>
      <c r="K262" s="848" t="s">
        <v>5056</v>
      </c>
      <c r="L262" s="850" t="s">
        <v>4535</v>
      </c>
      <c r="M262" s="851">
        <v>40122</v>
      </c>
      <c r="N262" s="851">
        <v>41340</v>
      </c>
      <c r="O262" s="850" t="s">
        <v>4503</v>
      </c>
      <c r="P262" s="850" t="s">
        <v>890</v>
      </c>
      <c r="Q262" s="851">
        <v>40130</v>
      </c>
      <c r="R262" s="852" t="s">
        <v>891</v>
      </c>
    </row>
    <row r="263" spans="1:18" s="853" customFormat="1" ht="18" customHeight="1">
      <c r="A263" s="847" t="s">
        <v>1960</v>
      </c>
      <c r="B263" s="862"/>
      <c r="C263" s="849">
        <v>412.3</v>
      </c>
      <c r="D263" s="848" t="s">
        <v>1348</v>
      </c>
      <c r="E263" s="848" t="s">
        <v>5057</v>
      </c>
      <c r="F263" s="848" t="s">
        <v>4527</v>
      </c>
      <c r="G263" s="848" t="s">
        <v>4532</v>
      </c>
      <c r="H263" s="848" t="s">
        <v>780</v>
      </c>
      <c r="I263" s="848" t="s">
        <v>4261</v>
      </c>
      <c r="J263" s="848" t="s">
        <v>1165</v>
      </c>
      <c r="K263" s="848" t="s">
        <v>5058</v>
      </c>
      <c r="L263" s="850" t="s">
        <v>910</v>
      </c>
      <c r="M263" s="851">
        <v>38693</v>
      </c>
      <c r="N263" s="851">
        <v>43796</v>
      </c>
      <c r="O263" s="850" t="s">
        <v>4503</v>
      </c>
      <c r="P263" s="850" t="s">
        <v>1959</v>
      </c>
      <c r="Q263" s="851">
        <v>38729</v>
      </c>
      <c r="R263" s="852" t="s">
        <v>5059</v>
      </c>
    </row>
    <row r="264" spans="1:18" s="853" customFormat="1" ht="18" customHeight="1">
      <c r="A264" s="847" t="s">
        <v>2551</v>
      </c>
      <c r="C264" s="849">
        <v>416.49</v>
      </c>
      <c r="D264" s="848" t="s">
        <v>1348</v>
      </c>
      <c r="E264" s="848" t="s">
        <v>5060</v>
      </c>
      <c r="F264" s="848" t="s">
        <v>4527</v>
      </c>
      <c r="G264" s="848" t="s">
        <v>4532</v>
      </c>
      <c r="H264" s="848" t="s">
        <v>780</v>
      </c>
      <c r="I264" s="848" t="s">
        <v>4263</v>
      </c>
      <c r="J264" s="848" t="s">
        <v>941</v>
      </c>
      <c r="K264" s="848" t="s">
        <v>4793</v>
      </c>
      <c r="L264" s="850" t="s">
        <v>4535</v>
      </c>
      <c r="M264" s="851">
        <v>41682</v>
      </c>
      <c r="N264" s="851">
        <v>43532</v>
      </c>
      <c r="O264" s="850" t="s">
        <v>4503</v>
      </c>
      <c r="P264" s="850" t="s">
        <v>2550</v>
      </c>
      <c r="Q264" s="851">
        <v>41687</v>
      </c>
      <c r="R264" s="852" t="s">
        <v>5061</v>
      </c>
    </row>
    <row r="265" spans="1:18" s="853" customFormat="1" ht="18" customHeight="1">
      <c r="A265" s="847" t="s">
        <v>1062</v>
      </c>
      <c r="B265" s="848"/>
      <c r="C265" s="849">
        <v>419.36</v>
      </c>
      <c r="D265" s="848" t="s">
        <v>1348</v>
      </c>
      <c r="E265" s="848" t="s">
        <v>1063</v>
      </c>
      <c r="F265" s="848" t="s">
        <v>4527</v>
      </c>
      <c r="G265" s="848" t="s">
        <v>4704</v>
      </c>
      <c r="H265" s="848" t="s">
        <v>780</v>
      </c>
      <c r="I265" s="848" t="s">
        <v>2641</v>
      </c>
      <c r="J265" s="848" t="s">
        <v>953</v>
      </c>
      <c r="K265" s="848" t="s">
        <v>5062</v>
      </c>
      <c r="L265" s="871" t="s">
        <v>949</v>
      </c>
      <c r="M265" s="872">
        <v>43279</v>
      </c>
      <c r="N265" s="872">
        <v>43284</v>
      </c>
      <c r="O265" s="850" t="s">
        <v>4503</v>
      </c>
      <c r="P265" s="850" t="s">
        <v>1061</v>
      </c>
      <c r="Q265" s="851">
        <v>43284</v>
      </c>
      <c r="R265" s="852" t="s">
        <v>1062</v>
      </c>
    </row>
    <row r="266" spans="1:18" s="853" customFormat="1" ht="18" customHeight="1">
      <c r="A266" s="847" t="s">
        <v>2188</v>
      </c>
      <c r="B266" s="848"/>
      <c r="C266" s="849">
        <v>423.7</v>
      </c>
      <c r="D266" s="848" t="s">
        <v>1348</v>
      </c>
      <c r="E266" s="848" t="s">
        <v>5063</v>
      </c>
      <c r="F266" s="848" t="s">
        <v>4537</v>
      </c>
      <c r="G266" s="848" t="s">
        <v>4692</v>
      </c>
      <c r="H266" s="848" t="s">
        <v>780</v>
      </c>
      <c r="I266" s="848" t="s">
        <v>4924</v>
      </c>
      <c r="J266" s="848" t="s">
        <v>992</v>
      </c>
      <c r="K266" s="848" t="s">
        <v>4590</v>
      </c>
      <c r="L266" s="850" t="s">
        <v>4808</v>
      </c>
      <c r="M266" s="851">
        <v>37406</v>
      </c>
      <c r="N266" s="851">
        <v>44235</v>
      </c>
      <c r="O266" s="850" t="s">
        <v>4503</v>
      </c>
      <c r="P266" s="850" t="s">
        <v>2187</v>
      </c>
      <c r="Q266" s="851">
        <v>37441</v>
      </c>
      <c r="R266" s="852" t="s">
        <v>5064</v>
      </c>
    </row>
    <row r="267" spans="1:18" s="853" customFormat="1" ht="18" customHeight="1">
      <c r="A267" s="847" t="s">
        <v>1530</v>
      </c>
      <c r="B267" s="848"/>
      <c r="C267" s="849">
        <v>429.17</v>
      </c>
      <c r="D267" s="848" t="s">
        <v>1348</v>
      </c>
      <c r="E267" s="848" t="s">
        <v>1535</v>
      </c>
      <c r="F267" s="848" t="s">
        <v>4499</v>
      </c>
      <c r="G267" s="848" t="s">
        <v>4508</v>
      </c>
      <c r="H267" s="848" t="s">
        <v>824</v>
      </c>
      <c r="I267" s="848" t="s">
        <v>1351</v>
      </c>
      <c r="J267" s="848" t="s">
        <v>1219</v>
      </c>
      <c r="K267" s="848" t="s">
        <v>5065</v>
      </c>
      <c r="L267" s="850" t="s">
        <v>4502</v>
      </c>
      <c r="M267" s="851">
        <v>43791</v>
      </c>
      <c r="N267" s="851">
        <v>43805</v>
      </c>
      <c r="O267" s="850" t="s">
        <v>4503</v>
      </c>
      <c r="P267" s="850" t="s">
        <v>1529</v>
      </c>
      <c r="Q267" s="851">
        <v>43791</v>
      </c>
      <c r="R267" s="852" t="s">
        <v>5066</v>
      </c>
    </row>
    <row r="268" spans="1:18" s="853" customFormat="1" ht="18" customHeight="1">
      <c r="A268" s="847" t="s">
        <v>2137</v>
      </c>
      <c r="B268" s="848"/>
      <c r="C268" s="849">
        <v>431.5</v>
      </c>
      <c r="D268" s="848" t="s">
        <v>1348</v>
      </c>
      <c r="E268" s="848" t="s">
        <v>5067</v>
      </c>
      <c r="F268" s="848" t="s">
        <v>4537</v>
      </c>
      <c r="G268" s="848" t="s">
        <v>4649</v>
      </c>
      <c r="H268" s="848" t="s">
        <v>780</v>
      </c>
      <c r="I268" s="848" t="s">
        <v>4022</v>
      </c>
      <c r="J268" s="848" t="s">
        <v>2257</v>
      </c>
      <c r="K268" s="848" t="s">
        <v>4793</v>
      </c>
      <c r="L268" s="850" t="s">
        <v>4670</v>
      </c>
      <c r="M268" s="851">
        <v>38289</v>
      </c>
      <c r="N268" s="851">
        <v>42103</v>
      </c>
      <c r="O268" s="850" t="s">
        <v>4503</v>
      </c>
      <c r="P268" s="850" t="s">
        <v>2136</v>
      </c>
      <c r="Q268" s="851">
        <v>38372</v>
      </c>
      <c r="R268" s="852" t="s">
        <v>5068</v>
      </c>
    </row>
    <row r="269" spans="1:18" s="853" customFormat="1" ht="18" customHeight="1">
      <c r="A269" s="847" t="s">
        <v>1428</v>
      </c>
      <c r="B269" s="848"/>
      <c r="C269" s="849">
        <v>441.44</v>
      </c>
      <c r="D269" s="848" t="s">
        <v>1348</v>
      </c>
      <c r="E269" s="848" t="s">
        <v>2203</v>
      </c>
      <c r="F269" s="848" t="s">
        <v>4537</v>
      </c>
      <c r="G269" s="848"/>
      <c r="H269" s="848" t="s">
        <v>780</v>
      </c>
      <c r="I269" s="848" t="s">
        <v>1121</v>
      </c>
      <c r="J269" s="848" t="s">
        <v>1086</v>
      </c>
      <c r="K269" s="848" t="s">
        <v>5069</v>
      </c>
      <c r="L269" s="850" t="s">
        <v>4517</v>
      </c>
      <c r="M269" s="851">
        <v>39119</v>
      </c>
      <c r="N269" s="851">
        <v>41340</v>
      </c>
      <c r="O269" s="850" t="s">
        <v>4503</v>
      </c>
      <c r="P269" s="850" t="s">
        <v>1427</v>
      </c>
      <c r="Q269" s="851">
        <v>39147</v>
      </c>
      <c r="R269" s="852" t="s">
        <v>5070</v>
      </c>
    </row>
    <row r="270" spans="1:18" s="853" customFormat="1" ht="18" customHeight="1">
      <c r="A270" s="847" t="s">
        <v>1316</v>
      </c>
      <c r="B270" s="848"/>
      <c r="C270" s="849">
        <v>452</v>
      </c>
      <c r="D270" s="848" t="s">
        <v>1348</v>
      </c>
      <c r="E270" s="848" t="s">
        <v>5071</v>
      </c>
      <c r="F270" s="848" t="s">
        <v>4527</v>
      </c>
      <c r="G270" s="848" t="s">
        <v>480</v>
      </c>
      <c r="H270" s="848" t="s">
        <v>780</v>
      </c>
      <c r="I270" s="848" t="s">
        <v>4326</v>
      </c>
      <c r="J270" s="848" t="s">
        <v>5072</v>
      </c>
      <c r="K270" s="848" t="s">
        <v>5073</v>
      </c>
      <c r="L270" s="850" t="s">
        <v>4535</v>
      </c>
      <c r="M270" s="851">
        <v>40031</v>
      </c>
      <c r="N270" s="851">
        <v>44524</v>
      </c>
      <c r="O270" s="850" t="s">
        <v>4503</v>
      </c>
      <c r="P270" s="850" t="s">
        <v>1315</v>
      </c>
      <c r="Q270" s="851">
        <v>40057</v>
      </c>
      <c r="R270" s="852" t="s">
        <v>5074</v>
      </c>
    </row>
    <row r="271" spans="1:18" s="853" customFormat="1" ht="18" customHeight="1">
      <c r="A271" s="847" t="s">
        <v>1985</v>
      </c>
      <c r="B271" s="848"/>
      <c r="C271" s="849">
        <v>454.4</v>
      </c>
      <c r="D271" s="848" t="s">
        <v>1348</v>
      </c>
      <c r="E271" s="848" t="s">
        <v>5075</v>
      </c>
      <c r="F271" s="848" t="s">
        <v>4537</v>
      </c>
      <c r="G271" s="848"/>
      <c r="H271" s="848" t="s">
        <v>780</v>
      </c>
      <c r="I271" s="848" t="s">
        <v>919</v>
      </c>
      <c r="J271" s="848" t="s">
        <v>4772</v>
      </c>
      <c r="K271" s="848" t="s">
        <v>4793</v>
      </c>
      <c r="L271" s="850" t="s">
        <v>4670</v>
      </c>
      <c r="M271" s="851">
        <v>36635</v>
      </c>
      <c r="N271" s="851">
        <v>42103</v>
      </c>
      <c r="O271" s="850" t="s">
        <v>4503</v>
      </c>
      <c r="P271" s="850" t="s">
        <v>1984</v>
      </c>
      <c r="Q271" s="851">
        <v>36641</v>
      </c>
      <c r="R271" s="852" t="s">
        <v>5076</v>
      </c>
    </row>
    <row r="272" spans="1:18" s="853" customFormat="1" ht="18" customHeight="1">
      <c r="A272" s="847" t="s">
        <v>1587</v>
      </c>
      <c r="B272" s="848"/>
      <c r="C272" s="849">
        <v>454.67</v>
      </c>
      <c r="D272" s="848" t="s">
        <v>1348</v>
      </c>
      <c r="E272" s="848" t="s">
        <v>5077</v>
      </c>
      <c r="F272" s="848" t="s">
        <v>4537</v>
      </c>
      <c r="G272" s="848" t="s">
        <v>4649</v>
      </c>
      <c r="H272" s="848" t="s">
        <v>780</v>
      </c>
      <c r="I272" s="848" t="s">
        <v>4924</v>
      </c>
      <c r="J272" s="848" t="s">
        <v>1589</v>
      </c>
      <c r="K272" s="848" t="s">
        <v>4630</v>
      </c>
      <c r="L272" s="850" t="s">
        <v>4517</v>
      </c>
      <c r="M272" s="851">
        <v>39168</v>
      </c>
      <c r="N272" s="851">
        <v>44235</v>
      </c>
      <c r="O272" s="850" t="s">
        <v>4503</v>
      </c>
      <c r="P272" s="850" t="s">
        <v>1586</v>
      </c>
      <c r="Q272" s="851">
        <v>39169</v>
      </c>
      <c r="R272" s="852" t="s">
        <v>5078</v>
      </c>
    </row>
    <row r="273" spans="1:18" s="853" customFormat="1" ht="18" customHeight="1">
      <c r="A273" s="847" t="s">
        <v>2455</v>
      </c>
      <c r="B273" s="848"/>
      <c r="C273" s="849">
        <v>455.76</v>
      </c>
      <c r="D273" s="848" t="s">
        <v>1348</v>
      </c>
      <c r="E273" s="848" t="s">
        <v>5079</v>
      </c>
      <c r="F273" s="848" t="s">
        <v>4537</v>
      </c>
      <c r="G273" s="848" t="s">
        <v>4538</v>
      </c>
      <c r="H273" s="848" t="s">
        <v>780</v>
      </c>
      <c r="I273" s="848" t="s">
        <v>4621</v>
      </c>
      <c r="J273" s="848" t="s">
        <v>817</v>
      </c>
      <c r="K273" s="848" t="s">
        <v>1561</v>
      </c>
      <c r="L273" s="850" t="s">
        <v>910</v>
      </c>
      <c r="M273" s="851">
        <v>41402</v>
      </c>
      <c r="N273" s="851">
        <v>41449</v>
      </c>
      <c r="O273" s="850" t="s">
        <v>4503</v>
      </c>
      <c r="P273" s="850" t="s">
        <v>2454</v>
      </c>
      <c r="Q273" s="851">
        <v>41449</v>
      </c>
      <c r="R273" s="852" t="s">
        <v>2455</v>
      </c>
    </row>
    <row r="274" spans="1:18" s="853" customFormat="1" ht="18" customHeight="1">
      <c r="A274" s="847" t="s">
        <v>1364</v>
      </c>
      <c r="B274" s="848"/>
      <c r="C274" s="849">
        <v>461.51</v>
      </c>
      <c r="D274" s="848" t="s">
        <v>1348</v>
      </c>
      <c r="E274" s="848" t="s">
        <v>5080</v>
      </c>
      <c r="F274" s="848" t="s">
        <v>4537</v>
      </c>
      <c r="G274" s="848"/>
      <c r="H274" s="848" t="s">
        <v>780</v>
      </c>
      <c r="I274" s="848" t="s">
        <v>919</v>
      </c>
      <c r="J274" s="848" t="s">
        <v>4035</v>
      </c>
      <c r="K274" s="848" t="s">
        <v>4630</v>
      </c>
      <c r="L274" s="850" t="s">
        <v>910</v>
      </c>
      <c r="M274" s="851">
        <v>37602</v>
      </c>
      <c r="N274" s="851">
        <v>44235</v>
      </c>
      <c r="O274" s="850" t="s">
        <v>4503</v>
      </c>
      <c r="P274" s="850" t="s">
        <v>1363</v>
      </c>
      <c r="Q274" s="851">
        <v>37644</v>
      </c>
      <c r="R274" s="852" t="s">
        <v>5081</v>
      </c>
    </row>
    <row r="275" spans="1:18" s="853" customFormat="1" ht="18" customHeight="1">
      <c r="A275" s="847" t="s">
        <v>2413</v>
      </c>
      <c r="C275" s="849">
        <v>462.4</v>
      </c>
      <c r="D275" s="848" t="s">
        <v>1348</v>
      </c>
      <c r="E275" s="848" t="s">
        <v>5082</v>
      </c>
      <c r="F275" s="848" t="s">
        <v>4537</v>
      </c>
      <c r="G275" s="848" t="s">
        <v>4649</v>
      </c>
      <c r="H275" s="848" t="s">
        <v>780</v>
      </c>
      <c r="I275" s="848" t="s">
        <v>4022</v>
      </c>
      <c r="J275" s="848" t="s">
        <v>2257</v>
      </c>
      <c r="K275" s="848" t="s">
        <v>4590</v>
      </c>
      <c r="L275" s="850" t="s">
        <v>4765</v>
      </c>
      <c r="M275" s="851"/>
      <c r="N275" s="851">
        <v>44235</v>
      </c>
      <c r="O275" s="850" t="s">
        <v>4503</v>
      </c>
      <c r="P275" s="850" t="s">
        <v>2412</v>
      </c>
      <c r="Q275" s="851">
        <v>41628</v>
      </c>
      <c r="R275" s="852" t="s">
        <v>5083</v>
      </c>
    </row>
    <row r="276" spans="1:18" s="853" customFormat="1" ht="18" customHeight="1">
      <c r="A276" s="847" t="s">
        <v>1014</v>
      </c>
      <c r="B276" s="848"/>
      <c r="C276" s="849">
        <v>463</v>
      </c>
      <c r="D276" s="848" t="s">
        <v>1348</v>
      </c>
      <c r="E276" s="848" t="s">
        <v>5084</v>
      </c>
      <c r="F276" s="848" t="s">
        <v>4537</v>
      </c>
      <c r="G276" s="848" t="s">
        <v>4538</v>
      </c>
      <c r="H276" s="848" t="s">
        <v>780</v>
      </c>
      <c r="I276" s="848" t="s">
        <v>1121</v>
      </c>
      <c r="J276" s="848" t="s">
        <v>817</v>
      </c>
      <c r="K276" s="848" t="s">
        <v>4777</v>
      </c>
      <c r="L276" s="850" t="s">
        <v>4670</v>
      </c>
      <c r="M276" s="851">
        <v>37340</v>
      </c>
      <c r="N276" s="851">
        <v>41340</v>
      </c>
      <c r="O276" s="850" t="s">
        <v>4503</v>
      </c>
      <c r="P276" s="850" t="s">
        <v>1013</v>
      </c>
      <c r="Q276" s="851">
        <v>37438</v>
      </c>
      <c r="R276" s="852" t="s">
        <v>5085</v>
      </c>
    </row>
    <row r="277" spans="1:18" s="853" customFormat="1" ht="18" customHeight="1">
      <c r="A277" s="847" t="s">
        <v>2314</v>
      </c>
      <c r="B277" s="848"/>
      <c r="C277" s="849">
        <v>464.6</v>
      </c>
      <c r="D277" s="848" t="s">
        <v>1348</v>
      </c>
      <c r="E277" s="848" t="s">
        <v>5086</v>
      </c>
      <c r="F277" s="848" t="s">
        <v>4499</v>
      </c>
      <c r="G277" s="848" t="s">
        <v>4508</v>
      </c>
      <c r="H277" s="848" t="s">
        <v>824</v>
      </c>
      <c r="I277" s="848" t="s">
        <v>1351</v>
      </c>
      <c r="J277" s="848" t="s">
        <v>1914</v>
      </c>
      <c r="K277" s="848" t="s">
        <v>4590</v>
      </c>
      <c r="L277" s="858" t="s">
        <v>4517</v>
      </c>
      <c r="M277" s="857">
        <v>40630</v>
      </c>
      <c r="N277" s="851">
        <v>44235</v>
      </c>
      <c r="O277" s="858" t="s">
        <v>4503</v>
      </c>
      <c r="P277" s="850" t="s">
        <v>2313</v>
      </c>
      <c r="Q277" s="851">
        <v>40641</v>
      </c>
      <c r="R277" s="852" t="s">
        <v>5087</v>
      </c>
    </row>
    <row r="278" spans="1:18" s="853" customFormat="1" ht="18" customHeight="1">
      <c r="A278" s="847" t="s">
        <v>1354</v>
      </c>
      <c r="B278" s="848"/>
      <c r="C278" s="849">
        <v>465.74</v>
      </c>
      <c r="D278" s="848" t="s">
        <v>1348</v>
      </c>
      <c r="E278" s="848" t="s">
        <v>3993</v>
      </c>
      <c r="F278" s="848" t="s">
        <v>4527</v>
      </c>
      <c r="G278" s="848" t="s">
        <v>4662</v>
      </c>
      <c r="H278" s="848" t="s">
        <v>780</v>
      </c>
      <c r="I278" s="848" t="s">
        <v>869</v>
      </c>
      <c r="J278" s="848" t="s">
        <v>1649</v>
      </c>
      <c r="K278" s="848" t="s">
        <v>5088</v>
      </c>
      <c r="L278" s="850" t="s">
        <v>4502</v>
      </c>
      <c r="M278" s="851" t="s">
        <v>5089</v>
      </c>
      <c r="N278" s="851">
        <v>44378</v>
      </c>
      <c r="O278" s="850" t="s">
        <v>4503</v>
      </c>
      <c r="P278" s="850" t="s">
        <v>3992</v>
      </c>
      <c r="Q278" s="851">
        <v>44378</v>
      </c>
      <c r="R278" s="852" t="s">
        <v>5090</v>
      </c>
    </row>
    <row r="279" spans="1:18" s="853" customFormat="1" ht="18" customHeight="1">
      <c r="A279" s="847" t="s">
        <v>2262</v>
      </c>
      <c r="C279" s="849">
        <v>476.09</v>
      </c>
      <c r="D279" s="848" t="s">
        <v>1348</v>
      </c>
      <c r="E279" s="848" t="s">
        <v>5091</v>
      </c>
      <c r="F279" s="848" t="s">
        <v>4537</v>
      </c>
      <c r="G279" s="848" t="s">
        <v>4692</v>
      </c>
      <c r="H279" s="848" t="s">
        <v>780</v>
      </c>
      <c r="I279" s="848" t="s">
        <v>4022</v>
      </c>
      <c r="J279" s="848" t="s">
        <v>992</v>
      </c>
      <c r="K279" s="848" t="s">
        <v>4651</v>
      </c>
      <c r="L279" s="850" t="s">
        <v>4535</v>
      </c>
      <c r="M279" s="851">
        <v>41515</v>
      </c>
      <c r="N279" s="851">
        <v>43473</v>
      </c>
      <c r="O279" s="850" t="s">
        <v>4503</v>
      </c>
      <c r="P279" s="850" t="s">
        <v>2261</v>
      </c>
      <c r="Q279" s="851">
        <v>41596</v>
      </c>
      <c r="R279" s="852" t="s">
        <v>5092</v>
      </c>
    </row>
    <row r="280" spans="1:18" s="853" customFormat="1" ht="18" customHeight="1">
      <c r="A280" s="847" t="s">
        <v>5093</v>
      </c>
      <c r="B280" s="879" t="s">
        <v>5094</v>
      </c>
      <c r="C280" s="849">
        <v>478.5</v>
      </c>
      <c r="D280" s="848" t="s">
        <v>1348</v>
      </c>
      <c r="E280" s="848" t="s">
        <v>5095</v>
      </c>
      <c r="F280" s="848" t="s">
        <v>4537</v>
      </c>
      <c r="G280" s="848"/>
      <c r="H280" s="848" t="s">
        <v>780</v>
      </c>
      <c r="I280" s="848" t="s">
        <v>4906</v>
      </c>
      <c r="J280" s="848" t="s">
        <v>933</v>
      </c>
      <c r="K280" s="848" t="s">
        <v>5096</v>
      </c>
      <c r="L280" s="850" t="s">
        <v>4808</v>
      </c>
      <c r="M280" s="851">
        <v>37365</v>
      </c>
      <c r="N280" s="851">
        <v>44725</v>
      </c>
      <c r="O280" s="850" t="s">
        <v>4503</v>
      </c>
      <c r="P280" s="850" t="s">
        <v>926</v>
      </c>
      <c r="Q280" s="851">
        <v>37369</v>
      </c>
      <c r="R280" s="852" t="s">
        <v>5097</v>
      </c>
    </row>
    <row r="281" spans="1:18" s="853" customFormat="1" ht="18" customHeight="1">
      <c r="A281" s="847" t="s">
        <v>874</v>
      </c>
      <c r="B281" s="848"/>
      <c r="C281" s="849">
        <v>479.2</v>
      </c>
      <c r="D281" s="848" t="s">
        <v>1348</v>
      </c>
      <c r="E281" s="848" t="s">
        <v>878</v>
      </c>
      <c r="F281" s="848" t="s">
        <v>4527</v>
      </c>
      <c r="G281" s="848" t="s">
        <v>4662</v>
      </c>
      <c r="H281" s="848" t="s">
        <v>780</v>
      </c>
      <c r="I281" s="848" t="s">
        <v>2641</v>
      </c>
      <c r="J281" s="848" t="s">
        <v>4329</v>
      </c>
      <c r="K281" s="848" t="s">
        <v>5098</v>
      </c>
      <c r="L281" s="850" t="s">
        <v>967</v>
      </c>
      <c r="M281" s="851">
        <v>42887</v>
      </c>
      <c r="N281" s="851">
        <v>42977</v>
      </c>
      <c r="O281" s="850" t="s">
        <v>4503</v>
      </c>
      <c r="P281" s="850" t="s">
        <v>873</v>
      </c>
      <c r="Q281" s="851">
        <v>42977</v>
      </c>
      <c r="R281" s="852" t="s">
        <v>5099</v>
      </c>
    </row>
    <row r="282" spans="1:18" s="853" customFormat="1" ht="18" customHeight="1">
      <c r="A282" s="847" t="s">
        <v>2629</v>
      </c>
      <c r="B282" s="848"/>
      <c r="C282" s="849">
        <v>484.23</v>
      </c>
      <c r="D282" s="848" t="s">
        <v>1348</v>
      </c>
      <c r="E282" s="848" t="s">
        <v>2632</v>
      </c>
      <c r="F282" s="848" t="s">
        <v>4499</v>
      </c>
      <c r="G282" s="848" t="s">
        <v>4508</v>
      </c>
      <c r="H282" s="848" t="s">
        <v>824</v>
      </c>
      <c r="I282" s="848" t="s">
        <v>2631</v>
      </c>
      <c r="J282" s="848" t="s">
        <v>1219</v>
      </c>
      <c r="K282" s="848" t="s">
        <v>5100</v>
      </c>
      <c r="L282" s="850" t="s">
        <v>4502</v>
      </c>
      <c r="M282" s="851">
        <v>44169</v>
      </c>
      <c r="N282" s="851">
        <v>44215</v>
      </c>
      <c r="O282" s="850" t="s">
        <v>4503</v>
      </c>
      <c r="P282" s="850" t="s">
        <v>2628</v>
      </c>
      <c r="Q282" s="851">
        <v>44215</v>
      </c>
      <c r="R282" s="852" t="s">
        <v>2629</v>
      </c>
    </row>
    <row r="283" spans="1:18" s="853" customFormat="1" ht="18" customHeight="1">
      <c r="A283" s="847" t="s">
        <v>2597</v>
      </c>
      <c r="B283" s="848"/>
      <c r="C283" s="849">
        <v>484.88</v>
      </c>
      <c r="D283" s="848" t="s">
        <v>1348</v>
      </c>
      <c r="E283" s="848" t="s">
        <v>5101</v>
      </c>
      <c r="F283" s="848" t="s">
        <v>4537</v>
      </c>
      <c r="G283" s="848" t="s">
        <v>5102</v>
      </c>
      <c r="H283" s="848" t="s">
        <v>806</v>
      </c>
      <c r="I283" s="848" t="s">
        <v>1441</v>
      </c>
      <c r="J283" s="848" t="s">
        <v>4601</v>
      </c>
      <c r="K283" s="848" t="s">
        <v>4592</v>
      </c>
      <c r="L283" s="858" t="s">
        <v>4701</v>
      </c>
      <c r="M283" s="857">
        <v>37295</v>
      </c>
      <c r="N283" s="857">
        <v>44225</v>
      </c>
      <c r="O283" s="858" t="s">
        <v>4503</v>
      </c>
      <c r="P283" s="850" t="s">
        <v>2596</v>
      </c>
      <c r="Q283" s="851">
        <v>37326</v>
      </c>
      <c r="R283" s="852" t="s">
        <v>5103</v>
      </c>
    </row>
    <row r="284" spans="1:18" s="853" customFormat="1" ht="18" customHeight="1">
      <c r="A284" s="847" t="s">
        <v>2311</v>
      </c>
      <c r="B284" s="848"/>
      <c r="C284" s="849">
        <v>487.4</v>
      </c>
      <c r="D284" s="848" t="s">
        <v>1348</v>
      </c>
      <c r="E284" s="848" t="s">
        <v>5104</v>
      </c>
      <c r="F284" s="848" t="s">
        <v>4499</v>
      </c>
      <c r="G284" s="848" t="s">
        <v>4508</v>
      </c>
      <c r="H284" s="848" t="s">
        <v>824</v>
      </c>
      <c r="I284" s="848" t="s">
        <v>2631</v>
      </c>
      <c r="J284" s="848" t="s">
        <v>1914</v>
      </c>
      <c r="K284" s="848" t="s">
        <v>4630</v>
      </c>
      <c r="L284" s="850" t="s">
        <v>4517</v>
      </c>
      <c r="M284" s="851">
        <v>41344</v>
      </c>
      <c r="N284" s="851">
        <v>44235</v>
      </c>
      <c r="O284" s="850" t="s">
        <v>4503</v>
      </c>
      <c r="P284" s="850" t="s">
        <v>2310</v>
      </c>
      <c r="Q284" s="851">
        <v>37704</v>
      </c>
      <c r="R284" s="852" t="s">
        <v>5105</v>
      </c>
    </row>
    <row r="285" spans="1:18" s="853" customFormat="1" ht="18" customHeight="1">
      <c r="A285" s="847" t="s">
        <v>2129</v>
      </c>
      <c r="B285" s="848"/>
      <c r="C285" s="849">
        <v>488.11</v>
      </c>
      <c r="D285" s="848" t="s">
        <v>1348</v>
      </c>
      <c r="E285" s="848" t="s">
        <v>5106</v>
      </c>
      <c r="F285" s="848" t="s">
        <v>4537</v>
      </c>
      <c r="G285" s="848" t="s">
        <v>1563</v>
      </c>
      <c r="H285" s="848" t="s">
        <v>780</v>
      </c>
      <c r="I285" s="848" t="s">
        <v>4906</v>
      </c>
      <c r="J285" s="848" t="s">
        <v>1086</v>
      </c>
      <c r="K285" s="848" t="s">
        <v>4630</v>
      </c>
      <c r="L285" s="850" t="s">
        <v>4670</v>
      </c>
      <c r="M285" s="851">
        <v>36783</v>
      </c>
      <c r="N285" s="851">
        <v>44235</v>
      </c>
      <c r="O285" s="850" t="s">
        <v>4503</v>
      </c>
      <c r="P285" s="850" t="s">
        <v>2128</v>
      </c>
      <c r="Q285" s="851">
        <v>36796</v>
      </c>
      <c r="R285" s="852" t="s">
        <v>5107</v>
      </c>
    </row>
    <row r="286" spans="1:18" s="853" customFormat="1" ht="18" customHeight="1">
      <c r="A286" s="847" t="s">
        <v>2519</v>
      </c>
      <c r="B286" s="848"/>
      <c r="C286" s="849">
        <v>501.7</v>
      </c>
      <c r="D286" s="848" t="s">
        <v>1348</v>
      </c>
      <c r="E286" s="848" t="s">
        <v>5108</v>
      </c>
      <c r="F286" s="848" t="s">
        <v>4499</v>
      </c>
      <c r="G286" s="848" t="s">
        <v>4508</v>
      </c>
      <c r="H286" s="848" t="s">
        <v>824</v>
      </c>
      <c r="I286" s="848" t="s">
        <v>1351</v>
      </c>
      <c r="J286" s="848" t="s">
        <v>5109</v>
      </c>
      <c r="K286" s="848" t="s">
        <v>4590</v>
      </c>
      <c r="L286" s="850" t="s">
        <v>4670</v>
      </c>
      <c r="M286" s="851">
        <v>36943</v>
      </c>
      <c r="N286" s="851">
        <v>44235</v>
      </c>
      <c r="O286" s="850" t="s">
        <v>4503</v>
      </c>
      <c r="P286" s="850" t="s">
        <v>2518</v>
      </c>
      <c r="Q286" s="851">
        <v>36945</v>
      </c>
      <c r="R286" s="852" t="s">
        <v>5110</v>
      </c>
    </row>
    <row r="287" spans="1:18" s="853" customFormat="1" ht="18" customHeight="1">
      <c r="A287" s="847" t="s">
        <v>3999</v>
      </c>
      <c r="B287" s="862"/>
      <c r="C287" s="849">
        <v>507.1</v>
      </c>
      <c r="D287" s="848" t="s">
        <v>1348</v>
      </c>
      <c r="E287" s="848" t="s">
        <v>4000</v>
      </c>
      <c r="F287" s="848" t="s">
        <v>4527</v>
      </c>
      <c r="G287" s="848" t="s">
        <v>4694</v>
      </c>
      <c r="H287" s="848" t="s">
        <v>780</v>
      </c>
      <c r="I287" s="848" t="s">
        <v>2641</v>
      </c>
      <c r="J287" s="848" t="s">
        <v>2195</v>
      </c>
      <c r="K287" s="848" t="s">
        <v>5111</v>
      </c>
      <c r="L287" s="850" t="s">
        <v>1495</v>
      </c>
      <c r="M287" s="851">
        <v>44453</v>
      </c>
      <c r="N287" s="851">
        <v>44456</v>
      </c>
      <c r="O287" s="850" t="s">
        <v>4503</v>
      </c>
      <c r="P287" s="850" t="s">
        <v>3998</v>
      </c>
      <c r="Q287" s="851">
        <v>44456</v>
      </c>
      <c r="R287" s="852" t="s">
        <v>3999</v>
      </c>
    </row>
    <row r="288" spans="1:18" s="853" customFormat="1" ht="18" customHeight="1">
      <c r="A288" s="847" t="s">
        <v>1339</v>
      </c>
      <c r="B288" s="848"/>
      <c r="C288" s="849">
        <v>523.4</v>
      </c>
      <c r="D288" s="848" t="s">
        <v>1348</v>
      </c>
      <c r="E288" s="848" t="s">
        <v>5112</v>
      </c>
      <c r="F288" s="848" t="s">
        <v>4537</v>
      </c>
      <c r="G288" s="848"/>
      <c r="H288" s="848" t="s">
        <v>780</v>
      </c>
      <c r="I288" s="848" t="s">
        <v>4906</v>
      </c>
      <c r="J288" s="848" t="s">
        <v>933</v>
      </c>
      <c r="K288" s="848" t="s">
        <v>4590</v>
      </c>
      <c r="L288" s="850" t="s">
        <v>4701</v>
      </c>
      <c r="M288" s="851">
        <v>37049</v>
      </c>
      <c r="N288" s="851">
        <v>44235</v>
      </c>
      <c r="O288" s="850" t="s">
        <v>4503</v>
      </c>
      <c r="P288" s="850" t="s">
        <v>1338</v>
      </c>
      <c r="Q288" s="851">
        <v>37306</v>
      </c>
      <c r="R288" s="852" t="s">
        <v>5113</v>
      </c>
    </row>
    <row r="289" spans="1:18" s="853" customFormat="1" ht="18" customHeight="1">
      <c r="A289" s="847" t="s">
        <v>2397</v>
      </c>
      <c r="B289" s="848"/>
      <c r="C289" s="849">
        <v>523.85</v>
      </c>
      <c r="D289" s="848" t="s">
        <v>1348</v>
      </c>
      <c r="E289" s="848" t="s">
        <v>5114</v>
      </c>
      <c r="F289" s="848" t="s">
        <v>4537</v>
      </c>
      <c r="G289" s="848"/>
      <c r="H289" s="848" t="s">
        <v>780</v>
      </c>
      <c r="I289" s="848" t="s">
        <v>4906</v>
      </c>
      <c r="J289" s="848" t="s">
        <v>933</v>
      </c>
      <c r="K289" s="848" t="s">
        <v>4793</v>
      </c>
      <c r="L289" s="850" t="s">
        <v>4670</v>
      </c>
      <c r="M289" s="851">
        <v>37593</v>
      </c>
      <c r="N289" s="851">
        <v>42103</v>
      </c>
      <c r="O289" s="850" t="s">
        <v>4503</v>
      </c>
      <c r="P289" s="850" t="s">
        <v>2396</v>
      </c>
      <c r="Q289" s="851">
        <v>37596</v>
      </c>
      <c r="R289" s="852" t="s">
        <v>5115</v>
      </c>
    </row>
    <row r="290" spans="1:18" s="853" customFormat="1" ht="18" customHeight="1">
      <c r="A290" s="847" t="s">
        <v>2474</v>
      </c>
      <c r="B290" s="848"/>
      <c r="C290" s="849">
        <v>526.26</v>
      </c>
      <c r="D290" s="848" t="s">
        <v>1348</v>
      </c>
      <c r="E290" s="848" t="s">
        <v>2475</v>
      </c>
      <c r="F290" s="848" t="s">
        <v>4511</v>
      </c>
      <c r="G290" s="848" t="s">
        <v>4512</v>
      </c>
      <c r="H290" s="848" t="s">
        <v>806</v>
      </c>
      <c r="I290" s="848" t="s">
        <v>1517</v>
      </c>
      <c r="J290" s="848" t="s">
        <v>984</v>
      </c>
      <c r="K290" s="848" t="s">
        <v>4590</v>
      </c>
      <c r="L290" s="850" t="s">
        <v>4502</v>
      </c>
      <c r="M290" s="851">
        <v>43038</v>
      </c>
      <c r="N290" s="851">
        <v>44235</v>
      </c>
      <c r="O290" s="850" t="s">
        <v>4503</v>
      </c>
      <c r="P290" s="850" t="s">
        <v>2473</v>
      </c>
      <c r="Q290" s="851">
        <v>43041</v>
      </c>
      <c r="R290" s="852" t="s">
        <v>2474</v>
      </c>
    </row>
    <row r="291" spans="1:18" s="853" customFormat="1" ht="18" customHeight="1">
      <c r="A291" s="847" t="s">
        <v>1310</v>
      </c>
      <c r="B291" s="848"/>
      <c r="C291" s="849">
        <v>531.5</v>
      </c>
      <c r="D291" s="848" t="s">
        <v>1348</v>
      </c>
      <c r="E291" s="848" t="s">
        <v>5116</v>
      </c>
      <c r="F291" s="848" t="s">
        <v>4499</v>
      </c>
      <c r="G291" s="848" t="s">
        <v>480</v>
      </c>
      <c r="H291" s="848" t="s">
        <v>824</v>
      </c>
      <c r="I291" s="848" t="s">
        <v>822</v>
      </c>
      <c r="J291" s="848" t="s">
        <v>2497</v>
      </c>
      <c r="K291" s="848" t="s">
        <v>5117</v>
      </c>
      <c r="L291" s="850" t="s">
        <v>4517</v>
      </c>
      <c r="M291" s="851">
        <v>39841</v>
      </c>
      <c r="N291" s="851">
        <v>41361</v>
      </c>
      <c r="O291" s="850" t="s">
        <v>4503</v>
      </c>
      <c r="P291" s="850" t="s">
        <v>1309</v>
      </c>
      <c r="Q291" s="851">
        <v>40184</v>
      </c>
      <c r="R291" s="852" t="s">
        <v>5118</v>
      </c>
    </row>
    <row r="292" spans="1:18" s="853" customFormat="1" ht="18" customHeight="1">
      <c r="A292" s="847" t="s">
        <v>1640</v>
      </c>
      <c r="B292" s="848"/>
      <c r="C292" s="849">
        <v>555</v>
      </c>
      <c r="D292" s="848" t="s">
        <v>1348</v>
      </c>
      <c r="E292" s="848" t="s">
        <v>5119</v>
      </c>
      <c r="F292" s="848" t="s">
        <v>4527</v>
      </c>
      <c r="G292" s="848" t="s">
        <v>4694</v>
      </c>
      <c r="H292" s="848" t="s">
        <v>780</v>
      </c>
      <c r="I292" s="848" t="s">
        <v>5120</v>
      </c>
      <c r="J292" s="848" t="s">
        <v>3653</v>
      </c>
      <c r="K292" s="848" t="s">
        <v>5121</v>
      </c>
      <c r="L292" s="850" t="s">
        <v>4502</v>
      </c>
      <c r="M292" s="851">
        <v>42347</v>
      </c>
      <c r="N292" s="851">
        <v>42356</v>
      </c>
      <c r="O292" s="850" t="s">
        <v>4503</v>
      </c>
      <c r="P292" s="850" t="s">
        <v>1639</v>
      </c>
      <c r="Q292" s="851">
        <v>42356</v>
      </c>
      <c r="R292" s="852" t="s">
        <v>5122</v>
      </c>
    </row>
    <row r="293" spans="1:18" s="853" customFormat="1" ht="18" customHeight="1">
      <c r="A293" s="847" t="s">
        <v>2541</v>
      </c>
      <c r="B293" s="848"/>
      <c r="C293" s="849">
        <v>555.1</v>
      </c>
      <c r="D293" s="848" t="s">
        <v>1348</v>
      </c>
      <c r="E293" s="848" t="s">
        <v>5123</v>
      </c>
      <c r="F293" s="848" t="s">
        <v>4527</v>
      </c>
      <c r="G293" s="848" t="s">
        <v>4704</v>
      </c>
      <c r="H293" s="848" t="s">
        <v>780</v>
      </c>
      <c r="I293" s="848" t="s">
        <v>2641</v>
      </c>
      <c r="J293" s="848" t="s">
        <v>953</v>
      </c>
      <c r="K293" s="848" t="s">
        <v>5124</v>
      </c>
      <c r="L293" s="850" t="s">
        <v>4600</v>
      </c>
      <c r="M293" s="851">
        <v>42221</v>
      </c>
      <c r="N293" s="851">
        <v>42255</v>
      </c>
      <c r="O293" s="850" t="s">
        <v>4503</v>
      </c>
      <c r="P293" s="850" t="s">
        <v>2540</v>
      </c>
      <c r="Q293" s="851">
        <v>42255</v>
      </c>
      <c r="R293" s="852" t="s">
        <v>2541</v>
      </c>
    </row>
    <row r="294" spans="1:18" s="853" customFormat="1" ht="18" customHeight="1">
      <c r="A294" s="847" t="s">
        <v>785</v>
      </c>
      <c r="B294" s="848"/>
      <c r="C294" s="849">
        <v>559</v>
      </c>
      <c r="D294" s="848" t="s">
        <v>1348</v>
      </c>
      <c r="E294" s="848" t="s">
        <v>790</v>
      </c>
      <c r="F294" s="848" t="s">
        <v>4527</v>
      </c>
      <c r="G294" s="848" t="s">
        <v>480</v>
      </c>
      <c r="H294" s="848" t="s">
        <v>780</v>
      </c>
      <c r="I294" s="848" t="s">
        <v>2441</v>
      </c>
      <c r="J294" s="848" t="s">
        <v>791</v>
      </c>
      <c r="K294" s="848" t="s">
        <v>5125</v>
      </c>
      <c r="L294" s="850" t="s">
        <v>2444</v>
      </c>
      <c r="M294" s="851">
        <v>42153</v>
      </c>
      <c r="N294" s="851">
        <v>43672</v>
      </c>
      <c r="O294" s="850" t="s">
        <v>4503</v>
      </c>
      <c r="P294" s="850" t="s">
        <v>784</v>
      </c>
      <c r="Q294" s="851">
        <v>42219</v>
      </c>
      <c r="R294" s="852" t="s">
        <v>5126</v>
      </c>
    </row>
    <row r="295" spans="1:18" s="853" customFormat="1" ht="18" customHeight="1">
      <c r="A295" s="847" t="s">
        <v>2429</v>
      </c>
      <c r="B295" s="848"/>
      <c r="C295" s="849">
        <v>574.29</v>
      </c>
      <c r="D295" s="848" t="s">
        <v>1348</v>
      </c>
      <c r="E295" s="848" t="s">
        <v>5127</v>
      </c>
      <c r="F295" s="848" t="s">
        <v>4537</v>
      </c>
      <c r="G295" s="848"/>
      <c r="H295" s="848" t="s">
        <v>780</v>
      </c>
      <c r="I295" s="848" t="s">
        <v>919</v>
      </c>
      <c r="J295" s="848" t="s">
        <v>1086</v>
      </c>
      <c r="K295" s="848" t="s">
        <v>4793</v>
      </c>
      <c r="L295" s="850" t="s">
        <v>4808</v>
      </c>
      <c r="M295" s="851">
        <v>37104</v>
      </c>
      <c r="N295" s="851">
        <v>42103</v>
      </c>
      <c r="O295" s="850" t="s">
        <v>4503</v>
      </c>
      <c r="P295" s="850" t="s">
        <v>2428</v>
      </c>
      <c r="Q295" s="851">
        <v>37158</v>
      </c>
      <c r="R295" s="852" t="s">
        <v>5128</v>
      </c>
    </row>
    <row r="296" spans="1:18" s="853" customFormat="1" ht="18" customHeight="1">
      <c r="A296" s="847" t="s">
        <v>4043</v>
      </c>
      <c r="B296" s="848"/>
      <c r="C296" s="849">
        <v>600.42999999999995</v>
      </c>
      <c r="D296" s="848" t="s">
        <v>1348</v>
      </c>
      <c r="E296" s="848" t="s">
        <v>4044</v>
      </c>
      <c r="F296" s="848" t="s">
        <v>4527</v>
      </c>
      <c r="G296" s="848" t="s">
        <v>4704</v>
      </c>
      <c r="H296" s="848" t="s">
        <v>780</v>
      </c>
      <c r="I296" s="848" t="s">
        <v>2641</v>
      </c>
      <c r="J296" s="848" t="s">
        <v>4045</v>
      </c>
      <c r="K296" s="848" t="s">
        <v>4599</v>
      </c>
      <c r="L296" s="850" t="s">
        <v>4600</v>
      </c>
      <c r="M296" s="851" t="s">
        <v>4601</v>
      </c>
      <c r="N296" s="851">
        <v>44518</v>
      </c>
      <c r="O296" s="850" t="s">
        <v>4503</v>
      </c>
      <c r="P296" s="850" t="s">
        <v>4042</v>
      </c>
      <c r="Q296" s="851">
        <v>44518</v>
      </c>
      <c r="R296" s="852" t="s">
        <v>4043</v>
      </c>
    </row>
    <row r="297" spans="1:18" s="853" customFormat="1" ht="18" customHeight="1">
      <c r="A297" s="847" t="s">
        <v>2477</v>
      </c>
      <c r="B297" s="880" t="s">
        <v>5129</v>
      </c>
      <c r="C297" s="849">
        <v>607</v>
      </c>
      <c r="D297" s="848" t="s">
        <v>1348</v>
      </c>
      <c r="E297" s="848" t="s">
        <v>5130</v>
      </c>
      <c r="F297" s="848" t="s">
        <v>4527</v>
      </c>
      <c r="G297" s="848" t="s">
        <v>4662</v>
      </c>
      <c r="H297" s="848" t="s">
        <v>780</v>
      </c>
      <c r="I297" s="848" t="s">
        <v>2641</v>
      </c>
      <c r="J297" s="848" t="s">
        <v>783</v>
      </c>
      <c r="K297" s="848" t="s">
        <v>4777</v>
      </c>
      <c r="L297" s="850" t="s">
        <v>1086</v>
      </c>
      <c r="M297" s="851">
        <v>41080</v>
      </c>
      <c r="N297" s="851">
        <v>44725</v>
      </c>
      <c r="O297" s="850" t="s">
        <v>4503</v>
      </c>
      <c r="P297" s="850" t="s">
        <v>2476</v>
      </c>
      <c r="Q297" s="851">
        <v>41141</v>
      </c>
      <c r="R297" s="852" t="s">
        <v>5131</v>
      </c>
    </row>
    <row r="298" spans="1:18" s="853" customFormat="1" ht="18" customHeight="1">
      <c r="A298" s="847" t="s">
        <v>1948</v>
      </c>
      <c r="B298" s="848"/>
      <c r="C298" s="849">
        <v>617.34</v>
      </c>
      <c r="D298" s="848" t="s">
        <v>1348</v>
      </c>
      <c r="E298" s="848" t="s">
        <v>5132</v>
      </c>
      <c r="F298" s="848" t="s">
        <v>4527</v>
      </c>
      <c r="G298" s="848" t="s">
        <v>4704</v>
      </c>
      <c r="H298" s="848" t="s">
        <v>780</v>
      </c>
      <c r="I298" s="848" t="s">
        <v>869</v>
      </c>
      <c r="J298" s="848" t="s">
        <v>953</v>
      </c>
      <c r="K298" s="848" t="s">
        <v>5133</v>
      </c>
      <c r="L298" s="850" t="s">
        <v>4670</v>
      </c>
      <c r="M298" s="851">
        <v>36622</v>
      </c>
      <c r="N298" s="851">
        <v>41340</v>
      </c>
      <c r="O298" s="850" t="s">
        <v>4503</v>
      </c>
      <c r="P298" s="850" t="s">
        <v>1947</v>
      </c>
      <c r="Q298" s="851">
        <v>36622</v>
      </c>
      <c r="R298" s="852" t="s">
        <v>1948</v>
      </c>
    </row>
    <row r="299" spans="1:18" s="853" customFormat="1" ht="18" customHeight="1">
      <c r="A299" s="847" t="s">
        <v>775</v>
      </c>
      <c r="B299" s="848"/>
      <c r="C299" s="849">
        <v>632.29999999999995</v>
      </c>
      <c r="D299" s="848" t="s">
        <v>1348</v>
      </c>
      <c r="E299" s="848" t="s">
        <v>781</v>
      </c>
      <c r="F299" s="848" t="s">
        <v>4527</v>
      </c>
      <c r="G299" s="848" t="s">
        <v>4662</v>
      </c>
      <c r="H299" s="848" t="s">
        <v>780</v>
      </c>
      <c r="I299" s="848" t="s">
        <v>2641</v>
      </c>
      <c r="J299" s="848" t="s">
        <v>783</v>
      </c>
      <c r="K299" s="848" t="s">
        <v>5134</v>
      </c>
      <c r="L299" s="850" t="s">
        <v>4600</v>
      </c>
      <c r="M299" s="851">
        <v>43550</v>
      </c>
      <c r="N299" s="851">
        <v>43557</v>
      </c>
      <c r="O299" s="850" t="s">
        <v>4503</v>
      </c>
      <c r="P299" s="850" t="s">
        <v>774</v>
      </c>
      <c r="Q299" s="851">
        <v>43557</v>
      </c>
      <c r="R299" s="852" t="s">
        <v>775</v>
      </c>
    </row>
    <row r="300" spans="1:18" s="853" customFormat="1" ht="18" customHeight="1">
      <c r="A300" s="847" t="s">
        <v>1861</v>
      </c>
      <c r="B300" s="848"/>
      <c r="C300" s="849">
        <v>640</v>
      </c>
      <c r="D300" s="848" t="s">
        <v>1348</v>
      </c>
      <c r="E300" s="848" t="s">
        <v>5135</v>
      </c>
      <c r="F300" s="848" t="s">
        <v>4511</v>
      </c>
      <c r="G300" s="848" t="s">
        <v>480</v>
      </c>
      <c r="H300" s="848" t="s">
        <v>806</v>
      </c>
      <c r="I300" s="848" t="s">
        <v>1864</v>
      </c>
      <c r="J300" s="848" t="s">
        <v>5136</v>
      </c>
      <c r="K300" s="848" t="s">
        <v>5137</v>
      </c>
      <c r="L300" s="850" t="s">
        <v>2444</v>
      </c>
      <c r="M300" s="851">
        <v>36965</v>
      </c>
      <c r="N300" s="851">
        <v>41340</v>
      </c>
      <c r="O300" s="850" t="s">
        <v>4503</v>
      </c>
      <c r="P300" s="850" t="s">
        <v>1860</v>
      </c>
      <c r="Q300" s="851">
        <v>37139</v>
      </c>
      <c r="R300" s="852" t="s">
        <v>5138</v>
      </c>
    </row>
    <row r="301" spans="1:18" s="853" customFormat="1" ht="18" customHeight="1">
      <c r="A301" s="847" t="s">
        <v>3673</v>
      </c>
      <c r="B301" s="848"/>
      <c r="C301" s="849">
        <v>641</v>
      </c>
      <c r="D301" s="848" t="s">
        <v>1348</v>
      </c>
      <c r="E301" s="848" t="s">
        <v>3678</v>
      </c>
      <c r="F301" s="848" t="s">
        <v>4527</v>
      </c>
      <c r="G301" s="848" t="s">
        <v>4532</v>
      </c>
      <c r="H301" s="848" t="s">
        <v>780</v>
      </c>
      <c r="I301" s="848" t="s">
        <v>4261</v>
      </c>
      <c r="J301" s="848" t="s">
        <v>941</v>
      </c>
      <c r="K301" s="848" t="s">
        <v>4530</v>
      </c>
      <c r="L301" s="850" t="s">
        <v>4535</v>
      </c>
      <c r="M301" s="851">
        <v>44243</v>
      </c>
      <c r="N301" s="851">
        <v>44246</v>
      </c>
      <c r="O301" s="850" t="s">
        <v>4503</v>
      </c>
      <c r="P301" s="850" t="s">
        <v>3672</v>
      </c>
      <c r="Q301" s="851">
        <v>44246</v>
      </c>
      <c r="R301" s="852" t="s">
        <v>3673</v>
      </c>
    </row>
    <row r="302" spans="1:18" s="853" customFormat="1" ht="18" customHeight="1">
      <c r="A302" s="854" t="s">
        <v>4021</v>
      </c>
      <c r="B302" s="848"/>
      <c r="C302" s="849">
        <v>641.36</v>
      </c>
      <c r="D302" s="848" t="s">
        <v>1348</v>
      </c>
      <c r="E302" s="848" t="s">
        <v>4023</v>
      </c>
      <c r="F302" s="848" t="s">
        <v>4537</v>
      </c>
      <c r="G302" s="848" t="s">
        <v>4649</v>
      </c>
      <c r="H302" s="848" t="s">
        <v>780</v>
      </c>
      <c r="I302" s="848" t="s">
        <v>4022</v>
      </c>
      <c r="J302" s="848" t="s">
        <v>992</v>
      </c>
      <c r="K302" s="848" t="s">
        <v>4590</v>
      </c>
      <c r="L302" s="850" t="s">
        <v>4535</v>
      </c>
      <c r="M302" s="851">
        <v>44539</v>
      </c>
      <c r="N302" s="851">
        <v>44518</v>
      </c>
      <c r="O302" s="850" t="s">
        <v>4503</v>
      </c>
      <c r="P302" s="850" t="s">
        <v>4020</v>
      </c>
      <c r="Q302" s="851">
        <v>44518</v>
      </c>
      <c r="R302" s="852" t="s">
        <v>4021</v>
      </c>
    </row>
    <row r="303" spans="1:18" s="853" customFormat="1" ht="18" customHeight="1">
      <c r="A303" s="847" t="s">
        <v>1982</v>
      </c>
      <c r="B303" s="848"/>
      <c r="C303" s="849">
        <v>646.59</v>
      </c>
      <c r="D303" s="848" t="s">
        <v>1348</v>
      </c>
      <c r="E303" s="848" t="s">
        <v>5139</v>
      </c>
      <c r="F303" s="848" t="s">
        <v>4537</v>
      </c>
      <c r="G303" s="848" t="s">
        <v>4692</v>
      </c>
      <c r="H303" s="848" t="s">
        <v>780</v>
      </c>
      <c r="I303" s="848" t="s">
        <v>4924</v>
      </c>
      <c r="J303" s="848" t="s">
        <v>992</v>
      </c>
      <c r="K303" s="848" t="s">
        <v>4777</v>
      </c>
      <c r="L303" s="850" t="s">
        <v>4517</v>
      </c>
      <c r="M303" s="851">
        <v>39120</v>
      </c>
      <c r="N303" s="851">
        <v>44160</v>
      </c>
      <c r="O303" s="850" t="s">
        <v>4503</v>
      </c>
      <c r="P303" s="850" t="s">
        <v>1981</v>
      </c>
      <c r="Q303" s="851">
        <v>39148</v>
      </c>
      <c r="R303" s="852" t="s">
        <v>5140</v>
      </c>
    </row>
    <row r="304" spans="1:18" s="853" customFormat="1" ht="18" customHeight="1">
      <c r="A304" s="847" t="s">
        <v>2416</v>
      </c>
      <c r="B304" s="848"/>
      <c r="C304" s="849">
        <v>652</v>
      </c>
      <c r="D304" s="848" t="s">
        <v>1348</v>
      </c>
      <c r="E304" s="848" t="s">
        <v>5141</v>
      </c>
      <c r="F304" s="848" t="s">
        <v>4527</v>
      </c>
      <c r="G304" s="848" t="s">
        <v>480</v>
      </c>
      <c r="H304" s="848" t="s">
        <v>806</v>
      </c>
      <c r="I304" s="848" t="s">
        <v>2301</v>
      </c>
      <c r="J304" s="848" t="s">
        <v>2421</v>
      </c>
      <c r="K304" s="848" t="s">
        <v>5142</v>
      </c>
      <c r="L304" s="850" t="s">
        <v>2444</v>
      </c>
      <c r="M304" s="851">
        <v>39139</v>
      </c>
      <c r="N304" s="851">
        <v>41340</v>
      </c>
      <c r="O304" s="850" t="s">
        <v>4503</v>
      </c>
      <c r="P304" s="850" t="s">
        <v>2415</v>
      </c>
      <c r="Q304" s="851">
        <v>39139</v>
      </c>
      <c r="R304" s="852" t="s">
        <v>5143</v>
      </c>
    </row>
    <row r="305" spans="1:18" s="853" customFormat="1" ht="18" customHeight="1">
      <c r="A305" s="847" t="s">
        <v>1814</v>
      </c>
      <c r="B305" s="848"/>
      <c r="C305" s="849">
        <v>652.1</v>
      </c>
      <c r="D305" s="848" t="s">
        <v>1348</v>
      </c>
      <c r="E305" s="848" t="s">
        <v>5144</v>
      </c>
      <c r="F305" s="848" t="s">
        <v>4537</v>
      </c>
      <c r="G305" s="848" t="s">
        <v>4538</v>
      </c>
      <c r="H305" s="848" t="s">
        <v>780</v>
      </c>
      <c r="I305" s="848" t="s">
        <v>1121</v>
      </c>
      <c r="J305" s="848" t="s">
        <v>1049</v>
      </c>
      <c r="K305" s="848" t="s">
        <v>4590</v>
      </c>
      <c r="L305" s="850" t="s">
        <v>4670</v>
      </c>
      <c r="M305" s="851">
        <v>41150</v>
      </c>
      <c r="N305" s="851">
        <v>44235</v>
      </c>
      <c r="O305" s="850" t="s">
        <v>4503</v>
      </c>
      <c r="P305" s="850" t="s">
        <v>1813</v>
      </c>
      <c r="Q305" s="851">
        <v>37497</v>
      </c>
      <c r="R305" s="852" t="s">
        <v>5145</v>
      </c>
    </row>
    <row r="306" spans="1:18" s="853" customFormat="1" ht="18" customHeight="1">
      <c r="A306" s="847" t="s">
        <v>2026</v>
      </c>
      <c r="B306" s="848"/>
      <c r="C306" s="849">
        <v>656.67</v>
      </c>
      <c r="D306" s="848" t="s">
        <v>1348</v>
      </c>
      <c r="E306" s="848" t="s">
        <v>5146</v>
      </c>
      <c r="F306" s="848" t="s">
        <v>4499</v>
      </c>
      <c r="G306" s="848" t="s">
        <v>4508</v>
      </c>
      <c r="H306" s="848" t="s">
        <v>824</v>
      </c>
      <c r="I306" s="848" t="s">
        <v>4787</v>
      </c>
      <c r="J306" s="848" t="s">
        <v>864</v>
      </c>
      <c r="K306" s="848" t="s">
        <v>4793</v>
      </c>
      <c r="L306" s="850" t="s">
        <v>4670</v>
      </c>
      <c r="M306" s="851">
        <v>36444</v>
      </c>
      <c r="N306" s="851">
        <v>42108</v>
      </c>
      <c r="O306" s="850" t="s">
        <v>4503</v>
      </c>
      <c r="P306" s="850" t="s">
        <v>2025</v>
      </c>
      <c r="Q306" s="851">
        <v>36598</v>
      </c>
      <c r="R306" s="852" t="s">
        <v>5147</v>
      </c>
    </row>
    <row r="307" spans="1:18" s="853" customFormat="1" ht="18" customHeight="1">
      <c r="A307" s="847" t="s">
        <v>1055</v>
      </c>
      <c r="C307" s="849">
        <v>657.3</v>
      </c>
      <c r="D307" s="848" t="s">
        <v>1348</v>
      </c>
      <c r="E307" s="848" t="s">
        <v>5148</v>
      </c>
      <c r="F307" s="848" t="s">
        <v>4511</v>
      </c>
      <c r="G307" s="848" t="s">
        <v>480</v>
      </c>
      <c r="H307" s="848" t="s">
        <v>806</v>
      </c>
      <c r="I307" s="848" t="s">
        <v>1864</v>
      </c>
      <c r="J307" s="848" t="s">
        <v>1060</v>
      </c>
      <c r="K307" s="848" t="s">
        <v>5149</v>
      </c>
      <c r="L307" s="850" t="s">
        <v>2444</v>
      </c>
      <c r="M307" s="851">
        <v>38447</v>
      </c>
      <c r="N307" s="851">
        <v>43881</v>
      </c>
      <c r="O307" s="850" t="s">
        <v>4503</v>
      </c>
      <c r="P307" s="850" t="s">
        <v>1054</v>
      </c>
      <c r="Q307" s="851">
        <v>39105</v>
      </c>
      <c r="R307" s="852" t="s">
        <v>5150</v>
      </c>
    </row>
    <row r="308" spans="1:18" s="853" customFormat="1" ht="18" customHeight="1">
      <c r="A308" s="847" t="s">
        <v>1872</v>
      </c>
      <c r="B308" s="848"/>
      <c r="C308" s="849">
        <v>664</v>
      </c>
      <c r="D308" s="848" t="s">
        <v>1348</v>
      </c>
      <c r="E308" s="848" t="s">
        <v>5151</v>
      </c>
      <c r="F308" s="848" t="s">
        <v>4537</v>
      </c>
      <c r="G308" s="848" t="s">
        <v>4649</v>
      </c>
      <c r="H308" s="848" t="s">
        <v>780</v>
      </c>
      <c r="I308" s="848" t="s">
        <v>4022</v>
      </c>
      <c r="J308" s="848" t="s">
        <v>2257</v>
      </c>
      <c r="K308" s="848" t="s">
        <v>4777</v>
      </c>
      <c r="L308" s="850" t="s">
        <v>4765</v>
      </c>
      <c r="M308" s="851">
        <v>41543</v>
      </c>
      <c r="N308" s="851">
        <v>41628</v>
      </c>
      <c r="O308" s="850" t="s">
        <v>4503</v>
      </c>
      <c r="P308" s="850" t="s">
        <v>1871</v>
      </c>
      <c r="Q308" s="851">
        <v>41628</v>
      </c>
      <c r="R308" s="852" t="s">
        <v>5152</v>
      </c>
    </row>
    <row r="309" spans="1:18" s="853" customFormat="1" ht="18" customHeight="1">
      <c r="A309" s="847" t="s">
        <v>2544</v>
      </c>
      <c r="B309" s="848"/>
      <c r="C309" s="849">
        <v>707.4</v>
      </c>
      <c r="D309" s="848" t="s">
        <v>1348</v>
      </c>
      <c r="E309" s="848" t="s">
        <v>5153</v>
      </c>
      <c r="F309" s="848" t="s">
        <v>4511</v>
      </c>
      <c r="G309" s="848" t="s">
        <v>480</v>
      </c>
      <c r="H309" s="848" t="s">
        <v>806</v>
      </c>
      <c r="I309" s="848" t="s">
        <v>4560</v>
      </c>
      <c r="J309" s="848" t="s">
        <v>1257</v>
      </c>
      <c r="K309" s="848" t="s">
        <v>5154</v>
      </c>
      <c r="L309" s="850" t="s">
        <v>2444</v>
      </c>
      <c r="M309" s="851">
        <v>40001</v>
      </c>
      <c r="N309" s="851">
        <v>41340</v>
      </c>
      <c r="O309" s="850" t="s">
        <v>4503</v>
      </c>
      <c r="P309" s="850" t="s">
        <v>2543</v>
      </c>
      <c r="Q309" s="851">
        <v>40058</v>
      </c>
      <c r="R309" s="852" t="s">
        <v>5155</v>
      </c>
    </row>
    <row r="310" spans="1:18" s="853" customFormat="1" ht="18" customHeight="1">
      <c r="A310" s="847" t="s">
        <v>1195</v>
      </c>
      <c r="B310" s="848"/>
      <c r="C310" s="849">
        <v>710.52</v>
      </c>
      <c r="D310" s="848" t="s">
        <v>1348</v>
      </c>
      <c r="E310" s="848" t="s">
        <v>5156</v>
      </c>
      <c r="F310" s="848" t="s">
        <v>4537</v>
      </c>
      <c r="G310" s="848" t="s">
        <v>4538</v>
      </c>
      <c r="H310" s="848" t="s">
        <v>780</v>
      </c>
      <c r="I310" s="848" t="s">
        <v>1563</v>
      </c>
      <c r="J310" s="848" t="s">
        <v>817</v>
      </c>
      <c r="K310" s="848" t="s">
        <v>1561</v>
      </c>
      <c r="L310" s="850" t="s">
        <v>910</v>
      </c>
      <c r="M310" s="851">
        <v>38799</v>
      </c>
      <c r="N310" s="851">
        <v>41340</v>
      </c>
      <c r="O310" s="850" t="s">
        <v>4503</v>
      </c>
      <c r="P310" s="850" t="s">
        <v>1194</v>
      </c>
      <c r="Q310" s="851">
        <v>38814</v>
      </c>
      <c r="R310" s="852" t="s">
        <v>5157</v>
      </c>
    </row>
    <row r="311" spans="1:18" s="853" customFormat="1" ht="18" customHeight="1">
      <c r="A311" s="847" t="s">
        <v>4009</v>
      </c>
      <c r="B311" s="848"/>
      <c r="C311" s="849">
        <v>713.88</v>
      </c>
      <c r="D311" s="848" t="s">
        <v>1348</v>
      </c>
      <c r="E311" s="848" t="s">
        <v>4010</v>
      </c>
      <c r="F311" s="848" t="s">
        <v>4527</v>
      </c>
      <c r="G311" s="848" t="s">
        <v>4528</v>
      </c>
      <c r="H311" s="848" t="s">
        <v>780</v>
      </c>
      <c r="I311" s="848" t="s">
        <v>1483</v>
      </c>
      <c r="J311" s="848" t="s">
        <v>2553</v>
      </c>
      <c r="K311" s="848" t="s">
        <v>4590</v>
      </c>
      <c r="L311" s="850" t="s">
        <v>4535</v>
      </c>
      <c r="M311" s="851">
        <v>44484</v>
      </c>
      <c r="N311" s="851">
        <v>44518</v>
      </c>
      <c r="O311" s="850" t="s">
        <v>4503</v>
      </c>
      <c r="P311" s="850" t="s">
        <v>4008</v>
      </c>
      <c r="Q311" s="851">
        <v>44518</v>
      </c>
      <c r="R311" s="852" t="s">
        <v>5158</v>
      </c>
    </row>
    <row r="312" spans="1:18" s="853" customFormat="1" ht="18" customHeight="1">
      <c r="A312" s="847" t="s">
        <v>2160</v>
      </c>
      <c r="B312" s="848"/>
      <c r="C312" s="849">
        <v>724.4</v>
      </c>
      <c r="D312" s="848" t="s">
        <v>1348</v>
      </c>
      <c r="E312" s="848" t="s">
        <v>5159</v>
      </c>
      <c r="F312" s="848" t="s">
        <v>4537</v>
      </c>
      <c r="G312" s="848" t="s">
        <v>4649</v>
      </c>
      <c r="H312" s="848" t="s">
        <v>780</v>
      </c>
      <c r="I312" s="848" t="s">
        <v>4924</v>
      </c>
      <c r="J312" s="848" t="s">
        <v>992</v>
      </c>
      <c r="K312" s="848" t="s">
        <v>4590</v>
      </c>
      <c r="L312" s="850" t="s">
        <v>4808</v>
      </c>
      <c r="M312" s="851">
        <v>36829</v>
      </c>
      <c r="N312" s="851">
        <v>44235</v>
      </c>
      <c r="O312" s="850" t="s">
        <v>4503</v>
      </c>
      <c r="P312" s="850" t="s">
        <v>2159</v>
      </c>
      <c r="Q312" s="851">
        <v>36843</v>
      </c>
      <c r="R312" s="852" t="s">
        <v>5160</v>
      </c>
    </row>
    <row r="313" spans="1:18" s="853" customFormat="1" ht="18" customHeight="1">
      <c r="A313" s="847" t="s">
        <v>2560</v>
      </c>
      <c r="B313" s="848"/>
      <c r="C313" s="849">
        <v>726.7</v>
      </c>
      <c r="D313" s="848" t="s">
        <v>1348</v>
      </c>
      <c r="E313" s="848" t="s">
        <v>5161</v>
      </c>
      <c r="F313" s="848" t="s">
        <v>4537</v>
      </c>
      <c r="G313" s="848" t="s">
        <v>4538</v>
      </c>
      <c r="H313" s="848" t="s">
        <v>780</v>
      </c>
      <c r="I313" s="848" t="s">
        <v>1714</v>
      </c>
      <c r="J313" s="848" t="s">
        <v>1049</v>
      </c>
      <c r="K313" s="848" t="s">
        <v>4661</v>
      </c>
      <c r="L313" s="850" t="s">
        <v>4701</v>
      </c>
      <c r="M313" s="851">
        <v>36973</v>
      </c>
      <c r="N313" s="851">
        <v>44078</v>
      </c>
      <c r="O313" s="850" t="s">
        <v>4503</v>
      </c>
      <c r="P313" s="850" t="s">
        <v>2559</v>
      </c>
      <c r="Q313" s="851">
        <v>37076</v>
      </c>
      <c r="R313" s="852" t="s">
        <v>5162</v>
      </c>
    </row>
    <row r="314" spans="1:18" s="853" customFormat="1" ht="18" customHeight="1">
      <c r="A314" s="847" t="s">
        <v>2002</v>
      </c>
      <c r="B314" s="848"/>
      <c r="C314" s="849">
        <v>757.46</v>
      </c>
      <c r="D314" s="848" t="s">
        <v>1348</v>
      </c>
      <c r="E314" s="848" t="s">
        <v>2006</v>
      </c>
      <c r="F314" s="848" t="s">
        <v>4527</v>
      </c>
      <c r="G314" s="848" t="s">
        <v>480</v>
      </c>
      <c r="H314" s="848" t="s">
        <v>780</v>
      </c>
      <c r="I314" s="848" t="s">
        <v>958</v>
      </c>
      <c r="J314" s="848" t="s">
        <v>1246</v>
      </c>
      <c r="K314" s="848" t="s">
        <v>5163</v>
      </c>
      <c r="L314" s="850" t="s">
        <v>1830</v>
      </c>
      <c r="M314" s="851">
        <v>43403</v>
      </c>
      <c r="N314" s="851">
        <v>43451</v>
      </c>
      <c r="O314" s="850" t="s">
        <v>4503</v>
      </c>
      <c r="P314" s="850" t="s">
        <v>2001</v>
      </c>
      <c r="Q314" s="851">
        <v>43451</v>
      </c>
      <c r="R314" s="852" t="s">
        <v>2002</v>
      </c>
    </row>
    <row r="315" spans="1:18" s="853" customFormat="1" ht="18" customHeight="1">
      <c r="A315" s="847" t="s">
        <v>1766</v>
      </c>
      <c r="B315" s="848"/>
      <c r="C315" s="849">
        <v>764.33</v>
      </c>
      <c r="D315" s="848" t="s">
        <v>1348</v>
      </c>
      <c r="E315" s="848" t="s">
        <v>1767</v>
      </c>
      <c r="F315" s="848" t="s">
        <v>4511</v>
      </c>
      <c r="G315" s="848" t="s">
        <v>4512</v>
      </c>
      <c r="H315" s="848" t="s">
        <v>806</v>
      </c>
      <c r="I315" s="848" t="s">
        <v>1665</v>
      </c>
      <c r="J315" s="848" t="s">
        <v>1022</v>
      </c>
      <c r="K315" s="848" t="s">
        <v>5164</v>
      </c>
      <c r="L315" s="850" t="s">
        <v>4502</v>
      </c>
      <c r="M315" s="851">
        <v>42402</v>
      </c>
      <c r="N315" s="851">
        <v>42535</v>
      </c>
      <c r="O315" s="850" t="s">
        <v>4503</v>
      </c>
      <c r="P315" s="850" t="s">
        <v>1765</v>
      </c>
      <c r="Q315" s="851">
        <v>42535</v>
      </c>
      <c r="R315" s="852" t="s">
        <v>1766</v>
      </c>
    </row>
    <row r="316" spans="1:18" s="853" customFormat="1" ht="18" customHeight="1">
      <c r="A316" s="847" t="s">
        <v>4299</v>
      </c>
      <c r="B316" s="862"/>
      <c r="C316" s="849">
        <v>777.05</v>
      </c>
      <c r="D316" s="848" t="s">
        <v>1348</v>
      </c>
      <c r="E316" s="848" t="s">
        <v>4315</v>
      </c>
      <c r="F316" s="848" t="s">
        <v>4537</v>
      </c>
      <c r="G316" s="848" t="s">
        <v>4649</v>
      </c>
      <c r="H316" s="848" t="s">
        <v>780</v>
      </c>
      <c r="I316" s="848" t="s">
        <v>2068</v>
      </c>
      <c r="J316" s="848" t="s">
        <v>2257</v>
      </c>
      <c r="K316" s="848" t="s">
        <v>5165</v>
      </c>
      <c r="L316" s="850" t="s">
        <v>3793</v>
      </c>
      <c r="M316" s="851">
        <v>44671</v>
      </c>
      <c r="N316" s="851">
        <v>44678</v>
      </c>
      <c r="O316" s="850" t="s">
        <v>4503</v>
      </c>
      <c r="P316" s="850" t="s">
        <v>4283</v>
      </c>
      <c r="Q316" s="851">
        <v>44678</v>
      </c>
      <c r="R316" s="852" t="s">
        <v>5166</v>
      </c>
    </row>
    <row r="317" spans="1:18" s="853" customFormat="1" ht="18" customHeight="1">
      <c r="A317" s="847" t="s">
        <v>4302</v>
      </c>
      <c r="B317" s="868"/>
      <c r="C317" s="849">
        <v>789</v>
      </c>
      <c r="D317" s="848" t="s">
        <v>1348</v>
      </c>
      <c r="E317" s="848" t="s">
        <v>4318</v>
      </c>
      <c r="F317" s="848" t="s">
        <v>4527</v>
      </c>
      <c r="G317" s="848" t="s">
        <v>4558</v>
      </c>
      <c r="H317" s="848" t="s">
        <v>780</v>
      </c>
      <c r="I317" s="848" t="s">
        <v>2641</v>
      </c>
      <c r="J317" s="848" t="s">
        <v>4333</v>
      </c>
      <c r="K317" s="848" t="s">
        <v>5167</v>
      </c>
      <c r="L317" s="850" t="s">
        <v>910</v>
      </c>
      <c r="M317" s="851">
        <v>44592</v>
      </c>
      <c r="N317" s="851">
        <v>44608</v>
      </c>
      <c r="O317" s="850" t="s">
        <v>4503</v>
      </c>
      <c r="P317" s="850" t="s">
        <v>4285</v>
      </c>
      <c r="Q317" s="851">
        <v>44608</v>
      </c>
      <c r="R317" s="852" t="s">
        <v>5168</v>
      </c>
    </row>
    <row r="318" spans="1:18" s="853" customFormat="1" ht="18" customHeight="1">
      <c r="A318" s="847" t="s">
        <v>1780</v>
      </c>
      <c r="B318" s="848"/>
      <c r="C318" s="849">
        <v>791.32</v>
      </c>
      <c r="D318" s="848" t="s">
        <v>1348</v>
      </c>
      <c r="E318" s="848" t="s">
        <v>1781</v>
      </c>
      <c r="F318" s="848" t="s">
        <v>4527</v>
      </c>
      <c r="G318" s="848" t="s">
        <v>4528</v>
      </c>
      <c r="H318" s="848" t="s">
        <v>780</v>
      </c>
      <c r="I318" s="848" t="s">
        <v>4326</v>
      </c>
      <c r="J318" s="848" t="s">
        <v>1739</v>
      </c>
      <c r="K318" s="848" t="s">
        <v>4599</v>
      </c>
      <c r="L318" s="850" t="s">
        <v>949</v>
      </c>
      <c r="M318" s="851">
        <v>43473</v>
      </c>
      <c r="N318" s="851">
        <v>44235</v>
      </c>
      <c r="O318" s="850" t="s">
        <v>4503</v>
      </c>
      <c r="P318" s="850" t="s">
        <v>1779</v>
      </c>
      <c r="Q318" s="851">
        <v>43483</v>
      </c>
      <c r="R318" s="852" t="s">
        <v>1780</v>
      </c>
    </row>
    <row r="319" spans="1:18" s="853" customFormat="1" ht="18" customHeight="1">
      <c r="A319" s="847" t="s">
        <v>4339</v>
      </c>
      <c r="B319" s="869" t="s">
        <v>4688</v>
      </c>
      <c r="C319" s="849">
        <v>829.53</v>
      </c>
      <c r="D319" s="848" t="s">
        <v>1348</v>
      </c>
      <c r="E319" s="848" t="s">
        <v>5169</v>
      </c>
      <c r="F319" s="848" t="s">
        <v>4537</v>
      </c>
      <c r="G319" s="848" t="s">
        <v>1563</v>
      </c>
      <c r="H319" s="848" t="s">
        <v>780</v>
      </c>
      <c r="I319" s="848" t="s">
        <v>1121</v>
      </c>
      <c r="J319" s="848" t="s">
        <v>817</v>
      </c>
      <c r="K319" s="848" t="s">
        <v>5096</v>
      </c>
      <c r="L319" s="850" t="s">
        <v>4670</v>
      </c>
      <c r="M319" s="851">
        <v>36791</v>
      </c>
      <c r="N319" s="851">
        <v>44725</v>
      </c>
      <c r="O319" s="850" t="s">
        <v>4503</v>
      </c>
      <c r="P319" s="850" t="s">
        <v>1011</v>
      </c>
      <c r="Q319" s="851">
        <v>36794</v>
      </c>
      <c r="R319" s="852" t="s">
        <v>5170</v>
      </c>
    </row>
    <row r="320" spans="1:18" s="853" customFormat="1" ht="18" customHeight="1">
      <c r="A320" s="847" t="s">
        <v>1240</v>
      </c>
      <c r="B320" s="848"/>
      <c r="C320" s="849">
        <v>838</v>
      </c>
      <c r="D320" s="848" t="s">
        <v>1348</v>
      </c>
      <c r="E320" s="848" t="s">
        <v>5171</v>
      </c>
      <c r="F320" s="848" t="s">
        <v>4511</v>
      </c>
      <c r="G320" s="848" t="s">
        <v>480</v>
      </c>
      <c r="H320" s="848" t="s">
        <v>806</v>
      </c>
      <c r="I320" s="848" t="s">
        <v>4560</v>
      </c>
      <c r="J320" s="848" t="s">
        <v>5172</v>
      </c>
      <c r="K320" s="848" t="s">
        <v>5173</v>
      </c>
      <c r="L320" s="850" t="s">
        <v>2444</v>
      </c>
      <c r="M320" s="851">
        <v>41374</v>
      </c>
      <c r="N320" s="851">
        <v>42536</v>
      </c>
      <c r="O320" s="850" t="s">
        <v>4503</v>
      </c>
      <c r="P320" s="850" t="s">
        <v>1239</v>
      </c>
      <c r="Q320" s="851">
        <v>41381</v>
      </c>
      <c r="R320" s="852" t="s">
        <v>5174</v>
      </c>
    </row>
    <row r="321" spans="1:18" s="853" customFormat="1" ht="18" customHeight="1">
      <c r="A321" s="847" t="s">
        <v>1928</v>
      </c>
      <c r="B321" s="848"/>
      <c r="C321" s="849">
        <v>852.33</v>
      </c>
      <c r="D321" s="848" t="s">
        <v>1348</v>
      </c>
      <c r="E321" s="848" t="s">
        <v>5175</v>
      </c>
      <c r="F321" s="848" t="s">
        <v>4499</v>
      </c>
      <c r="G321" s="848" t="s">
        <v>480</v>
      </c>
      <c r="H321" s="848" t="s">
        <v>824</v>
      </c>
      <c r="I321" s="848" t="s">
        <v>1583</v>
      </c>
      <c r="J321" s="848" t="s">
        <v>1931</v>
      </c>
      <c r="K321" s="848" t="s">
        <v>5176</v>
      </c>
      <c r="L321" s="850" t="s">
        <v>4971</v>
      </c>
      <c r="M321" s="851"/>
      <c r="N321" s="851">
        <v>41340</v>
      </c>
      <c r="O321" s="850" t="s">
        <v>4503</v>
      </c>
      <c r="P321" s="850" t="s">
        <v>1927</v>
      </c>
      <c r="Q321" s="851">
        <v>38700</v>
      </c>
      <c r="R321" s="852" t="s">
        <v>5177</v>
      </c>
    </row>
    <row r="322" spans="1:18" s="853" customFormat="1" ht="18" customHeight="1">
      <c r="A322" s="847" t="s">
        <v>1988</v>
      </c>
      <c r="B322" s="848"/>
      <c r="C322" s="849">
        <v>852.49</v>
      </c>
      <c r="D322" s="848" t="s">
        <v>1348</v>
      </c>
      <c r="E322" s="848" t="s">
        <v>5178</v>
      </c>
      <c r="F322" s="848" t="s">
        <v>4537</v>
      </c>
      <c r="G322" s="848"/>
      <c r="H322" s="848" t="s">
        <v>780</v>
      </c>
      <c r="I322" s="848" t="s">
        <v>1121</v>
      </c>
      <c r="J322" s="848" t="s">
        <v>1086</v>
      </c>
      <c r="K322" s="848" t="s">
        <v>4630</v>
      </c>
      <c r="L322" s="850" t="s">
        <v>4670</v>
      </c>
      <c r="M322" s="851">
        <v>37341</v>
      </c>
      <c r="N322" s="851">
        <v>44235</v>
      </c>
      <c r="O322" s="850" t="s">
        <v>4503</v>
      </c>
      <c r="P322" s="850" t="s">
        <v>1987</v>
      </c>
      <c r="Q322" s="851">
        <v>37354</v>
      </c>
      <c r="R322" s="852" t="s">
        <v>5179</v>
      </c>
    </row>
    <row r="323" spans="1:18" s="853" customFormat="1" ht="18" customHeight="1">
      <c r="A323" s="847" t="s">
        <v>1384</v>
      </c>
      <c r="B323" s="862"/>
      <c r="C323" s="849">
        <v>853.8</v>
      </c>
      <c r="D323" s="848" t="s">
        <v>1348</v>
      </c>
      <c r="E323" s="848" t="s">
        <v>5180</v>
      </c>
      <c r="F323" s="848" t="s">
        <v>4564</v>
      </c>
      <c r="G323" s="848" t="s">
        <v>480</v>
      </c>
      <c r="H323" s="848" t="s">
        <v>806</v>
      </c>
      <c r="I323" s="848" t="s">
        <v>1387</v>
      </c>
      <c r="J323" s="848" t="s">
        <v>901</v>
      </c>
      <c r="K323" s="848" t="s">
        <v>5181</v>
      </c>
      <c r="L323" s="850" t="s">
        <v>2444</v>
      </c>
      <c r="M323" s="851">
        <v>40204</v>
      </c>
      <c r="N323" s="851">
        <v>43984</v>
      </c>
      <c r="O323" s="850" t="s">
        <v>4503</v>
      </c>
      <c r="P323" s="850" t="s">
        <v>1383</v>
      </c>
      <c r="Q323" s="851">
        <v>40241</v>
      </c>
      <c r="R323" s="852" t="s">
        <v>5182</v>
      </c>
    </row>
    <row r="324" spans="1:18" s="853" customFormat="1" ht="18" customHeight="1">
      <c r="A324" s="847" t="s">
        <v>1840</v>
      </c>
      <c r="B324" s="848"/>
      <c r="C324" s="849">
        <v>863</v>
      </c>
      <c r="D324" s="848" t="s">
        <v>1348</v>
      </c>
      <c r="E324" s="848" t="s">
        <v>5183</v>
      </c>
      <c r="F324" s="848" t="s">
        <v>4511</v>
      </c>
      <c r="G324" s="848" t="s">
        <v>480</v>
      </c>
      <c r="H324" s="848" t="s">
        <v>806</v>
      </c>
      <c r="I324" s="848" t="s">
        <v>1864</v>
      </c>
      <c r="J324" s="848" t="s">
        <v>5184</v>
      </c>
      <c r="K324" s="848" t="s">
        <v>5185</v>
      </c>
      <c r="L324" s="850" t="s">
        <v>2444</v>
      </c>
      <c r="M324" s="851">
        <v>39057</v>
      </c>
      <c r="N324" s="851">
        <v>42758</v>
      </c>
      <c r="O324" s="850" t="s">
        <v>4503</v>
      </c>
      <c r="P324" s="850" t="s">
        <v>1839</v>
      </c>
      <c r="Q324" s="851">
        <v>39093</v>
      </c>
      <c r="R324" s="852" t="s">
        <v>5186</v>
      </c>
    </row>
    <row r="325" spans="1:18" s="853" customFormat="1" ht="18" customHeight="1">
      <c r="A325" s="847" t="s">
        <v>2563</v>
      </c>
      <c r="B325" s="848"/>
      <c r="C325" s="849">
        <v>870.12</v>
      </c>
      <c r="D325" s="848" t="s">
        <v>1348</v>
      </c>
      <c r="E325" s="848" t="s">
        <v>2564</v>
      </c>
      <c r="F325" s="848" t="s">
        <v>4527</v>
      </c>
      <c r="G325" s="848" t="s">
        <v>4528</v>
      </c>
      <c r="H325" s="848" t="s">
        <v>780</v>
      </c>
      <c r="I325" s="848" t="s">
        <v>1483</v>
      </c>
      <c r="J325" s="848" t="s">
        <v>2553</v>
      </c>
      <c r="K325" s="848" t="s">
        <v>4648</v>
      </c>
      <c r="L325" s="850" t="s">
        <v>4502</v>
      </c>
      <c r="M325" s="851">
        <v>43713</v>
      </c>
      <c r="N325" s="851">
        <v>43762</v>
      </c>
      <c r="O325" s="850" t="s">
        <v>4503</v>
      </c>
      <c r="P325" s="850" t="s">
        <v>2562</v>
      </c>
      <c r="Q325" s="851">
        <v>43713</v>
      </c>
      <c r="R325" s="852" t="s">
        <v>5187</v>
      </c>
    </row>
    <row r="326" spans="1:18" s="853" customFormat="1" ht="18" customHeight="1">
      <c r="A326" s="847" t="s">
        <v>1885</v>
      </c>
      <c r="B326" s="848"/>
      <c r="C326" s="849">
        <v>871.1</v>
      </c>
      <c r="D326" s="848" t="s">
        <v>1348</v>
      </c>
      <c r="E326" s="848" t="s">
        <v>5188</v>
      </c>
      <c r="F326" s="848" t="s">
        <v>4511</v>
      </c>
      <c r="G326" s="848" t="s">
        <v>480</v>
      </c>
      <c r="H326" s="848" t="s">
        <v>806</v>
      </c>
      <c r="I326" s="848" t="s">
        <v>1888</v>
      </c>
      <c r="J326" s="848" t="s">
        <v>5189</v>
      </c>
      <c r="K326" s="848" t="s">
        <v>5190</v>
      </c>
      <c r="L326" s="850" t="s">
        <v>2444</v>
      </c>
      <c r="M326" s="851">
        <v>40989</v>
      </c>
      <c r="N326" s="851">
        <v>41340</v>
      </c>
      <c r="O326" s="850" t="s">
        <v>4503</v>
      </c>
      <c r="P326" s="850" t="s">
        <v>1884</v>
      </c>
      <c r="Q326" s="851">
        <v>40990</v>
      </c>
      <c r="R326" s="852" t="s">
        <v>5191</v>
      </c>
    </row>
    <row r="327" spans="1:18" s="853" customFormat="1" ht="18" customHeight="1">
      <c r="A327" s="847" t="s">
        <v>1626</v>
      </c>
      <c r="B327" s="848"/>
      <c r="C327" s="849">
        <v>872</v>
      </c>
      <c r="D327" s="848" t="s">
        <v>1348</v>
      </c>
      <c r="E327" s="848" t="s">
        <v>5192</v>
      </c>
      <c r="F327" s="848" t="s">
        <v>4527</v>
      </c>
      <c r="G327" s="848" t="s">
        <v>480</v>
      </c>
      <c r="H327" s="848" t="s">
        <v>780</v>
      </c>
      <c r="I327" s="848" t="s">
        <v>958</v>
      </c>
      <c r="J327" s="848" t="s">
        <v>1631</v>
      </c>
      <c r="K327" s="848" t="s">
        <v>5193</v>
      </c>
      <c r="L327" s="850" t="s">
        <v>4701</v>
      </c>
      <c r="M327" s="851">
        <v>37656</v>
      </c>
      <c r="N327" s="851">
        <v>43207</v>
      </c>
      <c r="O327" s="850" t="s">
        <v>4503</v>
      </c>
      <c r="P327" s="850" t="s">
        <v>1625</v>
      </c>
      <c r="Q327" s="851">
        <v>37704</v>
      </c>
      <c r="R327" s="852" t="s">
        <v>5194</v>
      </c>
    </row>
    <row r="328" spans="1:18" s="853" customFormat="1" ht="18" customHeight="1">
      <c r="A328" s="847" t="s">
        <v>5195</v>
      </c>
      <c r="B328" s="848"/>
      <c r="C328" s="849">
        <v>876.78</v>
      </c>
      <c r="D328" s="848" t="s">
        <v>1348</v>
      </c>
      <c r="E328" s="848" t="s">
        <v>5196</v>
      </c>
      <c r="F328" s="848" t="s">
        <v>4499</v>
      </c>
      <c r="G328" s="848" t="s">
        <v>4508</v>
      </c>
      <c r="H328" s="848" t="s">
        <v>824</v>
      </c>
      <c r="I328" s="848" t="s">
        <v>2631</v>
      </c>
      <c r="J328" s="848" t="s">
        <v>841</v>
      </c>
      <c r="K328" s="848" t="s">
        <v>5197</v>
      </c>
      <c r="L328" s="850" t="s">
        <v>4670</v>
      </c>
      <c r="M328" s="851">
        <v>36725</v>
      </c>
      <c r="N328" s="851">
        <v>44692</v>
      </c>
      <c r="O328" s="850" t="s">
        <v>4503</v>
      </c>
      <c r="P328" s="850" t="s">
        <v>1220</v>
      </c>
      <c r="Q328" s="851">
        <v>36727</v>
      </c>
      <c r="R328" s="852" t="s">
        <v>5198</v>
      </c>
    </row>
    <row r="329" spans="1:18" s="853" customFormat="1" ht="18" customHeight="1">
      <c r="A329" s="847" t="s">
        <v>2271</v>
      </c>
      <c r="B329" s="855"/>
      <c r="C329" s="849">
        <v>893.6</v>
      </c>
      <c r="D329" s="848" t="s">
        <v>1348</v>
      </c>
      <c r="E329" s="848" t="s">
        <v>5199</v>
      </c>
      <c r="F329" s="848" t="s">
        <v>4537</v>
      </c>
      <c r="G329" s="848" t="s">
        <v>4538</v>
      </c>
      <c r="H329" s="848" t="s">
        <v>780</v>
      </c>
      <c r="I329" s="848" t="s">
        <v>1121</v>
      </c>
      <c r="J329" s="848" t="s">
        <v>1049</v>
      </c>
      <c r="K329" s="848" t="s">
        <v>4777</v>
      </c>
      <c r="L329" s="850" t="s">
        <v>4670</v>
      </c>
      <c r="M329" s="851">
        <v>37462</v>
      </c>
      <c r="N329" s="851">
        <v>44607</v>
      </c>
      <c r="O329" s="850" t="s">
        <v>4503</v>
      </c>
      <c r="P329" s="850" t="s">
        <v>2270</v>
      </c>
      <c r="Q329" s="851">
        <v>37467</v>
      </c>
      <c r="R329" s="852" t="s">
        <v>5200</v>
      </c>
    </row>
    <row r="330" spans="1:18" s="853" customFormat="1" ht="18" customHeight="1">
      <c r="A330" s="847" t="s">
        <v>2528</v>
      </c>
      <c r="B330" s="848"/>
      <c r="C330" s="849">
        <v>915.03</v>
      </c>
      <c r="D330" s="848" t="s">
        <v>1348</v>
      </c>
      <c r="E330" s="848" t="s">
        <v>2532</v>
      </c>
      <c r="F330" s="848" t="s">
        <v>4511</v>
      </c>
      <c r="G330" s="848" t="s">
        <v>480</v>
      </c>
      <c r="H330" s="848" t="s">
        <v>806</v>
      </c>
      <c r="I330" s="848" t="s">
        <v>4560</v>
      </c>
      <c r="J330" s="848" t="s">
        <v>5201</v>
      </c>
      <c r="K330" s="848" t="s">
        <v>5202</v>
      </c>
      <c r="L330" s="850" t="s">
        <v>4502</v>
      </c>
      <c r="M330" s="851">
        <v>43154</v>
      </c>
      <c r="N330" s="851">
        <v>44445</v>
      </c>
      <c r="O330" s="850" t="s">
        <v>4503</v>
      </c>
      <c r="P330" s="850" t="s">
        <v>2527</v>
      </c>
      <c r="Q330" s="851">
        <v>43179</v>
      </c>
      <c r="R330" s="852" t="s">
        <v>5203</v>
      </c>
    </row>
    <row r="331" spans="1:18" s="853" customFormat="1" ht="18" customHeight="1">
      <c r="A331" s="847" t="s">
        <v>2594</v>
      </c>
      <c r="B331" s="848"/>
      <c r="C331" s="849">
        <v>940.21</v>
      </c>
      <c r="D331" s="848" t="s">
        <v>1348</v>
      </c>
      <c r="E331" s="848" t="s">
        <v>5204</v>
      </c>
      <c r="F331" s="848" t="s">
        <v>4511</v>
      </c>
      <c r="G331" s="848" t="s">
        <v>4512</v>
      </c>
      <c r="H331" s="848" t="s">
        <v>806</v>
      </c>
      <c r="I331" s="848" t="s">
        <v>1665</v>
      </c>
      <c r="J331" s="848" t="s">
        <v>4818</v>
      </c>
      <c r="K331" s="848" t="s">
        <v>4630</v>
      </c>
      <c r="L331" s="858" t="s">
        <v>4517</v>
      </c>
      <c r="M331" s="857">
        <v>41186</v>
      </c>
      <c r="N331" s="857">
        <v>44235</v>
      </c>
      <c r="O331" s="858" t="s">
        <v>4503</v>
      </c>
      <c r="P331" s="850" t="s">
        <v>2593</v>
      </c>
      <c r="Q331" s="851">
        <v>41219</v>
      </c>
      <c r="R331" s="852" t="s">
        <v>2594</v>
      </c>
    </row>
    <row r="332" spans="1:18" s="853" customFormat="1" ht="18" customHeight="1">
      <c r="A332" s="847" t="s">
        <v>2212</v>
      </c>
      <c r="B332" s="848"/>
      <c r="C332" s="849">
        <v>944.6</v>
      </c>
      <c r="D332" s="848" t="s">
        <v>1348</v>
      </c>
      <c r="E332" s="848" t="s">
        <v>5205</v>
      </c>
      <c r="F332" s="848" t="s">
        <v>4537</v>
      </c>
      <c r="G332" s="848" t="s">
        <v>4649</v>
      </c>
      <c r="H332" s="848" t="s">
        <v>780</v>
      </c>
      <c r="I332" s="848" t="s">
        <v>4924</v>
      </c>
      <c r="J332" s="848" t="s">
        <v>2257</v>
      </c>
      <c r="K332" s="848" t="s">
        <v>5206</v>
      </c>
      <c r="L332" s="850" t="s">
        <v>4535</v>
      </c>
      <c r="M332" s="851">
        <v>40018</v>
      </c>
      <c r="N332" s="851">
        <v>41340</v>
      </c>
      <c r="O332" s="850" t="s">
        <v>4503</v>
      </c>
      <c r="P332" s="850" t="s">
        <v>2211</v>
      </c>
      <c r="Q332" s="851">
        <v>40025</v>
      </c>
      <c r="R332" s="852" t="s">
        <v>5207</v>
      </c>
    </row>
    <row r="333" spans="1:18" s="853" customFormat="1" ht="18" customHeight="1">
      <c r="A333" s="854" t="s">
        <v>5208</v>
      </c>
      <c r="B333" s="848"/>
      <c r="C333" s="849">
        <v>949</v>
      </c>
      <c r="D333" s="848" t="s">
        <v>1348</v>
      </c>
      <c r="E333" s="848" t="s">
        <v>5209</v>
      </c>
      <c r="F333" s="848" t="s">
        <v>4511</v>
      </c>
      <c r="G333" s="848" t="s">
        <v>480</v>
      </c>
      <c r="H333" s="848" t="s">
        <v>806</v>
      </c>
      <c r="I333" s="848" t="s">
        <v>1107</v>
      </c>
      <c r="J333" s="848" t="s">
        <v>1110</v>
      </c>
      <c r="K333" s="848" t="s">
        <v>5210</v>
      </c>
      <c r="L333" s="850" t="s">
        <v>2444</v>
      </c>
      <c r="M333" s="851">
        <v>38832</v>
      </c>
      <c r="N333" s="876">
        <v>44260</v>
      </c>
      <c r="O333" s="850" t="s">
        <v>4503</v>
      </c>
      <c r="P333" s="850" t="s">
        <v>1103</v>
      </c>
      <c r="Q333" s="851">
        <v>38898</v>
      </c>
      <c r="R333" s="852" t="s">
        <v>5211</v>
      </c>
    </row>
    <row r="334" spans="1:18" s="853" customFormat="1" ht="18" customHeight="1">
      <c r="A334" s="847" t="s">
        <v>1522</v>
      </c>
      <c r="B334" s="848"/>
      <c r="C334" s="849">
        <v>966.05</v>
      </c>
      <c r="D334" s="848" t="s">
        <v>1348</v>
      </c>
      <c r="E334" s="848" t="s">
        <v>5212</v>
      </c>
      <c r="F334" s="848" t="s">
        <v>4537</v>
      </c>
      <c r="G334" s="848" t="s">
        <v>4649</v>
      </c>
      <c r="H334" s="848" t="s">
        <v>780</v>
      </c>
      <c r="I334" s="848" t="s">
        <v>4924</v>
      </c>
      <c r="J334" s="848" t="s">
        <v>2257</v>
      </c>
      <c r="K334" s="848" t="s">
        <v>4793</v>
      </c>
      <c r="L334" s="850" t="s">
        <v>4517</v>
      </c>
      <c r="M334" s="851">
        <v>37756</v>
      </c>
      <c r="N334" s="851">
        <v>42103</v>
      </c>
      <c r="O334" s="850" t="s">
        <v>4503</v>
      </c>
      <c r="P334" s="850" t="s">
        <v>1521</v>
      </c>
      <c r="Q334" s="851">
        <v>37760</v>
      </c>
      <c r="R334" s="852" t="s">
        <v>5213</v>
      </c>
    </row>
    <row r="335" spans="1:18" s="853" customFormat="1" ht="18" customHeight="1">
      <c r="A335" s="847" t="s">
        <v>2356</v>
      </c>
      <c r="B335" s="855"/>
      <c r="C335" s="849">
        <v>1012.4</v>
      </c>
      <c r="D335" s="848" t="s">
        <v>1348</v>
      </c>
      <c r="E335" s="848" t="s">
        <v>5214</v>
      </c>
      <c r="F335" s="848" t="s">
        <v>4527</v>
      </c>
      <c r="G335" s="848" t="s">
        <v>4662</v>
      </c>
      <c r="H335" s="848" t="s">
        <v>780</v>
      </c>
      <c r="I335" s="848" t="s">
        <v>869</v>
      </c>
      <c r="J335" s="848" t="s">
        <v>4872</v>
      </c>
      <c r="K335" s="848" t="s">
        <v>5215</v>
      </c>
      <c r="L335" s="850" t="s">
        <v>4610</v>
      </c>
      <c r="M335" s="851">
        <v>42439</v>
      </c>
      <c r="N335" s="851">
        <v>42460</v>
      </c>
      <c r="O335" s="850" t="s">
        <v>4503</v>
      </c>
      <c r="P335" s="850" t="s">
        <v>2355</v>
      </c>
      <c r="Q335" s="851">
        <v>42460</v>
      </c>
      <c r="R335" s="852" t="s">
        <v>5216</v>
      </c>
    </row>
    <row r="336" spans="1:18" s="853" customFormat="1" ht="18" customHeight="1">
      <c r="A336" s="847" t="s">
        <v>793</v>
      </c>
      <c r="B336" s="848"/>
      <c r="C336" s="849">
        <v>1014.26</v>
      </c>
      <c r="D336" s="848" t="s">
        <v>1348</v>
      </c>
      <c r="E336" s="848" t="s">
        <v>5217</v>
      </c>
      <c r="F336" s="848" t="s">
        <v>4527</v>
      </c>
      <c r="G336" s="848" t="s">
        <v>480</v>
      </c>
      <c r="H336" s="848" t="s">
        <v>780</v>
      </c>
      <c r="I336" s="848" t="s">
        <v>1483</v>
      </c>
      <c r="J336" s="848" t="s">
        <v>5218</v>
      </c>
      <c r="K336" s="848" t="s">
        <v>5219</v>
      </c>
      <c r="L336" s="850" t="s">
        <v>910</v>
      </c>
      <c r="M336" s="851">
        <v>41717</v>
      </c>
      <c r="N336" s="851">
        <v>43784</v>
      </c>
      <c r="O336" s="850" t="s">
        <v>4503</v>
      </c>
      <c r="P336" s="850" t="s">
        <v>792</v>
      </c>
      <c r="Q336" s="851">
        <v>41751</v>
      </c>
      <c r="R336" s="852" t="s">
        <v>5220</v>
      </c>
    </row>
    <row r="337" spans="1:18" s="853" customFormat="1" ht="18" customHeight="1">
      <c r="A337" s="847" t="s">
        <v>1722</v>
      </c>
      <c r="B337" s="848"/>
      <c r="C337" s="849">
        <v>1024.76</v>
      </c>
      <c r="D337" s="848" t="s">
        <v>1348</v>
      </c>
      <c r="E337" s="848" t="s">
        <v>5221</v>
      </c>
      <c r="F337" s="848" t="s">
        <v>4537</v>
      </c>
      <c r="G337" s="848"/>
      <c r="H337" s="848" t="s">
        <v>780</v>
      </c>
      <c r="I337" s="848" t="s">
        <v>4906</v>
      </c>
      <c r="J337" s="848" t="s">
        <v>933</v>
      </c>
      <c r="K337" s="848" t="s">
        <v>5222</v>
      </c>
      <c r="L337" s="850" t="s">
        <v>4765</v>
      </c>
      <c r="M337" s="851">
        <v>38148</v>
      </c>
      <c r="N337" s="851">
        <v>41340</v>
      </c>
      <c r="O337" s="850" t="s">
        <v>4503</v>
      </c>
      <c r="P337" s="850" t="s">
        <v>1721</v>
      </c>
      <c r="Q337" s="851">
        <v>37900</v>
      </c>
      <c r="R337" s="852" t="s">
        <v>5223</v>
      </c>
    </row>
    <row r="338" spans="1:18" s="853" customFormat="1" ht="18" customHeight="1">
      <c r="A338" s="847" t="s">
        <v>1748</v>
      </c>
      <c r="B338" s="861"/>
      <c r="C338" s="849">
        <v>1054.51</v>
      </c>
      <c r="D338" s="848" t="s">
        <v>1348</v>
      </c>
      <c r="E338" s="848" t="s">
        <v>5224</v>
      </c>
      <c r="F338" s="848" t="s">
        <v>4511</v>
      </c>
      <c r="G338" s="848" t="s">
        <v>480</v>
      </c>
      <c r="H338" s="848" t="s">
        <v>806</v>
      </c>
      <c r="I338" s="848" t="s">
        <v>1665</v>
      </c>
      <c r="J338" s="848" t="s">
        <v>1753</v>
      </c>
      <c r="K338" s="848" t="s">
        <v>5225</v>
      </c>
      <c r="L338" s="850" t="s">
        <v>4670</v>
      </c>
      <c r="M338" s="851">
        <v>38100</v>
      </c>
      <c r="N338" s="851">
        <v>41340</v>
      </c>
      <c r="O338" s="850" t="s">
        <v>4503</v>
      </c>
      <c r="P338" s="850" t="s">
        <v>1747</v>
      </c>
      <c r="Q338" s="851">
        <v>38103</v>
      </c>
      <c r="R338" s="852" t="s">
        <v>5226</v>
      </c>
    </row>
    <row r="339" spans="1:18" s="853" customFormat="1" ht="18" customHeight="1">
      <c r="A339" s="847" t="s">
        <v>2120</v>
      </c>
      <c r="B339" s="848"/>
      <c r="C339" s="849">
        <v>1095.4100000000001</v>
      </c>
      <c r="D339" s="848" t="s">
        <v>1348</v>
      </c>
      <c r="E339" s="848" t="s">
        <v>5227</v>
      </c>
      <c r="F339" s="848" t="s">
        <v>4537</v>
      </c>
      <c r="G339" s="848" t="s">
        <v>4692</v>
      </c>
      <c r="H339" s="848" t="s">
        <v>780</v>
      </c>
      <c r="I339" s="848" t="s">
        <v>4924</v>
      </c>
      <c r="J339" s="848" t="s">
        <v>1589</v>
      </c>
      <c r="K339" s="848" t="s">
        <v>4793</v>
      </c>
      <c r="L339" s="850" t="s">
        <v>4517</v>
      </c>
      <c r="M339" s="851">
        <v>37784</v>
      </c>
      <c r="N339" s="851">
        <v>42103</v>
      </c>
      <c r="O339" s="850" t="s">
        <v>4503</v>
      </c>
      <c r="P339" s="850" t="s">
        <v>2119</v>
      </c>
      <c r="Q339" s="851">
        <v>37788</v>
      </c>
      <c r="R339" s="852" t="s">
        <v>5228</v>
      </c>
    </row>
    <row r="340" spans="1:18" s="853" customFormat="1" ht="18" customHeight="1">
      <c r="A340" s="847" t="s">
        <v>912</v>
      </c>
      <c r="B340" s="880" t="s">
        <v>5129</v>
      </c>
      <c r="C340" s="849">
        <v>1107.57</v>
      </c>
      <c r="D340" s="848" t="s">
        <v>1348</v>
      </c>
      <c r="E340" s="848" t="s">
        <v>5229</v>
      </c>
      <c r="F340" s="848" t="s">
        <v>4537</v>
      </c>
      <c r="G340" s="848" t="s">
        <v>4538</v>
      </c>
      <c r="H340" s="848" t="s">
        <v>780</v>
      </c>
      <c r="I340" s="848" t="s">
        <v>1121</v>
      </c>
      <c r="J340" s="848" t="s">
        <v>1337</v>
      </c>
      <c r="K340" s="848" t="s">
        <v>4661</v>
      </c>
      <c r="L340" s="850" t="s">
        <v>4701</v>
      </c>
      <c r="M340" s="851">
        <v>37173</v>
      </c>
      <c r="N340" s="851">
        <v>44774</v>
      </c>
      <c r="O340" s="864" t="s">
        <v>4503</v>
      </c>
      <c r="P340" s="850" t="s">
        <v>911</v>
      </c>
      <c r="Q340" s="851">
        <v>37389</v>
      </c>
      <c r="R340" s="852" t="s">
        <v>5230</v>
      </c>
    </row>
    <row r="341" spans="1:18" s="853" customFormat="1" ht="18" customHeight="1">
      <c r="A341" s="847" t="s">
        <v>801</v>
      </c>
      <c r="B341" s="848"/>
      <c r="C341" s="849">
        <v>1122.73</v>
      </c>
      <c r="D341" s="848" t="s">
        <v>1348</v>
      </c>
      <c r="E341" s="848" t="s">
        <v>5231</v>
      </c>
      <c r="F341" s="848" t="s">
        <v>4527</v>
      </c>
      <c r="G341" s="848" t="s">
        <v>4528</v>
      </c>
      <c r="H341" s="848" t="s">
        <v>780</v>
      </c>
      <c r="I341" s="848" t="s">
        <v>788</v>
      </c>
      <c r="J341" s="848" t="s">
        <v>2553</v>
      </c>
      <c r="K341" s="848" t="s">
        <v>5232</v>
      </c>
      <c r="L341" s="850" t="s">
        <v>4701</v>
      </c>
      <c r="M341" s="851">
        <v>39095</v>
      </c>
      <c r="N341" s="851">
        <v>42899</v>
      </c>
      <c r="O341" s="850" t="s">
        <v>4503</v>
      </c>
      <c r="P341" s="850" t="s">
        <v>800</v>
      </c>
      <c r="Q341" s="851">
        <v>39156</v>
      </c>
      <c r="R341" s="852" t="s">
        <v>5233</v>
      </c>
    </row>
    <row r="342" spans="1:18" s="853" customFormat="1" ht="18" customHeight="1">
      <c r="A342" s="847" t="s">
        <v>2350</v>
      </c>
      <c r="B342" s="848"/>
      <c r="C342" s="849">
        <v>1205</v>
      </c>
      <c r="D342" s="848" t="s">
        <v>1348</v>
      </c>
      <c r="E342" s="848" t="s">
        <v>5234</v>
      </c>
      <c r="F342" s="848" t="s">
        <v>4564</v>
      </c>
      <c r="G342" s="848" t="s">
        <v>480</v>
      </c>
      <c r="H342" s="848" t="s">
        <v>806</v>
      </c>
      <c r="I342" s="848" t="s">
        <v>2301</v>
      </c>
      <c r="J342" s="848" t="s">
        <v>901</v>
      </c>
      <c r="K342" s="848" t="s">
        <v>5235</v>
      </c>
      <c r="L342" s="850" t="s">
        <v>4971</v>
      </c>
      <c r="M342" s="851"/>
      <c r="N342" s="851">
        <v>41340</v>
      </c>
      <c r="O342" s="850" t="s">
        <v>4503</v>
      </c>
      <c r="P342" s="850" t="s">
        <v>2349</v>
      </c>
      <c r="Q342" s="851">
        <v>38700</v>
      </c>
      <c r="R342" s="852" t="s">
        <v>5236</v>
      </c>
    </row>
    <row r="343" spans="1:18" s="853" customFormat="1" ht="18" customHeight="1">
      <c r="A343" s="847" t="s">
        <v>2571</v>
      </c>
      <c r="B343" s="848"/>
      <c r="C343" s="849">
        <v>1217.3900000000001</v>
      </c>
      <c r="D343" s="848" t="s">
        <v>1348</v>
      </c>
      <c r="E343" s="848" t="s">
        <v>5237</v>
      </c>
      <c r="F343" s="848" t="s">
        <v>4537</v>
      </c>
      <c r="G343" s="848" t="s">
        <v>4692</v>
      </c>
      <c r="H343" s="848" t="s">
        <v>780</v>
      </c>
      <c r="I343" s="848" t="s">
        <v>4924</v>
      </c>
      <c r="J343" s="848" t="s">
        <v>1589</v>
      </c>
      <c r="K343" s="848" t="s">
        <v>4793</v>
      </c>
      <c r="L343" s="850" t="s">
        <v>4808</v>
      </c>
      <c r="M343" s="851">
        <v>37340</v>
      </c>
      <c r="N343" s="851">
        <v>42103</v>
      </c>
      <c r="O343" s="850" t="s">
        <v>4503</v>
      </c>
      <c r="P343" s="850" t="s">
        <v>2570</v>
      </c>
      <c r="Q343" s="851">
        <v>37354</v>
      </c>
      <c r="R343" s="852" t="s">
        <v>5238</v>
      </c>
    </row>
    <row r="344" spans="1:18" s="853" customFormat="1" ht="18" customHeight="1">
      <c r="A344" s="874" t="s">
        <v>1493</v>
      </c>
      <c r="B344" s="861"/>
      <c r="C344" s="849">
        <v>1232.98</v>
      </c>
      <c r="D344" s="848" t="s">
        <v>1348</v>
      </c>
      <c r="E344" s="848" t="s">
        <v>1494</v>
      </c>
      <c r="F344" s="848" t="s">
        <v>4527</v>
      </c>
      <c r="G344" s="848" t="s">
        <v>4704</v>
      </c>
      <c r="H344" s="848" t="s">
        <v>780</v>
      </c>
      <c r="I344" s="848" t="s">
        <v>2641</v>
      </c>
      <c r="J344" s="848" t="s">
        <v>1495</v>
      </c>
      <c r="K344" s="848" t="s">
        <v>4630</v>
      </c>
      <c r="L344" s="850" t="s">
        <v>4600</v>
      </c>
      <c r="M344" s="851">
        <v>43882</v>
      </c>
      <c r="N344" s="851">
        <v>44235</v>
      </c>
      <c r="O344" s="850" t="s">
        <v>4503</v>
      </c>
      <c r="P344" s="850" t="s">
        <v>1492</v>
      </c>
      <c r="Q344" s="851">
        <v>43909</v>
      </c>
      <c r="R344" s="852" t="s">
        <v>1493</v>
      </c>
    </row>
    <row r="345" spans="1:18" s="853" customFormat="1" ht="18" customHeight="1">
      <c r="A345" s="847" t="s">
        <v>5239</v>
      </c>
      <c r="B345" s="848"/>
      <c r="C345" s="849">
        <v>1258.29</v>
      </c>
      <c r="D345" s="848" t="s">
        <v>1348</v>
      </c>
      <c r="E345" s="848" t="s">
        <v>1756</v>
      </c>
      <c r="F345" s="848" t="s">
        <v>4511</v>
      </c>
      <c r="G345" s="848" t="s">
        <v>4512</v>
      </c>
      <c r="H345" s="848" t="s">
        <v>806</v>
      </c>
      <c r="I345" s="848" t="s">
        <v>1911</v>
      </c>
      <c r="J345" s="848" t="s">
        <v>4561</v>
      </c>
      <c r="K345" s="848" t="s">
        <v>4599</v>
      </c>
      <c r="L345" s="850" t="s">
        <v>4502</v>
      </c>
      <c r="M345" s="851">
        <v>43178</v>
      </c>
      <c r="N345" s="851">
        <v>44235</v>
      </c>
      <c r="O345" s="850" t="s">
        <v>4503</v>
      </c>
      <c r="P345" s="850" t="s">
        <v>1754</v>
      </c>
      <c r="Q345" s="851">
        <v>43178</v>
      </c>
      <c r="R345" s="852" t="s">
        <v>5240</v>
      </c>
    </row>
    <row r="346" spans="1:18" s="853" customFormat="1" ht="18" customHeight="1">
      <c r="A346" s="847" t="s">
        <v>2423</v>
      </c>
      <c r="B346" s="848"/>
      <c r="C346" s="849">
        <v>1293.97</v>
      </c>
      <c r="D346" s="848" t="s">
        <v>1348</v>
      </c>
      <c r="E346" s="848" t="s">
        <v>2424</v>
      </c>
      <c r="F346" s="848" t="s">
        <v>4527</v>
      </c>
      <c r="G346" s="848" t="s">
        <v>4662</v>
      </c>
      <c r="H346" s="848" t="s">
        <v>780</v>
      </c>
      <c r="I346" s="848" t="s">
        <v>2641</v>
      </c>
      <c r="J346" s="848" t="s">
        <v>5241</v>
      </c>
      <c r="K346" s="848" t="s">
        <v>5215</v>
      </c>
      <c r="L346" s="850" t="s">
        <v>967</v>
      </c>
      <c r="M346" s="851">
        <v>43216</v>
      </c>
      <c r="N346" s="851">
        <v>43424</v>
      </c>
      <c r="O346" s="850" t="s">
        <v>4503</v>
      </c>
      <c r="P346" s="850" t="s">
        <v>2422</v>
      </c>
      <c r="Q346" s="851">
        <v>43221</v>
      </c>
      <c r="R346" s="852" t="s">
        <v>5242</v>
      </c>
    </row>
    <row r="347" spans="1:18" s="853" customFormat="1" ht="18" customHeight="1">
      <c r="A347" s="847" t="s">
        <v>1633</v>
      </c>
      <c r="B347" s="848"/>
      <c r="C347" s="849">
        <v>1301.5</v>
      </c>
      <c r="D347" s="848" t="s">
        <v>4341</v>
      </c>
      <c r="E347" s="848" t="s">
        <v>5243</v>
      </c>
      <c r="F347" s="848" t="s">
        <v>4511</v>
      </c>
      <c r="G347" s="848" t="s">
        <v>480</v>
      </c>
      <c r="H347" s="848" t="s">
        <v>806</v>
      </c>
      <c r="I347" s="848" t="s">
        <v>4560</v>
      </c>
      <c r="J347" s="848" t="s">
        <v>1891</v>
      </c>
      <c r="K347" s="848" t="s">
        <v>5244</v>
      </c>
      <c r="L347" s="850" t="s">
        <v>2444</v>
      </c>
      <c r="M347" s="851">
        <v>40983</v>
      </c>
      <c r="N347" s="851">
        <v>42849</v>
      </c>
      <c r="O347" s="850" t="s">
        <v>4503</v>
      </c>
      <c r="P347" s="850" t="s">
        <v>1632</v>
      </c>
      <c r="Q347" s="851">
        <v>40990</v>
      </c>
      <c r="R347" s="852" t="s">
        <v>5245</v>
      </c>
    </row>
    <row r="348" spans="1:18" s="853" customFormat="1" ht="18" customHeight="1">
      <c r="A348" s="847" t="s">
        <v>951</v>
      </c>
      <c r="B348" s="848"/>
      <c r="C348" s="849">
        <v>1326.7</v>
      </c>
      <c r="D348" s="848" t="s">
        <v>1348</v>
      </c>
      <c r="E348" s="848" t="s">
        <v>5246</v>
      </c>
      <c r="F348" s="848" t="s">
        <v>4527</v>
      </c>
      <c r="G348" s="848" t="s">
        <v>4704</v>
      </c>
      <c r="H348" s="848" t="s">
        <v>780</v>
      </c>
      <c r="I348" s="848" t="s">
        <v>2641</v>
      </c>
      <c r="J348" s="848" t="s">
        <v>953</v>
      </c>
      <c r="K348" s="848" t="s">
        <v>5247</v>
      </c>
      <c r="L348" s="850" t="s">
        <v>4600</v>
      </c>
      <c r="M348" s="851">
        <v>41829</v>
      </c>
      <c r="N348" s="851">
        <v>41846</v>
      </c>
      <c r="O348" s="850" t="s">
        <v>4503</v>
      </c>
      <c r="P348" s="850" t="s">
        <v>950</v>
      </c>
      <c r="Q348" s="851">
        <v>41845</v>
      </c>
      <c r="R348" s="852" t="s">
        <v>951</v>
      </c>
    </row>
    <row r="349" spans="1:18" s="853" customFormat="1" ht="18" customHeight="1">
      <c r="A349" s="847" t="s">
        <v>1644</v>
      </c>
      <c r="B349" s="848"/>
      <c r="C349" s="849">
        <v>1328</v>
      </c>
      <c r="D349" s="848" t="s">
        <v>1348</v>
      </c>
      <c r="E349" s="848" t="s">
        <v>1648</v>
      </c>
      <c r="F349" s="848" t="s">
        <v>4527</v>
      </c>
      <c r="G349" s="848" t="s">
        <v>480</v>
      </c>
      <c r="H349" s="848" t="s">
        <v>780</v>
      </c>
      <c r="I349" s="848" t="s">
        <v>2641</v>
      </c>
      <c r="J349" s="848" t="s">
        <v>1649</v>
      </c>
      <c r="K349" s="848" t="s">
        <v>5248</v>
      </c>
      <c r="L349" s="850" t="s">
        <v>910</v>
      </c>
      <c r="M349" s="851">
        <v>42380</v>
      </c>
      <c r="N349" s="851">
        <v>42396</v>
      </c>
      <c r="O349" s="850" t="s">
        <v>4503</v>
      </c>
      <c r="P349" s="850" t="s">
        <v>1643</v>
      </c>
      <c r="Q349" s="851">
        <v>42396</v>
      </c>
      <c r="R349" s="852" t="s">
        <v>5249</v>
      </c>
    </row>
    <row r="350" spans="1:18" s="853" customFormat="1" ht="18" customHeight="1">
      <c r="A350" s="847" t="s">
        <v>986</v>
      </c>
      <c r="B350" s="848"/>
      <c r="C350" s="849">
        <v>1379</v>
      </c>
      <c r="D350" s="848" t="s">
        <v>1348</v>
      </c>
      <c r="E350" s="848" t="s">
        <v>5250</v>
      </c>
      <c r="F350" s="848" t="s">
        <v>4511</v>
      </c>
      <c r="G350" s="848" t="s">
        <v>480</v>
      </c>
      <c r="H350" s="848" t="s">
        <v>806</v>
      </c>
      <c r="I350" s="848" t="s">
        <v>5251</v>
      </c>
      <c r="J350" s="848" t="s">
        <v>1874</v>
      </c>
      <c r="K350" s="848" t="s">
        <v>5252</v>
      </c>
      <c r="L350" s="850" t="s">
        <v>4502</v>
      </c>
      <c r="M350" s="851">
        <v>41617</v>
      </c>
      <c r="N350" s="851">
        <v>43784</v>
      </c>
      <c r="O350" s="850" t="s">
        <v>4503</v>
      </c>
      <c r="P350" s="850" t="s">
        <v>985</v>
      </c>
      <c r="Q350" s="851">
        <v>41617</v>
      </c>
      <c r="R350" s="852" t="s">
        <v>5253</v>
      </c>
    </row>
    <row r="351" spans="1:18" s="853" customFormat="1" ht="18" customHeight="1">
      <c r="A351" s="847" t="s">
        <v>2249</v>
      </c>
      <c r="B351" s="848"/>
      <c r="C351" s="849">
        <v>1387</v>
      </c>
      <c r="D351" s="848" t="s">
        <v>1348</v>
      </c>
      <c r="E351" s="848" t="s">
        <v>5254</v>
      </c>
      <c r="F351" s="848" t="s">
        <v>4527</v>
      </c>
      <c r="G351" s="848" t="s">
        <v>4704</v>
      </c>
      <c r="H351" s="848" t="s">
        <v>780</v>
      </c>
      <c r="I351" s="848" t="s">
        <v>2641</v>
      </c>
      <c r="J351" s="848" t="s">
        <v>953</v>
      </c>
      <c r="K351" s="848" t="s">
        <v>5255</v>
      </c>
      <c r="L351" s="850" t="s">
        <v>4535</v>
      </c>
      <c r="M351" s="851">
        <v>41298</v>
      </c>
      <c r="N351" s="851">
        <v>41340</v>
      </c>
      <c r="O351" s="850" t="s">
        <v>4503</v>
      </c>
      <c r="P351" s="850" t="s">
        <v>2248</v>
      </c>
      <c r="Q351" s="851">
        <v>41312</v>
      </c>
      <c r="R351" s="852" t="s">
        <v>5256</v>
      </c>
    </row>
    <row r="352" spans="1:18" s="853" customFormat="1" ht="18" customHeight="1">
      <c r="A352" s="847" t="s">
        <v>1084</v>
      </c>
      <c r="B352" s="848"/>
      <c r="C352" s="849">
        <v>1481.13</v>
      </c>
      <c r="D352" s="848" t="s">
        <v>1348</v>
      </c>
      <c r="E352" s="848" t="s">
        <v>5257</v>
      </c>
      <c r="F352" s="848" t="s">
        <v>4537</v>
      </c>
      <c r="G352" s="848"/>
      <c r="H352" s="848" t="s">
        <v>780</v>
      </c>
      <c r="I352" s="848" t="s">
        <v>919</v>
      </c>
      <c r="J352" s="848" t="s">
        <v>1086</v>
      </c>
      <c r="K352" s="848" t="s">
        <v>4793</v>
      </c>
      <c r="L352" s="850" t="s">
        <v>4670</v>
      </c>
      <c r="M352" s="851">
        <v>36634</v>
      </c>
      <c r="N352" s="851">
        <v>42103</v>
      </c>
      <c r="O352" s="850" t="s">
        <v>4503</v>
      </c>
      <c r="P352" s="850" t="s">
        <v>1083</v>
      </c>
      <c r="Q352" s="851">
        <v>36676</v>
      </c>
      <c r="R352" s="852" t="s">
        <v>5258</v>
      </c>
    </row>
    <row r="353" spans="1:18" s="853" customFormat="1" ht="18" customHeight="1">
      <c r="A353" s="847" t="s">
        <v>1718</v>
      </c>
      <c r="B353" s="855"/>
      <c r="C353" s="849">
        <v>1511.83</v>
      </c>
      <c r="D353" s="848" t="s">
        <v>1348</v>
      </c>
      <c r="E353" s="848" t="s">
        <v>1719</v>
      </c>
      <c r="F353" s="848" t="s">
        <v>4527</v>
      </c>
      <c r="G353" s="848" t="s">
        <v>4662</v>
      </c>
      <c r="H353" s="848" t="s">
        <v>780</v>
      </c>
      <c r="I353" s="848" t="s">
        <v>2641</v>
      </c>
      <c r="J353" s="848" t="s">
        <v>910</v>
      </c>
      <c r="K353" s="848" t="s">
        <v>4661</v>
      </c>
      <c r="L353" s="850" t="s">
        <v>4765</v>
      </c>
      <c r="M353" s="851"/>
      <c r="N353" s="851">
        <v>44707</v>
      </c>
      <c r="O353" s="850" t="s">
        <v>4503</v>
      </c>
      <c r="P353" s="850" t="s">
        <v>1717</v>
      </c>
      <c r="Q353" s="851">
        <v>42755</v>
      </c>
      <c r="R353" s="852" t="s">
        <v>5259</v>
      </c>
    </row>
    <row r="354" spans="1:18" s="853" customFormat="1" ht="18" customHeight="1">
      <c r="A354" s="847" t="s">
        <v>1461</v>
      </c>
      <c r="B354" s="848"/>
      <c r="C354" s="849">
        <v>1578</v>
      </c>
      <c r="D354" s="848" t="s">
        <v>1348</v>
      </c>
      <c r="E354" s="848" t="s">
        <v>5260</v>
      </c>
      <c r="F354" s="848" t="s">
        <v>4527</v>
      </c>
      <c r="G354" s="848" t="s">
        <v>480</v>
      </c>
      <c r="H354" s="848" t="s">
        <v>780</v>
      </c>
      <c r="I354" s="848" t="s">
        <v>2506</v>
      </c>
      <c r="J354" s="848" t="s">
        <v>849</v>
      </c>
      <c r="K354" s="848" t="s">
        <v>5261</v>
      </c>
      <c r="L354" s="850" t="s">
        <v>4701</v>
      </c>
      <c r="M354" s="851">
        <v>37035</v>
      </c>
      <c r="N354" s="851" t="s">
        <v>5262</v>
      </c>
      <c r="O354" s="850" t="s">
        <v>4503</v>
      </c>
      <c r="P354" s="850" t="s">
        <v>1460</v>
      </c>
      <c r="Q354" s="851">
        <v>37041</v>
      </c>
      <c r="R354" s="852" t="s">
        <v>5263</v>
      </c>
    </row>
    <row r="355" spans="1:18" s="853" customFormat="1" ht="18" customHeight="1">
      <c r="A355" s="847" t="s">
        <v>1080</v>
      </c>
      <c r="B355" s="848"/>
      <c r="C355" s="849">
        <v>1588.35</v>
      </c>
      <c r="D355" s="848" t="s">
        <v>1348</v>
      </c>
      <c r="E355" s="848" t="s">
        <v>1081</v>
      </c>
      <c r="F355" s="848" t="s">
        <v>4527</v>
      </c>
      <c r="G355" s="848" t="s">
        <v>4528</v>
      </c>
      <c r="H355" s="848" t="s">
        <v>780</v>
      </c>
      <c r="I355" s="848" t="s">
        <v>1483</v>
      </c>
      <c r="J355" s="848" t="s">
        <v>1082</v>
      </c>
      <c r="K355" s="848" t="s">
        <v>4777</v>
      </c>
      <c r="L355" s="850" t="s">
        <v>4535</v>
      </c>
      <c r="M355" s="851">
        <v>43854</v>
      </c>
      <c r="N355" s="851">
        <v>44440</v>
      </c>
      <c r="O355" s="850" t="s">
        <v>4503</v>
      </c>
      <c r="P355" s="850" t="s">
        <v>1079</v>
      </c>
      <c r="Q355" s="851">
        <v>43871</v>
      </c>
      <c r="R355" s="852" t="s">
        <v>5264</v>
      </c>
    </row>
    <row r="356" spans="1:18" s="853" customFormat="1" ht="18" customHeight="1">
      <c r="A356" s="847" t="s">
        <v>1227</v>
      </c>
      <c r="B356" s="848"/>
      <c r="C356" s="849">
        <v>1604.8</v>
      </c>
      <c r="D356" s="848" t="s">
        <v>1348</v>
      </c>
      <c r="E356" s="848" t="s">
        <v>5265</v>
      </c>
      <c r="F356" s="848" t="s">
        <v>4511</v>
      </c>
      <c r="G356" s="848" t="s">
        <v>480</v>
      </c>
      <c r="H356" s="848" t="s">
        <v>806</v>
      </c>
      <c r="I356" s="848" t="s">
        <v>5266</v>
      </c>
      <c r="J356" s="848" t="s">
        <v>1233</v>
      </c>
      <c r="K356" s="848" t="s">
        <v>5149</v>
      </c>
      <c r="L356" s="850" t="s">
        <v>2444</v>
      </c>
      <c r="M356" s="851">
        <v>36679</v>
      </c>
      <c r="N356" s="851">
        <v>41340</v>
      </c>
      <c r="O356" s="850" t="s">
        <v>4503</v>
      </c>
      <c r="P356" s="850" t="s">
        <v>1226</v>
      </c>
      <c r="Q356" s="851">
        <v>36802</v>
      </c>
      <c r="R356" s="852" t="s">
        <v>5267</v>
      </c>
    </row>
    <row r="357" spans="1:18" s="853" customFormat="1" ht="18" customHeight="1">
      <c r="A357" s="854" t="s">
        <v>2615</v>
      </c>
      <c r="B357" s="855"/>
      <c r="C357" s="856">
        <v>1618.45</v>
      </c>
      <c r="D357" s="855" t="s">
        <v>1348</v>
      </c>
      <c r="E357" s="855" t="s">
        <v>5268</v>
      </c>
      <c r="F357" s="855" t="s">
        <v>4511</v>
      </c>
      <c r="G357" s="855" t="s">
        <v>480</v>
      </c>
      <c r="H357" s="855" t="s">
        <v>806</v>
      </c>
      <c r="I357" s="855" t="s">
        <v>4560</v>
      </c>
      <c r="J357" s="855" t="s">
        <v>2533</v>
      </c>
      <c r="K357" s="855" t="s">
        <v>5269</v>
      </c>
      <c r="L357" s="858" t="s">
        <v>2444</v>
      </c>
      <c r="M357" s="866"/>
      <c r="N357" s="857">
        <v>41340</v>
      </c>
      <c r="O357" s="858" t="s">
        <v>4503</v>
      </c>
      <c r="P357" s="855" t="s">
        <v>2614</v>
      </c>
      <c r="Q357" s="859">
        <v>39147</v>
      </c>
      <c r="R357" s="860" t="s">
        <v>5270</v>
      </c>
    </row>
    <row r="358" spans="1:18" s="853" customFormat="1" ht="18" customHeight="1">
      <c r="A358" s="847" t="s">
        <v>2305</v>
      </c>
      <c r="B358" s="848"/>
      <c r="C358" s="849">
        <v>1635.67</v>
      </c>
      <c r="D358" s="848" t="s">
        <v>1348</v>
      </c>
      <c r="E358" s="848" t="s">
        <v>5271</v>
      </c>
      <c r="F358" s="848" t="s">
        <v>4527</v>
      </c>
      <c r="G358" s="848" t="s">
        <v>480</v>
      </c>
      <c r="H358" s="848" t="s">
        <v>780</v>
      </c>
      <c r="I358" s="848" t="s">
        <v>1483</v>
      </c>
      <c r="J358" s="848" t="s">
        <v>5272</v>
      </c>
      <c r="K358" s="848" t="s">
        <v>5273</v>
      </c>
      <c r="L358" s="850" t="s">
        <v>2444</v>
      </c>
      <c r="M358" s="851">
        <v>41010</v>
      </c>
      <c r="N358" s="851">
        <v>41340</v>
      </c>
      <c r="O358" s="850" t="s">
        <v>4503</v>
      </c>
      <c r="P358" s="850" t="s">
        <v>2304</v>
      </c>
      <c r="Q358" s="851">
        <v>41254</v>
      </c>
      <c r="R358" s="852" t="s">
        <v>5274</v>
      </c>
    </row>
    <row r="359" spans="1:18" s="853" customFormat="1" ht="18" customHeight="1">
      <c r="A359" s="847" t="s">
        <v>1126</v>
      </c>
      <c r="B359" s="848"/>
      <c r="C359" s="849">
        <v>1637.02</v>
      </c>
      <c r="D359" s="848" t="s">
        <v>1348</v>
      </c>
      <c r="E359" s="848" t="s">
        <v>5275</v>
      </c>
      <c r="F359" s="848" t="s">
        <v>4537</v>
      </c>
      <c r="G359" s="848" t="s">
        <v>480</v>
      </c>
      <c r="H359" s="848" t="s">
        <v>780</v>
      </c>
      <c r="I359" s="848" t="s">
        <v>1121</v>
      </c>
      <c r="J359" s="848" t="s">
        <v>2558</v>
      </c>
      <c r="K359" s="848" t="s">
        <v>5276</v>
      </c>
      <c r="L359" s="850" t="s">
        <v>4670</v>
      </c>
      <c r="M359" s="851">
        <v>37365</v>
      </c>
      <c r="N359" s="851">
        <v>43962</v>
      </c>
      <c r="O359" s="850" t="s">
        <v>4503</v>
      </c>
      <c r="P359" s="850" t="s">
        <v>1125</v>
      </c>
      <c r="Q359" s="851">
        <v>37369</v>
      </c>
      <c r="R359" s="852" t="s">
        <v>5277</v>
      </c>
    </row>
    <row r="360" spans="1:18" s="853" customFormat="1" ht="18" customHeight="1">
      <c r="A360" s="847" t="s">
        <v>1270</v>
      </c>
      <c r="C360" s="849">
        <v>1840.9</v>
      </c>
      <c r="D360" s="848" t="s">
        <v>1348</v>
      </c>
      <c r="E360" s="848" t="s">
        <v>5278</v>
      </c>
      <c r="F360" s="848" t="s">
        <v>4564</v>
      </c>
      <c r="G360" s="848" t="s">
        <v>480</v>
      </c>
      <c r="H360" s="848" t="s">
        <v>806</v>
      </c>
      <c r="I360" s="848" t="s">
        <v>1273</v>
      </c>
      <c r="J360" s="848" t="s">
        <v>1277</v>
      </c>
      <c r="K360" s="848" t="s">
        <v>1275</v>
      </c>
      <c r="L360" s="850" t="s">
        <v>4502</v>
      </c>
      <c r="M360" s="851">
        <v>36875</v>
      </c>
      <c r="N360" s="851">
        <v>41340</v>
      </c>
      <c r="O360" s="850" t="s">
        <v>4503</v>
      </c>
      <c r="P360" s="850" t="s">
        <v>1269</v>
      </c>
      <c r="Q360" s="851">
        <v>36882</v>
      </c>
      <c r="R360" s="852" t="s">
        <v>5279</v>
      </c>
    </row>
    <row r="361" spans="1:18" s="853" customFormat="1" ht="18" customHeight="1">
      <c r="A361" s="847" t="s">
        <v>2438</v>
      </c>
      <c r="B361" s="848"/>
      <c r="C361" s="849">
        <v>1940</v>
      </c>
      <c r="D361" s="848" t="s">
        <v>1348</v>
      </c>
      <c r="E361" s="848" t="s">
        <v>2443</v>
      </c>
      <c r="F361" s="848" t="s">
        <v>4527</v>
      </c>
      <c r="G361" s="848" t="s">
        <v>480</v>
      </c>
      <c r="H361" s="848" t="s">
        <v>780</v>
      </c>
      <c r="I361" s="848" t="s">
        <v>1483</v>
      </c>
      <c r="J361" s="848" t="s">
        <v>791</v>
      </c>
      <c r="K361" s="848" t="s">
        <v>5280</v>
      </c>
      <c r="L361" s="850" t="s">
        <v>2444</v>
      </c>
      <c r="M361" s="851">
        <v>43286</v>
      </c>
      <c r="N361" s="851">
        <v>43453</v>
      </c>
      <c r="O361" s="850" t="s">
        <v>4503</v>
      </c>
      <c r="P361" s="850" t="s">
        <v>2437</v>
      </c>
      <c r="Q361" s="851">
        <v>43453</v>
      </c>
      <c r="R361" s="852" t="s">
        <v>2438</v>
      </c>
    </row>
    <row r="362" spans="1:18" s="853" customFormat="1" ht="18" customHeight="1">
      <c r="A362" s="847" t="s">
        <v>2274</v>
      </c>
      <c r="B362" s="848"/>
      <c r="C362" s="849">
        <v>1953.47</v>
      </c>
      <c r="D362" s="848" t="s">
        <v>1348</v>
      </c>
      <c r="E362" s="848" t="s">
        <v>5281</v>
      </c>
      <c r="F362" s="848" t="s">
        <v>4527</v>
      </c>
      <c r="G362" s="848" t="s">
        <v>4704</v>
      </c>
      <c r="H362" s="848" t="s">
        <v>780</v>
      </c>
      <c r="I362" s="848" t="s">
        <v>2641</v>
      </c>
      <c r="J362" s="848" t="s">
        <v>4969</v>
      </c>
      <c r="K362" s="848" t="s">
        <v>4777</v>
      </c>
      <c r="L362" s="850" t="s">
        <v>4765</v>
      </c>
      <c r="M362" s="851"/>
      <c r="N362" s="851">
        <v>41710</v>
      </c>
      <c r="O362" s="850" t="s">
        <v>4503</v>
      </c>
      <c r="P362" s="850" t="s">
        <v>2273</v>
      </c>
      <c r="Q362" s="851">
        <v>41709</v>
      </c>
      <c r="R362" s="852" t="s">
        <v>5282</v>
      </c>
    </row>
    <row r="363" spans="1:18" s="853" customFormat="1" ht="18" customHeight="1">
      <c r="A363" s="847" t="s">
        <v>5283</v>
      </c>
      <c r="B363" s="867" t="s">
        <v>4640</v>
      </c>
      <c r="C363" s="849">
        <v>2038.86</v>
      </c>
      <c r="D363" s="848" t="s">
        <v>1348</v>
      </c>
      <c r="E363" s="848" t="s">
        <v>5284</v>
      </c>
      <c r="F363" s="848" t="s">
        <v>4499</v>
      </c>
      <c r="G363" s="848" t="s">
        <v>4508</v>
      </c>
      <c r="H363" s="848" t="s">
        <v>824</v>
      </c>
      <c r="I363" s="848" t="s">
        <v>1351</v>
      </c>
      <c r="J363" s="848" t="s">
        <v>4581</v>
      </c>
      <c r="K363" s="848" t="s">
        <v>5285</v>
      </c>
      <c r="L363" s="850" t="s">
        <v>3793</v>
      </c>
      <c r="M363" s="851">
        <v>44706</v>
      </c>
      <c r="N363" s="851">
        <v>44776</v>
      </c>
      <c r="O363" s="850" t="s">
        <v>4503</v>
      </c>
      <c r="P363" s="850" t="s">
        <v>5286</v>
      </c>
      <c r="Q363" s="851">
        <v>44776</v>
      </c>
      <c r="R363" s="852" t="s">
        <v>5283</v>
      </c>
    </row>
    <row r="364" spans="1:18" s="853" customFormat="1" ht="18" customHeight="1">
      <c r="A364" s="847" t="s">
        <v>1503</v>
      </c>
      <c r="B364" s="848"/>
      <c r="C364" s="849">
        <v>2100</v>
      </c>
      <c r="D364" s="848" t="s">
        <v>1348</v>
      </c>
      <c r="E364" s="848" t="s">
        <v>5287</v>
      </c>
      <c r="F364" s="848" t="s">
        <v>4527</v>
      </c>
      <c r="G364" s="848" t="s">
        <v>480</v>
      </c>
      <c r="H364" s="848" t="s">
        <v>780</v>
      </c>
      <c r="I364" s="848" t="s">
        <v>958</v>
      </c>
      <c r="J364" s="848" t="s">
        <v>1508</v>
      </c>
      <c r="K364" s="848" t="s">
        <v>5288</v>
      </c>
      <c r="L364" s="850" t="s">
        <v>4701</v>
      </c>
      <c r="M364" s="851">
        <v>38729</v>
      </c>
      <c r="N364" s="851">
        <v>43656</v>
      </c>
      <c r="O364" s="850" t="s">
        <v>4503</v>
      </c>
      <c r="P364" s="850" t="s">
        <v>1502</v>
      </c>
      <c r="Q364" s="851">
        <v>38737</v>
      </c>
      <c r="R364" s="852" t="s">
        <v>5289</v>
      </c>
    </row>
    <row r="365" spans="1:18" s="853" customFormat="1" ht="18" customHeight="1">
      <c r="A365" s="847" t="s">
        <v>1112</v>
      </c>
      <c r="B365" s="848"/>
      <c r="C365" s="849">
        <v>2116.12</v>
      </c>
      <c r="D365" s="848" t="s">
        <v>1348</v>
      </c>
      <c r="E365" s="848" t="s">
        <v>5290</v>
      </c>
      <c r="F365" s="848" t="s">
        <v>4537</v>
      </c>
      <c r="G365" s="848" t="s">
        <v>480</v>
      </c>
      <c r="H365" s="848" t="s">
        <v>780</v>
      </c>
      <c r="I365" s="848" t="s">
        <v>2056</v>
      </c>
      <c r="J365" s="848" t="s">
        <v>1117</v>
      </c>
      <c r="K365" s="848" t="s">
        <v>5276</v>
      </c>
      <c r="L365" s="850" t="s">
        <v>4670</v>
      </c>
      <c r="M365" s="851">
        <v>36817</v>
      </c>
      <c r="N365" s="876">
        <v>44440</v>
      </c>
      <c r="O365" s="850" t="s">
        <v>4503</v>
      </c>
      <c r="P365" s="850" t="s">
        <v>1111</v>
      </c>
      <c r="Q365" s="851">
        <v>36818</v>
      </c>
      <c r="R365" s="852" t="s">
        <v>5291</v>
      </c>
    </row>
    <row r="366" spans="1:18" s="853" customFormat="1" ht="18" customHeight="1">
      <c r="A366" s="847" t="s">
        <v>1688</v>
      </c>
      <c r="B366" s="848"/>
      <c r="C366" s="849">
        <v>2123.66</v>
      </c>
      <c r="D366" s="848" t="s">
        <v>1348</v>
      </c>
      <c r="E366" s="848" t="s">
        <v>1689</v>
      </c>
      <c r="F366" s="848" t="s">
        <v>4527</v>
      </c>
      <c r="G366" s="848" t="s">
        <v>4662</v>
      </c>
      <c r="H366" s="848" t="s">
        <v>780</v>
      </c>
      <c r="I366" s="848" t="s">
        <v>869</v>
      </c>
      <c r="J366" s="848" t="s">
        <v>4872</v>
      </c>
      <c r="K366" s="848" t="s">
        <v>5215</v>
      </c>
      <c r="L366" s="850" t="s">
        <v>4502</v>
      </c>
      <c r="M366" s="851">
        <v>43144</v>
      </c>
      <c r="N366" s="851">
        <v>44440</v>
      </c>
      <c r="O366" s="850" t="s">
        <v>4503</v>
      </c>
      <c r="P366" s="850" t="s">
        <v>1687</v>
      </c>
      <c r="Q366" s="851">
        <v>43144</v>
      </c>
      <c r="R366" s="852" t="s">
        <v>5292</v>
      </c>
    </row>
    <row r="367" spans="1:18" s="853" customFormat="1" ht="18" customHeight="1">
      <c r="A367" s="847" t="s">
        <v>1002</v>
      </c>
      <c r="B367" s="848"/>
      <c r="C367" s="849">
        <v>2152.4299999999998</v>
      </c>
      <c r="D367" s="848" t="s">
        <v>1348</v>
      </c>
      <c r="E367" s="848" t="s">
        <v>5293</v>
      </c>
      <c r="F367" s="848" t="s">
        <v>4527</v>
      </c>
      <c r="G367" s="848" t="s">
        <v>480</v>
      </c>
      <c r="H367" s="848" t="s">
        <v>780</v>
      </c>
      <c r="I367" s="848" t="s">
        <v>1483</v>
      </c>
      <c r="J367" s="848" t="s">
        <v>5294</v>
      </c>
      <c r="K367" s="848" t="s">
        <v>5295</v>
      </c>
      <c r="L367" s="850" t="s">
        <v>910</v>
      </c>
      <c r="M367" s="851">
        <v>43122</v>
      </c>
      <c r="N367" s="851">
        <v>43455</v>
      </c>
      <c r="O367" s="850" t="s">
        <v>4503</v>
      </c>
      <c r="P367" s="850" t="s">
        <v>1001</v>
      </c>
      <c r="Q367" s="851">
        <v>43146</v>
      </c>
      <c r="R367" s="852" t="s">
        <v>5296</v>
      </c>
    </row>
    <row r="368" spans="1:18" s="853" customFormat="1" ht="18" customHeight="1">
      <c r="A368" s="847" t="s">
        <v>5297</v>
      </c>
      <c r="B368" s="848"/>
      <c r="C368" s="849">
        <v>2154.84</v>
      </c>
      <c r="D368" s="848" t="s">
        <v>1348</v>
      </c>
      <c r="E368" s="848" t="s">
        <v>2024</v>
      </c>
      <c r="F368" s="848" t="s">
        <v>4499</v>
      </c>
      <c r="G368" s="848" t="s">
        <v>4508</v>
      </c>
      <c r="H368" s="848" t="s">
        <v>824</v>
      </c>
      <c r="I368" s="848" t="s">
        <v>1351</v>
      </c>
      <c r="J368" s="848" t="s">
        <v>5298</v>
      </c>
      <c r="K368" s="848" t="s">
        <v>5299</v>
      </c>
      <c r="L368" s="850" t="s">
        <v>4502</v>
      </c>
      <c r="M368" s="851">
        <v>42464</v>
      </c>
      <c r="N368" s="851">
        <v>43972</v>
      </c>
      <c r="O368" s="850" t="s">
        <v>4503</v>
      </c>
      <c r="P368" s="850" t="s">
        <v>2020</v>
      </c>
      <c r="Q368" s="851">
        <v>42510</v>
      </c>
      <c r="R368" s="852" t="s">
        <v>5300</v>
      </c>
    </row>
    <row r="369" spans="1:18" s="853" customFormat="1" ht="18" customHeight="1">
      <c r="A369" s="847" t="s">
        <v>1319</v>
      </c>
      <c r="B369" s="848"/>
      <c r="C369" s="849">
        <v>2359.27</v>
      </c>
      <c r="D369" s="848" t="s">
        <v>1348</v>
      </c>
      <c r="E369" s="848" t="s">
        <v>5301</v>
      </c>
      <c r="F369" s="848" t="s">
        <v>4527</v>
      </c>
      <c r="G369" s="848" t="s">
        <v>480</v>
      </c>
      <c r="H369" s="848" t="s">
        <v>780</v>
      </c>
      <c r="I369" s="848" t="s">
        <v>1483</v>
      </c>
      <c r="J369" s="848" t="s">
        <v>5302</v>
      </c>
      <c r="K369" s="848" t="s">
        <v>5303</v>
      </c>
      <c r="L369" s="850" t="s">
        <v>4701</v>
      </c>
      <c r="M369" s="851">
        <v>39140</v>
      </c>
      <c r="N369" s="851">
        <v>44025</v>
      </c>
      <c r="O369" s="850" t="s">
        <v>4503</v>
      </c>
      <c r="P369" s="850" t="s">
        <v>1318</v>
      </c>
      <c r="Q369" s="851">
        <v>39171</v>
      </c>
      <c r="R369" s="852" t="s">
        <v>5304</v>
      </c>
    </row>
    <row r="370" spans="1:18" s="853" customFormat="1" ht="18" customHeight="1">
      <c r="A370" s="847" t="s">
        <v>2015</v>
      </c>
      <c r="B370" s="848"/>
      <c r="C370" s="849">
        <v>2394.2800000000002</v>
      </c>
      <c r="D370" s="848" t="s">
        <v>1348</v>
      </c>
      <c r="E370" s="848" t="s">
        <v>5305</v>
      </c>
      <c r="F370" s="848" t="s">
        <v>4527</v>
      </c>
      <c r="G370" s="848" t="s">
        <v>480</v>
      </c>
      <c r="H370" s="848" t="s">
        <v>780</v>
      </c>
      <c r="I370" s="848" t="s">
        <v>2506</v>
      </c>
      <c r="J370" s="848" t="s">
        <v>5306</v>
      </c>
      <c r="K370" s="848" t="s">
        <v>5307</v>
      </c>
      <c r="L370" s="850" t="s">
        <v>4670</v>
      </c>
      <c r="M370" s="851">
        <v>36795</v>
      </c>
      <c r="N370" s="851">
        <v>43690</v>
      </c>
      <c r="O370" s="850" t="s">
        <v>4503</v>
      </c>
      <c r="P370" s="850" t="s">
        <v>2014</v>
      </c>
      <c r="Q370" s="851">
        <v>36802</v>
      </c>
      <c r="R370" s="852" t="s">
        <v>5308</v>
      </c>
    </row>
    <row r="371" spans="1:18" s="853" customFormat="1" ht="18" customHeight="1">
      <c r="A371" s="847" t="s">
        <v>866</v>
      </c>
      <c r="B371" s="848"/>
      <c r="C371" s="849">
        <v>2408.25</v>
      </c>
      <c r="D371" s="848" t="s">
        <v>1348</v>
      </c>
      <c r="E371" s="848" t="s">
        <v>5309</v>
      </c>
      <c r="F371" s="848" t="s">
        <v>4527</v>
      </c>
      <c r="G371" s="848" t="s">
        <v>480</v>
      </c>
      <c r="H371" s="848" t="s">
        <v>780</v>
      </c>
      <c r="I371" s="848" t="s">
        <v>869</v>
      </c>
      <c r="J371" s="848" t="s">
        <v>5310</v>
      </c>
      <c r="K371" s="848" t="s">
        <v>5311</v>
      </c>
      <c r="L371" s="850" t="s">
        <v>4808</v>
      </c>
      <c r="M371" s="851"/>
      <c r="N371" s="851">
        <v>44221</v>
      </c>
      <c r="O371" s="850" t="s">
        <v>4503</v>
      </c>
      <c r="P371" s="850" t="s">
        <v>865</v>
      </c>
      <c r="Q371" s="851">
        <v>36802</v>
      </c>
      <c r="R371" s="852" t="s">
        <v>5312</v>
      </c>
    </row>
    <row r="372" spans="1:18" s="853" customFormat="1" ht="18" customHeight="1">
      <c r="A372" s="847" t="s">
        <v>1367</v>
      </c>
      <c r="B372" s="848"/>
      <c r="C372" s="849">
        <v>2669</v>
      </c>
      <c r="D372" s="848" t="s">
        <v>1348</v>
      </c>
      <c r="E372" s="848" t="s">
        <v>5313</v>
      </c>
      <c r="F372" s="848" t="s">
        <v>4564</v>
      </c>
      <c r="G372" s="848" t="s">
        <v>480</v>
      </c>
      <c r="H372" s="848" t="s">
        <v>806</v>
      </c>
      <c r="I372" s="848" t="s">
        <v>5314</v>
      </c>
      <c r="J372" s="848" t="s">
        <v>5315</v>
      </c>
      <c r="K372" s="848" t="s">
        <v>5316</v>
      </c>
      <c r="L372" s="850" t="s">
        <v>4670</v>
      </c>
      <c r="M372" s="851">
        <v>36553</v>
      </c>
      <c r="N372" s="851">
        <v>41340</v>
      </c>
      <c r="O372" s="850" t="s">
        <v>4503</v>
      </c>
      <c r="P372" s="850" t="s">
        <v>1366</v>
      </c>
      <c r="Q372" s="851">
        <v>36802</v>
      </c>
      <c r="R372" s="852" t="s">
        <v>5317</v>
      </c>
    </row>
    <row r="373" spans="1:18" s="853" customFormat="1" ht="18" customHeight="1">
      <c r="A373" s="847" t="s">
        <v>1694</v>
      </c>
      <c r="B373" s="848"/>
      <c r="C373" s="849">
        <v>3074.52</v>
      </c>
      <c r="D373" s="848" t="s">
        <v>1348</v>
      </c>
      <c r="E373" s="848" t="s">
        <v>5318</v>
      </c>
      <c r="F373" s="848" t="s">
        <v>4527</v>
      </c>
      <c r="G373" s="848" t="s">
        <v>480</v>
      </c>
      <c r="H373" s="848" t="s">
        <v>780</v>
      </c>
      <c r="I373" s="848" t="s">
        <v>958</v>
      </c>
      <c r="J373" s="848" t="s">
        <v>5319</v>
      </c>
      <c r="K373" s="848" t="s">
        <v>5320</v>
      </c>
      <c r="L373" s="850" t="s">
        <v>4701</v>
      </c>
      <c r="M373" s="851">
        <v>39007</v>
      </c>
      <c r="N373" s="851">
        <v>43444</v>
      </c>
      <c r="O373" s="850" t="s">
        <v>4503</v>
      </c>
      <c r="P373" s="850" t="s">
        <v>1693</v>
      </c>
      <c r="Q373" s="851">
        <v>39013</v>
      </c>
      <c r="R373" s="852" t="s">
        <v>5321</v>
      </c>
    </row>
    <row r="374" spans="1:18" s="853" customFormat="1" ht="18" customHeight="1">
      <c r="A374" s="847" t="s">
        <v>1933</v>
      </c>
      <c r="B374" s="848"/>
      <c r="C374" s="849">
        <v>3178.9</v>
      </c>
      <c r="D374" s="848" t="s">
        <v>1348</v>
      </c>
      <c r="E374" s="848" t="s">
        <v>1937</v>
      </c>
      <c r="F374" s="848" t="s">
        <v>4527</v>
      </c>
      <c r="G374" s="848" t="s">
        <v>480</v>
      </c>
      <c r="H374" s="848" t="s">
        <v>780</v>
      </c>
      <c r="I374" s="848" t="s">
        <v>958</v>
      </c>
      <c r="J374" s="848" t="s">
        <v>1938</v>
      </c>
      <c r="K374" s="848" t="s">
        <v>1933</v>
      </c>
      <c r="L374" s="850" t="s">
        <v>910</v>
      </c>
      <c r="M374" s="851">
        <v>43088</v>
      </c>
      <c r="N374" s="851">
        <v>43108</v>
      </c>
      <c r="O374" s="850" t="s">
        <v>4503</v>
      </c>
      <c r="P374" s="850" t="s">
        <v>1932</v>
      </c>
      <c r="Q374" s="851">
        <v>43108</v>
      </c>
      <c r="R374" s="852" t="s">
        <v>5322</v>
      </c>
    </row>
    <row r="375" spans="1:18" s="853" customFormat="1" ht="18" customHeight="1">
      <c r="A375" s="847" t="s">
        <v>1119</v>
      </c>
      <c r="B375" s="848"/>
      <c r="C375" s="849">
        <v>3212</v>
      </c>
      <c r="D375" s="848" t="s">
        <v>4341</v>
      </c>
      <c r="E375" s="848" t="s">
        <v>5323</v>
      </c>
      <c r="F375" s="848" t="s">
        <v>4537</v>
      </c>
      <c r="G375" s="848" t="s">
        <v>480</v>
      </c>
      <c r="H375" s="848" t="s">
        <v>780</v>
      </c>
      <c r="I375" s="848" t="s">
        <v>1121</v>
      </c>
      <c r="J375" s="848" t="s">
        <v>5324</v>
      </c>
      <c r="K375" s="848" t="s">
        <v>5276</v>
      </c>
      <c r="L375" s="850" t="s">
        <v>4670</v>
      </c>
      <c r="M375" s="851">
        <v>37414</v>
      </c>
      <c r="N375" s="851">
        <v>42900</v>
      </c>
      <c r="O375" s="864" t="s">
        <v>4503</v>
      </c>
      <c r="P375" s="850" t="s">
        <v>1118</v>
      </c>
      <c r="Q375" s="851">
        <v>37417</v>
      </c>
      <c r="R375" s="852" t="s">
        <v>5325</v>
      </c>
    </row>
    <row r="376" spans="1:18" s="853" customFormat="1" ht="18" customHeight="1">
      <c r="A376" s="847" t="s">
        <v>843</v>
      </c>
      <c r="B376" s="848"/>
      <c r="C376" s="849">
        <v>3221.5</v>
      </c>
      <c r="D376" s="848" t="s">
        <v>1348</v>
      </c>
      <c r="E376" s="848" t="s">
        <v>5326</v>
      </c>
      <c r="F376" s="848" t="s">
        <v>4527</v>
      </c>
      <c r="G376" s="848" t="s">
        <v>480</v>
      </c>
      <c r="H376" s="848" t="s">
        <v>780</v>
      </c>
      <c r="I376" s="848" t="s">
        <v>4326</v>
      </c>
      <c r="J376" s="848" t="s">
        <v>5327</v>
      </c>
      <c r="K376" s="848" t="s">
        <v>5328</v>
      </c>
      <c r="L376" s="850" t="s">
        <v>4701</v>
      </c>
      <c r="M376" s="851">
        <v>37286</v>
      </c>
      <c r="N376" s="851">
        <v>43166</v>
      </c>
      <c r="O376" s="850" t="s">
        <v>4503</v>
      </c>
      <c r="P376" s="850" t="s">
        <v>842</v>
      </c>
      <c r="Q376" s="851">
        <v>37354</v>
      </c>
      <c r="R376" s="852" t="s">
        <v>5329</v>
      </c>
    </row>
    <row r="377" spans="1:18" s="853" customFormat="1" ht="18" customHeight="1">
      <c r="A377" s="847" t="s">
        <v>1770</v>
      </c>
      <c r="B377" s="848"/>
      <c r="C377" s="849">
        <v>3297</v>
      </c>
      <c r="D377" s="848" t="s">
        <v>1348</v>
      </c>
      <c r="E377" s="848" t="s">
        <v>5330</v>
      </c>
      <c r="F377" s="848" t="s">
        <v>4527</v>
      </c>
      <c r="G377" s="848" t="s">
        <v>4532</v>
      </c>
      <c r="H377" s="848" t="s">
        <v>780</v>
      </c>
      <c r="I377" s="848" t="s">
        <v>4263</v>
      </c>
      <c r="J377" s="848" t="s">
        <v>1578</v>
      </c>
      <c r="K377" s="848" t="s">
        <v>5331</v>
      </c>
      <c r="L377" s="850" t="s">
        <v>4502</v>
      </c>
      <c r="M377" s="851">
        <v>42388</v>
      </c>
      <c r="N377" s="851">
        <v>44378</v>
      </c>
      <c r="O377" s="850" t="s">
        <v>4503</v>
      </c>
      <c r="P377" s="850" t="s">
        <v>1769</v>
      </c>
      <c r="Q377" s="851">
        <v>42412</v>
      </c>
      <c r="R377" s="852" t="s">
        <v>5332</v>
      </c>
    </row>
    <row r="378" spans="1:18" s="853" customFormat="1" ht="18" customHeight="1">
      <c r="A378" s="847" t="s">
        <v>3690</v>
      </c>
      <c r="B378" s="848"/>
      <c r="C378" s="849">
        <v>3300</v>
      </c>
      <c r="D378" s="848" t="s">
        <v>1348</v>
      </c>
      <c r="E378" s="848" t="s">
        <v>3694</v>
      </c>
      <c r="F378" s="848"/>
      <c r="G378" s="848"/>
      <c r="H378" s="848" t="s">
        <v>780</v>
      </c>
      <c r="I378" s="848" t="s">
        <v>4326</v>
      </c>
      <c r="J378" s="848" t="s">
        <v>5333</v>
      </c>
      <c r="K378" s="848" t="s">
        <v>5334</v>
      </c>
      <c r="L378" s="850" t="s">
        <v>2444</v>
      </c>
      <c r="M378" s="851">
        <v>44308</v>
      </c>
      <c r="N378" s="851">
        <v>44309</v>
      </c>
      <c r="O378" s="850" t="s">
        <v>4503</v>
      </c>
      <c r="P378" s="850" t="s">
        <v>3689</v>
      </c>
      <c r="Q378" s="851">
        <v>44309</v>
      </c>
      <c r="R378" s="852" t="s">
        <v>5335</v>
      </c>
    </row>
    <row r="379" spans="1:18" s="853" customFormat="1" ht="18" customHeight="1">
      <c r="A379" s="847" t="s">
        <v>2219</v>
      </c>
      <c r="B379" s="848"/>
      <c r="C379" s="849">
        <v>3426</v>
      </c>
      <c r="D379" s="848" t="s">
        <v>1348</v>
      </c>
      <c r="E379" s="848" t="s">
        <v>5336</v>
      </c>
      <c r="F379" s="848" t="s">
        <v>4527</v>
      </c>
      <c r="G379" s="848" t="s">
        <v>480</v>
      </c>
      <c r="H379" s="848" t="s">
        <v>780</v>
      </c>
      <c r="I379" s="848" t="s">
        <v>788</v>
      </c>
      <c r="J379" s="848" t="s">
        <v>791</v>
      </c>
      <c r="K379" s="848" t="s">
        <v>2219</v>
      </c>
      <c r="L379" s="850" t="s">
        <v>4701</v>
      </c>
      <c r="M379" s="851">
        <v>37802</v>
      </c>
      <c r="N379" s="851">
        <v>41340</v>
      </c>
      <c r="O379" s="850" t="s">
        <v>4503</v>
      </c>
      <c r="P379" s="850" t="s">
        <v>2218</v>
      </c>
      <c r="Q379" s="851">
        <v>37818</v>
      </c>
      <c r="R379" s="852" t="s">
        <v>5337</v>
      </c>
    </row>
    <row r="380" spans="1:18" s="853" customFormat="1" ht="18" customHeight="1">
      <c r="A380" s="847" t="s">
        <v>1405</v>
      </c>
      <c r="B380" s="848"/>
      <c r="C380" s="849">
        <v>3501</v>
      </c>
      <c r="D380" s="848" t="s">
        <v>1348</v>
      </c>
      <c r="E380" s="848" t="s">
        <v>5338</v>
      </c>
      <c r="F380" s="848" t="s">
        <v>4527</v>
      </c>
      <c r="G380" s="848" t="s">
        <v>480</v>
      </c>
      <c r="H380" s="848" t="s">
        <v>780</v>
      </c>
      <c r="I380" s="848" t="s">
        <v>4326</v>
      </c>
      <c r="J380" s="848" t="s">
        <v>1410</v>
      </c>
      <c r="K380" s="848" t="s">
        <v>4679</v>
      </c>
      <c r="L380" s="850" t="s">
        <v>4701</v>
      </c>
      <c r="M380" s="851">
        <v>36930</v>
      </c>
      <c r="N380" s="851">
        <v>44413</v>
      </c>
      <c r="O380" s="850" t="s">
        <v>4503</v>
      </c>
      <c r="P380" s="850" t="s">
        <v>1404</v>
      </c>
      <c r="Q380" s="851">
        <v>36937</v>
      </c>
      <c r="R380" s="852" t="s">
        <v>5339</v>
      </c>
    </row>
    <row r="381" spans="1:18" ht="18" customHeight="1">
      <c r="A381" s="847" t="s">
        <v>2337</v>
      </c>
      <c r="B381" s="848"/>
      <c r="C381" s="849">
        <v>4162</v>
      </c>
      <c r="D381" s="848" t="s">
        <v>1348</v>
      </c>
      <c r="E381" s="848" t="s">
        <v>5340</v>
      </c>
      <c r="F381" s="848" t="s">
        <v>4527</v>
      </c>
      <c r="G381" s="848" t="s">
        <v>480</v>
      </c>
      <c r="H381" s="848" t="s">
        <v>780</v>
      </c>
      <c r="I381" s="848" t="s">
        <v>4326</v>
      </c>
      <c r="J381" s="848" t="s">
        <v>5072</v>
      </c>
      <c r="K381" s="848" t="s">
        <v>5341</v>
      </c>
      <c r="L381" s="850" t="s">
        <v>4701</v>
      </c>
      <c r="M381" s="851">
        <v>38134</v>
      </c>
      <c r="N381" s="851">
        <v>44524</v>
      </c>
      <c r="O381" s="850" t="s">
        <v>4503</v>
      </c>
      <c r="P381" s="850" t="s">
        <v>2336</v>
      </c>
      <c r="Q381" s="851">
        <v>39100</v>
      </c>
      <c r="R381" s="852" t="s">
        <v>5342</v>
      </c>
    </row>
    <row r="382" spans="1:18" ht="18" customHeight="1">
      <c r="A382" s="847" t="s">
        <v>2146</v>
      </c>
      <c r="B382" s="848"/>
      <c r="C382" s="849">
        <v>4841.47</v>
      </c>
      <c r="D382" s="848" t="s">
        <v>1348</v>
      </c>
      <c r="E382" s="848" t="s">
        <v>5343</v>
      </c>
      <c r="F382" s="848" t="s">
        <v>4527</v>
      </c>
      <c r="G382" s="848" t="s">
        <v>480</v>
      </c>
      <c r="H382" s="848" t="s">
        <v>780</v>
      </c>
      <c r="I382" s="848" t="s">
        <v>4326</v>
      </c>
      <c r="J382" s="848" t="s">
        <v>2152</v>
      </c>
      <c r="K382" s="848" t="s">
        <v>5344</v>
      </c>
      <c r="L382" s="850" t="s">
        <v>4701</v>
      </c>
      <c r="M382" s="851">
        <v>37097</v>
      </c>
      <c r="N382" s="851" t="s">
        <v>5345</v>
      </c>
      <c r="O382" s="850" t="s">
        <v>4503</v>
      </c>
      <c r="P382" s="850" t="s">
        <v>2145</v>
      </c>
      <c r="Q382" s="851">
        <v>37161</v>
      </c>
      <c r="R382" s="852" t="s">
        <v>5346</v>
      </c>
    </row>
    <row r="383" spans="1:18" s="853" customFormat="1" ht="18" customHeight="1">
      <c r="A383" s="847" t="s">
        <v>1207</v>
      </c>
      <c r="B383" s="862"/>
      <c r="C383" s="849">
        <v>6332.1</v>
      </c>
      <c r="D383" s="848" t="s">
        <v>1348</v>
      </c>
      <c r="E383" s="848" t="s">
        <v>5347</v>
      </c>
      <c r="F383" s="848" t="s">
        <v>4527</v>
      </c>
      <c r="G383" s="848" t="s">
        <v>480</v>
      </c>
      <c r="H383" s="848" t="s">
        <v>780</v>
      </c>
      <c r="I383" s="848" t="s">
        <v>2506</v>
      </c>
      <c r="J383" s="848" t="s">
        <v>5348</v>
      </c>
      <c r="K383" s="848" t="s">
        <v>5349</v>
      </c>
      <c r="L383" s="850" t="s">
        <v>4670</v>
      </c>
      <c r="M383" s="851">
        <v>36483</v>
      </c>
      <c r="N383" s="851">
        <v>44022</v>
      </c>
      <c r="O383" s="850" t="s">
        <v>4503</v>
      </c>
      <c r="P383" s="850" t="s">
        <v>1206</v>
      </c>
      <c r="Q383" s="851">
        <v>36802</v>
      </c>
      <c r="R383" s="852" t="s">
        <v>5350</v>
      </c>
    </row>
    <row r="384" spans="1:18" s="853" customFormat="1" ht="18" customHeight="1">
      <c r="A384" s="847" t="s">
        <v>883</v>
      </c>
      <c r="B384" s="848"/>
      <c r="C384" s="849">
        <v>6472</v>
      </c>
      <c r="D384" s="848" t="s">
        <v>1348</v>
      </c>
      <c r="E384" s="848" t="s">
        <v>5351</v>
      </c>
      <c r="F384" s="848" t="s">
        <v>4527</v>
      </c>
      <c r="G384" s="848" t="s">
        <v>480</v>
      </c>
      <c r="H384" s="848" t="s">
        <v>780</v>
      </c>
      <c r="I384" s="848" t="s">
        <v>886</v>
      </c>
      <c r="J384" s="848" t="s">
        <v>889</v>
      </c>
      <c r="K384" s="848" t="s">
        <v>5352</v>
      </c>
      <c r="L384" s="850" t="s">
        <v>4701</v>
      </c>
      <c r="M384" s="851">
        <v>37427</v>
      </c>
      <c r="N384" s="851">
        <v>43672</v>
      </c>
      <c r="O384" s="850" t="s">
        <v>4503</v>
      </c>
      <c r="P384" s="850" t="s">
        <v>882</v>
      </c>
      <c r="Q384" s="851">
        <v>37441</v>
      </c>
      <c r="R384" s="852" t="s">
        <v>5353</v>
      </c>
    </row>
    <row r="385" spans="1:18" ht="18" customHeight="1">
      <c r="A385" s="847" t="s">
        <v>2426</v>
      </c>
      <c r="B385" s="848"/>
      <c r="C385" s="849">
        <v>7353.52</v>
      </c>
      <c r="D385" s="848" t="s">
        <v>1348</v>
      </c>
      <c r="E385" s="848" t="s">
        <v>5354</v>
      </c>
      <c r="F385" s="848" t="s">
        <v>4527</v>
      </c>
      <c r="G385" s="848" t="s">
        <v>480</v>
      </c>
      <c r="H385" s="848" t="s">
        <v>780</v>
      </c>
      <c r="I385" s="848" t="s">
        <v>2506</v>
      </c>
      <c r="J385" s="848" t="s">
        <v>1410</v>
      </c>
      <c r="K385" s="848" t="s">
        <v>4679</v>
      </c>
      <c r="L385" s="850" t="s">
        <v>4701</v>
      </c>
      <c r="M385" s="851">
        <v>36930</v>
      </c>
      <c r="N385" s="851">
        <v>41340</v>
      </c>
      <c r="O385" s="850" t="s">
        <v>4503</v>
      </c>
      <c r="P385" s="850" t="s">
        <v>2425</v>
      </c>
      <c r="Q385" s="851">
        <v>36937</v>
      </c>
      <c r="R385" s="852" t="s">
        <v>5355</v>
      </c>
    </row>
    <row r="386" spans="1:18" ht="18" customHeight="1">
      <c r="A386" s="847" t="s">
        <v>1561</v>
      </c>
      <c r="B386" s="848"/>
      <c r="C386" s="849">
        <v>8512.76</v>
      </c>
      <c r="D386" s="848" t="s">
        <v>1348</v>
      </c>
      <c r="E386" s="848" t="s">
        <v>5356</v>
      </c>
      <c r="F386" s="848" t="s">
        <v>4537</v>
      </c>
      <c r="G386" s="848" t="s">
        <v>480</v>
      </c>
      <c r="H386" s="848" t="s">
        <v>780</v>
      </c>
      <c r="I386" s="848" t="s">
        <v>1121</v>
      </c>
      <c r="J386" s="848" t="s">
        <v>2210</v>
      </c>
      <c r="K386" s="848" t="s">
        <v>1561</v>
      </c>
      <c r="L386" s="850" t="s">
        <v>2444</v>
      </c>
      <c r="M386" s="851">
        <v>41556</v>
      </c>
      <c r="N386" s="851">
        <v>44617</v>
      </c>
      <c r="O386" s="850" t="s">
        <v>4503</v>
      </c>
      <c r="P386" s="850" t="s">
        <v>1560</v>
      </c>
      <c r="Q386" s="851">
        <v>41561</v>
      </c>
      <c r="R386" s="852" t="s">
        <v>5357</v>
      </c>
    </row>
    <row r="388" spans="1:18">
      <c r="C388" s="856">
        <f>SUM(C2:C386)</f>
        <v>215592.91</v>
      </c>
    </row>
  </sheetData>
  <autoFilter ref="A1:T386" xr:uid="{00000000-0009-0000-0000-00000E000000}">
    <sortState xmlns:xlrd2="http://schemas.microsoft.com/office/spreadsheetml/2017/richdata2" ref="A2:T382">
      <sortCondition ref="A1:A382"/>
    </sortState>
  </autoFilter>
  <conditionalFormatting sqref="O1">
    <cfRule type="cellIs" dxfId="86" priority="70" operator="equal">
      <formula>"Suspended"</formula>
    </cfRule>
    <cfRule type="cellIs" dxfId="85" priority="71" operator="equal">
      <formula>"Registered"</formula>
    </cfRule>
    <cfRule type="cellIs" dxfId="84" priority="72" operator="equal">
      <formula>"Excluded"</formula>
    </cfRule>
  </conditionalFormatting>
  <conditionalFormatting sqref="Q128 O280:P343 O170:P278">
    <cfRule type="cellIs" dxfId="83" priority="67" operator="equal">
      <formula>"Suspended"</formula>
    </cfRule>
    <cfRule type="cellIs" dxfId="82" priority="68" operator="equal">
      <formula>"Registered"</formula>
    </cfRule>
    <cfRule type="cellIs" dxfId="81" priority="69" operator="equal">
      <formula>"Excluded"</formula>
    </cfRule>
  </conditionalFormatting>
  <conditionalFormatting sqref="P347:P376 P152:P168 P83:P150 P2:P81">
    <cfRule type="cellIs" dxfId="80" priority="64" operator="equal">
      <formula>"Suspended"</formula>
    </cfRule>
    <cfRule type="cellIs" dxfId="79" priority="65" operator="equal">
      <formula>"Registered"</formula>
    </cfRule>
    <cfRule type="cellIs" dxfId="78" priority="66" operator="equal">
      <formula>"Excluded"</formula>
    </cfRule>
  </conditionalFormatting>
  <conditionalFormatting sqref="P82">
    <cfRule type="cellIs" dxfId="77" priority="61" operator="equal">
      <formula>"Suspended"</formula>
    </cfRule>
    <cfRule type="cellIs" dxfId="76" priority="62" operator="equal">
      <formula>"Registered"</formula>
    </cfRule>
    <cfRule type="cellIs" dxfId="75" priority="63" operator="equal">
      <formula>"Excluded"</formula>
    </cfRule>
  </conditionalFormatting>
  <conditionalFormatting sqref="P151">
    <cfRule type="cellIs" dxfId="74" priority="58" operator="equal">
      <formula>"Suspended"</formula>
    </cfRule>
    <cfRule type="cellIs" dxfId="73" priority="59" operator="equal">
      <formula>"Registered"</formula>
    </cfRule>
    <cfRule type="cellIs" dxfId="72" priority="60" operator="equal">
      <formula>"Excluded"</formula>
    </cfRule>
  </conditionalFormatting>
  <conditionalFormatting sqref="P169">
    <cfRule type="cellIs" dxfId="71" priority="55" operator="equal">
      <formula>"Suspended"</formula>
    </cfRule>
    <cfRule type="cellIs" dxfId="70" priority="56" operator="equal">
      <formula>"Registered"</formula>
    </cfRule>
    <cfRule type="cellIs" dxfId="69" priority="57" operator="equal">
      <formula>"Excluded"</formula>
    </cfRule>
  </conditionalFormatting>
  <conditionalFormatting sqref="P279">
    <cfRule type="cellIs" dxfId="68" priority="52" operator="equal">
      <formula>"Suspended"</formula>
    </cfRule>
    <cfRule type="cellIs" dxfId="67" priority="53" operator="equal">
      <formula>"Registered"</formula>
    </cfRule>
    <cfRule type="cellIs" dxfId="66" priority="54" operator="equal">
      <formula>"Excluded"</formula>
    </cfRule>
  </conditionalFormatting>
  <conditionalFormatting sqref="P344:P346">
    <cfRule type="cellIs" dxfId="65" priority="49" operator="equal">
      <formula>"Suspended"</formula>
    </cfRule>
    <cfRule type="cellIs" dxfId="64" priority="50" operator="equal">
      <formula>"Registered"</formula>
    </cfRule>
    <cfRule type="cellIs" dxfId="63" priority="51" operator="equal">
      <formula>"Excluded"</formula>
    </cfRule>
  </conditionalFormatting>
  <conditionalFormatting sqref="P381:P382 P377:P378">
    <cfRule type="cellIs" dxfId="62" priority="46" operator="equal">
      <formula>"Suspended"</formula>
    </cfRule>
    <cfRule type="cellIs" dxfId="61" priority="47" operator="equal">
      <formula>"Registered"</formula>
    </cfRule>
    <cfRule type="cellIs" dxfId="60" priority="48" operator="equal">
      <formula>"Excluded"</formula>
    </cfRule>
  </conditionalFormatting>
  <conditionalFormatting sqref="P379:P380">
    <cfRule type="cellIs" dxfId="59" priority="43" operator="equal">
      <formula>"Suspended"</formula>
    </cfRule>
    <cfRule type="cellIs" dxfId="58" priority="44" operator="equal">
      <formula>"Registered"</formula>
    </cfRule>
    <cfRule type="cellIs" dxfId="57" priority="45" operator="equal">
      <formula>"Excluded"</formula>
    </cfRule>
  </conditionalFormatting>
  <conditionalFormatting sqref="P128">
    <cfRule type="cellIs" dxfId="56" priority="40" operator="equal">
      <formula>"Suspended"</formula>
    </cfRule>
    <cfRule type="cellIs" dxfId="55" priority="41" operator="equal">
      <formula>"Registered"</formula>
    </cfRule>
    <cfRule type="cellIs" dxfId="54" priority="42" operator="equal">
      <formula>"Excluded"</formula>
    </cfRule>
  </conditionalFormatting>
  <conditionalFormatting sqref="O347:O376 O152:O168 O83:O150 O2:O81">
    <cfRule type="cellIs" dxfId="53" priority="37" operator="equal">
      <formula>"Suspended"</formula>
    </cfRule>
    <cfRule type="cellIs" dxfId="52" priority="38" operator="equal">
      <formula>"Registered"</formula>
    </cfRule>
    <cfRule type="cellIs" dxfId="51" priority="39" operator="equal">
      <formula>"Excluded"</formula>
    </cfRule>
  </conditionalFormatting>
  <conditionalFormatting sqref="O82">
    <cfRule type="cellIs" dxfId="50" priority="34" operator="equal">
      <formula>"Suspended"</formula>
    </cfRule>
    <cfRule type="cellIs" dxfId="49" priority="35" operator="equal">
      <formula>"Registered"</formula>
    </cfRule>
    <cfRule type="cellIs" dxfId="48" priority="36" operator="equal">
      <formula>"Excluded"</formula>
    </cfRule>
  </conditionalFormatting>
  <conditionalFormatting sqref="O151">
    <cfRule type="cellIs" dxfId="47" priority="31" operator="equal">
      <formula>"Suspended"</formula>
    </cfRule>
    <cfRule type="cellIs" dxfId="46" priority="32" operator="equal">
      <formula>"Registered"</formula>
    </cfRule>
    <cfRule type="cellIs" dxfId="45" priority="33" operator="equal">
      <formula>"Excluded"</formula>
    </cfRule>
  </conditionalFormatting>
  <conditionalFormatting sqref="O169">
    <cfRule type="cellIs" dxfId="44" priority="28" operator="equal">
      <formula>"Suspended"</formula>
    </cfRule>
    <cfRule type="cellIs" dxfId="43" priority="29" operator="equal">
      <formula>"Registered"</formula>
    </cfRule>
    <cfRule type="cellIs" dxfId="42" priority="30" operator="equal">
      <formula>"Excluded"</formula>
    </cfRule>
  </conditionalFormatting>
  <conditionalFormatting sqref="O279">
    <cfRule type="cellIs" dxfId="41" priority="25" operator="equal">
      <formula>"Suspended"</formula>
    </cfRule>
    <cfRule type="cellIs" dxfId="40" priority="26" operator="equal">
      <formula>"Registered"</formula>
    </cfRule>
    <cfRule type="cellIs" dxfId="39" priority="27" operator="equal">
      <formula>"Excluded"</formula>
    </cfRule>
  </conditionalFormatting>
  <conditionalFormatting sqref="O344:O346">
    <cfRule type="cellIs" dxfId="38" priority="22" operator="equal">
      <formula>"Suspended"</formula>
    </cfRule>
    <cfRule type="cellIs" dxfId="37" priority="23" operator="equal">
      <formula>"Registered"</formula>
    </cfRule>
    <cfRule type="cellIs" dxfId="36" priority="24" operator="equal">
      <formula>"Excluded"</formula>
    </cfRule>
  </conditionalFormatting>
  <conditionalFormatting sqref="O381:O382 O377:O378">
    <cfRule type="cellIs" dxfId="35" priority="19" operator="equal">
      <formula>"Suspended"</formula>
    </cfRule>
    <cfRule type="cellIs" dxfId="34" priority="20" operator="equal">
      <formula>"Registered"</formula>
    </cfRule>
    <cfRule type="cellIs" dxfId="33" priority="21" operator="equal">
      <formula>"Excluded"</formula>
    </cfRule>
  </conditionalFormatting>
  <conditionalFormatting sqref="O379:O380">
    <cfRule type="cellIs" dxfId="32" priority="16" operator="equal">
      <formula>"Suspended"</formula>
    </cfRule>
    <cfRule type="cellIs" dxfId="31" priority="17" operator="equal">
      <formula>"Registered"</formula>
    </cfRule>
    <cfRule type="cellIs" dxfId="30" priority="18" operator="equal">
      <formula>"Excluded"</formula>
    </cfRule>
  </conditionalFormatting>
  <conditionalFormatting sqref="A193">
    <cfRule type="cellIs" dxfId="29" priority="13" operator="equal">
      <formula>"Suspended"</formula>
    </cfRule>
    <cfRule type="cellIs" dxfId="28" priority="14" operator="equal">
      <formula>"Registered"</formula>
    </cfRule>
    <cfRule type="cellIs" dxfId="27" priority="15" operator="equal">
      <formula>"Excluded"</formula>
    </cfRule>
  </conditionalFormatting>
  <conditionalFormatting sqref="P385:P386">
    <cfRule type="cellIs" dxfId="26" priority="10" operator="equal">
      <formula>"Suspended"</formula>
    </cfRule>
    <cfRule type="cellIs" dxfId="25" priority="11" operator="equal">
      <formula>"Registered"</formula>
    </cfRule>
    <cfRule type="cellIs" dxfId="24" priority="12" operator="equal">
      <formula>"Excluded"</formula>
    </cfRule>
  </conditionalFormatting>
  <conditionalFormatting sqref="P383:P384">
    <cfRule type="cellIs" dxfId="23" priority="7" operator="equal">
      <formula>"Suspended"</formula>
    </cfRule>
    <cfRule type="cellIs" dxfId="22" priority="8" operator="equal">
      <formula>"Registered"</formula>
    </cfRule>
    <cfRule type="cellIs" dxfId="21" priority="9" operator="equal">
      <formula>"Excluded"</formula>
    </cfRule>
  </conditionalFormatting>
  <conditionalFormatting sqref="O385:O386">
    <cfRule type="cellIs" dxfId="20" priority="4" operator="equal">
      <formula>"Suspended"</formula>
    </cfRule>
    <cfRule type="cellIs" dxfId="19" priority="5" operator="equal">
      <formula>"Registered"</formula>
    </cfRule>
    <cfRule type="cellIs" dxfId="18" priority="6" operator="equal">
      <formula>"Excluded"</formula>
    </cfRule>
  </conditionalFormatting>
  <conditionalFormatting sqref="O383:O384">
    <cfRule type="cellIs" dxfId="17" priority="1" operator="equal">
      <formula>"Suspended"</formula>
    </cfRule>
    <cfRule type="cellIs" dxfId="16" priority="2" operator="equal">
      <formula>"Registered"</formula>
    </cfRule>
    <cfRule type="cellIs" dxfId="15" priority="3" operator="equal">
      <formula>"Excluded"</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A489"/>
  <sheetViews>
    <sheetView view="pageBreakPreview" topLeftCell="A8" zoomScaleNormal="100" zoomScaleSheetLayoutView="100" workbookViewId="0">
      <selection activeCell="A8" sqref="A8"/>
    </sheetView>
  </sheetViews>
  <sheetFormatPr defaultColWidth="8.7109375" defaultRowHeight="12.75"/>
  <cols>
    <col min="1" max="1" width="8" style="39" customWidth="1"/>
    <col min="2" max="2" width="12.28515625" style="39" customWidth="1"/>
    <col min="3" max="3" width="20.140625" style="39" customWidth="1"/>
    <col min="4" max="4" width="11.7109375" style="39" customWidth="1"/>
    <col min="5" max="5" width="14.5703125" style="39" customWidth="1"/>
    <col min="6" max="6" width="12.28515625" style="39" customWidth="1"/>
    <col min="7" max="7" width="9.140625" style="33" customWidth="1"/>
    <col min="8" max="8" width="7.5703125" style="39" customWidth="1"/>
    <col min="9" max="9" width="7.85546875" style="39" customWidth="1"/>
    <col min="10" max="10" width="9.28515625" style="39" customWidth="1"/>
    <col min="11" max="11" width="5.28515625" style="39" customWidth="1"/>
    <col min="12" max="12" width="18.28515625" style="39" customWidth="1"/>
    <col min="13" max="13" width="9.28515625" style="39" customWidth="1"/>
    <col min="14" max="14" width="13.28515625" style="39" customWidth="1"/>
    <col min="15" max="15" width="23.85546875" style="39" bestFit="1" customWidth="1"/>
    <col min="16" max="19" width="13.7109375" style="39" customWidth="1"/>
    <col min="20" max="20" width="18.28515625" style="39" customWidth="1"/>
    <col min="21" max="21" width="18.7109375" style="39" customWidth="1"/>
    <col min="22" max="22" width="28" style="39" customWidth="1"/>
    <col min="23" max="23" width="13.7109375" style="39" customWidth="1"/>
    <col min="24" max="16384" width="8.7109375" style="39"/>
  </cols>
  <sheetData>
    <row r="1" spans="1:25" s="713" customFormat="1" ht="25.5" hidden="1" customHeight="1">
      <c r="G1" s="745"/>
      <c r="L1" s="714" t="s">
        <v>634</v>
      </c>
      <c r="U1" s="713" t="s">
        <v>174</v>
      </c>
      <c r="V1" s="715" t="s">
        <v>635</v>
      </c>
      <c r="W1" s="713" t="s">
        <v>178</v>
      </c>
    </row>
    <row r="2" spans="1:25" s="713" customFormat="1" hidden="1">
      <c r="G2" s="745"/>
      <c r="L2" s="714" t="s">
        <v>634</v>
      </c>
      <c r="U2" s="713" t="s">
        <v>175</v>
      </c>
      <c r="V2" s="715" t="s">
        <v>495</v>
      </c>
      <c r="W2" s="713" t="s">
        <v>179</v>
      </c>
    </row>
    <row r="3" spans="1:25" s="713" customFormat="1" hidden="1">
      <c r="G3" s="745"/>
      <c r="L3" s="714" t="s">
        <v>634</v>
      </c>
      <c r="U3" s="713" t="s">
        <v>176</v>
      </c>
      <c r="V3" s="715" t="s">
        <v>496</v>
      </c>
      <c r="W3" s="713" t="s">
        <v>180</v>
      </c>
    </row>
    <row r="4" spans="1:25" s="713" customFormat="1" hidden="1">
      <c r="G4" s="745"/>
      <c r="L4" s="714" t="s">
        <v>634</v>
      </c>
      <c r="U4" s="713" t="s">
        <v>177</v>
      </c>
      <c r="V4" s="715" t="s">
        <v>497</v>
      </c>
    </row>
    <row r="5" spans="1:25" s="713" customFormat="1" hidden="1">
      <c r="G5" s="745"/>
      <c r="L5" s="714" t="s">
        <v>634</v>
      </c>
      <c r="U5" s="713" t="s">
        <v>483</v>
      </c>
      <c r="V5" s="715" t="s">
        <v>498</v>
      </c>
    </row>
    <row r="6" spans="1:25" s="713" customFormat="1" hidden="1">
      <c r="G6" s="745"/>
      <c r="L6" s="714" t="s">
        <v>634</v>
      </c>
      <c r="V6" s="715" t="s">
        <v>499</v>
      </c>
    </row>
    <row r="7" spans="1:25" s="713" customFormat="1" hidden="1">
      <c r="G7" s="745"/>
      <c r="L7" s="714" t="s">
        <v>634</v>
      </c>
      <c r="V7" s="715" t="s">
        <v>490</v>
      </c>
    </row>
    <row r="8" spans="1:25" s="181" customFormat="1" ht="27" customHeight="1" thickBot="1">
      <c r="A8" s="180" t="s">
        <v>636</v>
      </c>
      <c r="B8" s="182"/>
      <c r="C8" s="180"/>
      <c r="D8" s="216"/>
      <c r="E8" s="216"/>
      <c r="F8" s="181" t="s">
        <v>637</v>
      </c>
      <c r="L8" s="180" t="s">
        <v>638</v>
      </c>
      <c r="M8" s="182"/>
      <c r="P8" s="182"/>
      <c r="Q8" s="182"/>
      <c r="R8" s="182"/>
      <c r="S8" s="182"/>
      <c r="T8" s="182"/>
      <c r="U8" s="182"/>
    </row>
    <row r="9" spans="1:25" s="181" customFormat="1" ht="40.5" customHeight="1" thickBot="1">
      <c r="A9" s="180"/>
      <c r="B9" s="217"/>
      <c r="C9" s="716" t="s">
        <v>639</v>
      </c>
      <c r="D9" s="218"/>
      <c r="E9" s="219"/>
      <c r="F9" s="1068" t="s">
        <v>640</v>
      </c>
      <c r="G9" s="1069"/>
      <c r="H9" s="1069"/>
      <c r="I9" s="1069"/>
      <c r="J9" s="1070"/>
      <c r="K9" s="220"/>
      <c r="L9" s="180" t="s">
        <v>641</v>
      </c>
      <c r="M9" s="182"/>
      <c r="P9" s="182"/>
      <c r="Q9" s="182"/>
      <c r="R9" s="182"/>
      <c r="S9" s="182"/>
      <c r="T9" s="182"/>
      <c r="U9" s="180"/>
    </row>
    <row r="10" spans="1:25" s="180" customFormat="1" ht="26.25" customHeight="1" thickBot="1">
      <c r="A10" s="717"/>
      <c r="B10" s="217" t="s">
        <v>173</v>
      </c>
      <c r="C10" s="718" t="s">
        <v>642</v>
      </c>
      <c r="D10" s="719" t="s">
        <v>170</v>
      </c>
      <c r="E10" s="719" t="s">
        <v>482</v>
      </c>
      <c r="F10" s="720" t="s">
        <v>492</v>
      </c>
      <c r="G10" s="720" t="s">
        <v>493</v>
      </c>
      <c r="H10" s="720" t="s">
        <v>643</v>
      </c>
      <c r="I10" s="720" t="s">
        <v>644</v>
      </c>
      <c r="J10" s="721" t="s">
        <v>81</v>
      </c>
      <c r="K10" s="722" t="s">
        <v>645</v>
      </c>
      <c r="L10" s="723" t="s">
        <v>646</v>
      </c>
      <c r="M10" s="182" t="s">
        <v>263</v>
      </c>
      <c r="N10" s="182" t="s">
        <v>20</v>
      </c>
      <c r="O10" s="182" t="s">
        <v>56</v>
      </c>
      <c r="P10" s="182" t="s">
        <v>169</v>
      </c>
      <c r="Q10" s="182" t="s">
        <v>171</v>
      </c>
      <c r="R10" s="182" t="s">
        <v>647</v>
      </c>
      <c r="S10" s="182" t="s">
        <v>172</v>
      </c>
      <c r="T10" s="182" t="s">
        <v>650</v>
      </c>
      <c r="V10" s="180" t="s">
        <v>494</v>
      </c>
      <c r="W10" s="724" t="s">
        <v>648</v>
      </c>
    </row>
    <row r="11" spans="1:25" s="726" customFormat="1">
      <c r="A11" s="746" t="s">
        <v>4338</v>
      </c>
      <c r="B11" s="747" t="s">
        <v>774</v>
      </c>
      <c r="C11" s="748" t="s">
        <v>775</v>
      </c>
      <c r="D11" s="749">
        <v>43557</v>
      </c>
      <c r="E11" s="749" t="s">
        <v>480</v>
      </c>
      <c r="F11" s="750" t="s">
        <v>776</v>
      </c>
      <c r="G11" s="750" t="s">
        <v>777</v>
      </c>
      <c r="H11" s="750" t="s">
        <v>778</v>
      </c>
      <c r="I11" s="750" t="s">
        <v>779</v>
      </c>
      <c r="J11" s="750" t="s">
        <v>780</v>
      </c>
      <c r="K11" s="750"/>
      <c r="L11" s="747" t="s">
        <v>775</v>
      </c>
      <c r="M11" s="747" t="s">
        <v>781</v>
      </c>
      <c r="N11" s="747" t="s">
        <v>178</v>
      </c>
      <c r="O11" s="1001">
        <v>632.29999999999995</v>
      </c>
      <c r="P11" s="747" t="s">
        <v>782</v>
      </c>
      <c r="Q11" s="747" t="s">
        <v>783</v>
      </c>
      <c r="R11" s="747" t="s">
        <v>648</v>
      </c>
      <c r="S11" s="532" t="s">
        <v>649</v>
      </c>
      <c r="T11" s="532" t="s">
        <v>3619</v>
      </c>
      <c r="U11" s="532"/>
      <c r="V11" s="532"/>
      <c r="W11" s="532"/>
      <c r="X11" s="532"/>
      <c r="Y11" s="532" t="s">
        <v>3619</v>
      </c>
    </row>
    <row r="12" spans="1:25" s="726" customFormat="1">
      <c r="A12" s="751" t="s">
        <v>4337</v>
      </c>
      <c r="B12" s="747" t="s">
        <v>784</v>
      </c>
      <c r="C12" s="748" t="s">
        <v>785</v>
      </c>
      <c r="D12" s="749">
        <v>42219</v>
      </c>
      <c r="E12" s="749" t="s">
        <v>480</v>
      </c>
      <c r="F12" s="750" t="s">
        <v>786</v>
      </c>
      <c r="G12" s="750" t="s">
        <v>787</v>
      </c>
      <c r="H12" s="750" t="s">
        <v>788</v>
      </c>
      <c r="I12" s="750" t="s">
        <v>789</v>
      </c>
      <c r="J12" s="750" t="s">
        <v>780</v>
      </c>
      <c r="K12" s="752"/>
      <c r="L12" s="747" t="s">
        <v>785</v>
      </c>
      <c r="M12" s="747" t="s">
        <v>790</v>
      </c>
      <c r="N12" s="747" t="s">
        <v>178</v>
      </c>
      <c r="O12" s="1001">
        <v>559</v>
      </c>
      <c r="P12" s="747" t="s">
        <v>782</v>
      </c>
      <c r="Q12" s="747" t="s">
        <v>791</v>
      </c>
      <c r="R12" s="747" t="s">
        <v>648</v>
      </c>
      <c r="S12" s="532" t="s">
        <v>649</v>
      </c>
      <c r="T12" s="532"/>
      <c r="U12" s="532"/>
      <c r="V12" s="532"/>
      <c r="W12" s="532"/>
      <c r="X12" s="532"/>
      <c r="Y12" s="532"/>
    </row>
    <row r="13" spans="1:25" s="726" customFormat="1" ht="33" customHeight="1">
      <c r="A13" s="751" t="s">
        <v>4337</v>
      </c>
      <c r="B13" s="747" t="s">
        <v>792</v>
      </c>
      <c r="C13" s="747" t="s">
        <v>793</v>
      </c>
      <c r="D13" s="749">
        <v>41751</v>
      </c>
      <c r="E13" s="749" t="s">
        <v>480</v>
      </c>
      <c r="F13" s="752" t="s">
        <v>794</v>
      </c>
      <c r="G13" s="752" t="s">
        <v>795</v>
      </c>
      <c r="H13" s="752" t="s">
        <v>796</v>
      </c>
      <c r="I13" s="752" t="s">
        <v>797</v>
      </c>
      <c r="J13" s="752" t="s">
        <v>780</v>
      </c>
      <c r="K13" s="752"/>
      <c r="L13" s="747" t="s">
        <v>793</v>
      </c>
      <c r="M13" s="747" t="s">
        <v>798</v>
      </c>
      <c r="N13" s="747" t="s">
        <v>178</v>
      </c>
      <c r="O13" s="1001">
        <v>1014.26</v>
      </c>
      <c r="P13" s="747" t="s">
        <v>176</v>
      </c>
      <c r="Q13" s="747" t="s">
        <v>799</v>
      </c>
      <c r="R13" s="747" t="s">
        <v>648</v>
      </c>
      <c r="S13" s="532" t="s">
        <v>649</v>
      </c>
      <c r="T13" s="532" t="s">
        <v>3620</v>
      </c>
      <c r="U13" s="532"/>
      <c r="V13" s="532"/>
      <c r="W13" s="532"/>
      <c r="X13" s="532"/>
      <c r="Y13" s="532" t="s">
        <v>3620</v>
      </c>
    </row>
    <row r="14" spans="1:25" ht="12.6" customHeight="1">
      <c r="A14" s="746" t="s">
        <v>4338</v>
      </c>
      <c r="B14" s="747" t="s">
        <v>800</v>
      </c>
      <c r="C14" s="747" t="s">
        <v>801</v>
      </c>
      <c r="D14" s="749">
        <v>39156</v>
      </c>
      <c r="E14" s="749" t="s">
        <v>480</v>
      </c>
      <c r="F14" s="752" t="s">
        <v>802</v>
      </c>
      <c r="G14" s="752" t="s">
        <v>803</v>
      </c>
      <c r="H14" s="752" t="s">
        <v>804</v>
      </c>
      <c r="I14" s="752" t="s">
        <v>805</v>
      </c>
      <c r="J14" s="752" t="s">
        <v>806</v>
      </c>
      <c r="K14" s="752"/>
      <c r="L14" s="747" t="s">
        <v>801</v>
      </c>
      <c r="M14" s="747" t="s">
        <v>807</v>
      </c>
      <c r="N14" s="747" t="s">
        <v>178</v>
      </c>
      <c r="O14" s="1001">
        <v>1122.33</v>
      </c>
      <c r="P14" s="747" t="s">
        <v>176</v>
      </c>
      <c r="Q14" s="747" t="s">
        <v>808</v>
      </c>
      <c r="R14" s="747" t="s">
        <v>648</v>
      </c>
      <c r="S14" s="532" t="s">
        <v>649</v>
      </c>
      <c r="T14" s="532" t="s">
        <v>3621</v>
      </c>
      <c r="U14" s="532"/>
      <c r="V14" s="532"/>
      <c r="W14" s="532"/>
      <c r="X14" s="532"/>
      <c r="Y14" s="532" t="s">
        <v>3621</v>
      </c>
    </row>
    <row r="15" spans="1:25" ht="12.6" customHeight="1">
      <c r="A15" s="746" t="s">
        <v>4338</v>
      </c>
      <c r="B15" s="747" t="s">
        <v>809</v>
      </c>
      <c r="C15" s="747" t="s">
        <v>810</v>
      </c>
      <c r="D15" s="749">
        <v>42529</v>
      </c>
      <c r="E15" s="749" t="s">
        <v>480</v>
      </c>
      <c r="F15" s="752" t="s">
        <v>811</v>
      </c>
      <c r="G15" s="752" t="s">
        <v>812</v>
      </c>
      <c r="H15" s="752" t="s">
        <v>813</v>
      </c>
      <c r="I15" s="752" t="s">
        <v>814</v>
      </c>
      <c r="J15" s="752" t="s">
        <v>806</v>
      </c>
      <c r="K15" s="752"/>
      <c r="L15" s="747" t="s">
        <v>810</v>
      </c>
      <c r="M15" s="747" t="s">
        <v>815</v>
      </c>
      <c r="N15" s="747" t="s">
        <v>178</v>
      </c>
      <c r="O15" s="1001">
        <v>130.09</v>
      </c>
      <c r="P15" s="747" t="s">
        <v>816</v>
      </c>
      <c r="Q15" s="747" t="s">
        <v>817</v>
      </c>
      <c r="R15" s="747" t="s">
        <v>648</v>
      </c>
      <c r="S15" s="532" t="s">
        <v>649</v>
      </c>
      <c r="T15" s="532"/>
      <c r="U15" s="532"/>
      <c r="V15" s="532"/>
      <c r="W15" s="532"/>
      <c r="X15" s="532"/>
      <c r="Y15" s="532"/>
    </row>
    <row r="16" spans="1:25" ht="12.6" customHeight="1">
      <c r="A16" s="746" t="s">
        <v>4338</v>
      </c>
      <c r="B16" s="747" t="s">
        <v>818</v>
      </c>
      <c r="C16" s="747" t="s">
        <v>819</v>
      </c>
      <c r="D16" s="749">
        <v>38651</v>
      </c>
      <c r="E16" s="749" t="s">
        <v>480</v>
      </c>
      <c r="F16" s="752" t="s">
        <v>820</v>
      </c>
      <c r="G16" s="752" t="s">
        <v>821</v>
      </c>
      <c r="H16" s="752" t="s">
        <v>822</v>
      </c>
      <c r="I16" s="752" t="s">
        <v>823</v>
      </c>
      <c r="J16" s="752" t="s">
        <v>824</v>
      </c>
      <c r="K16" s="752"/>
      <c r="L16" s="747" t="s">
        <v>819</v>
      </c>
      <c r="M16" s="747" t="s">
        <v>825</v>
      </c>
      <c r="N16" s="747" t="s">
        <v>178</v>
      </c>
      <c r="O16" s="1001">
        <v>43.3</v>
      </c>
      <c r="P16" s="747" t="s">
        <v>816</v>
      </c>
      <c r="Q16" s="747" t="s">
        <v>826</v>
      </c>
      <c r="R16" s="747" t="s">
        <v>648</v>
      </c>
      <c r="S16" s="532" t="s">
        <v>649</v>
      </c>
      <c r="T16" s="532"/>
      <c r="U16" s="532"/>
      <c r="V16" s="532"/>
      <c r="W16" s="532"/>
      <c r="X16" s="532"/>
      <c r="Y16" s="532"/>
    </row>
    <row r="17" spans="1:25" ht="12.6" customHeight="1">
      <c r="A17" s="746" t="s">
        <v>4338</v>
      </c>
      <c r="B17" s="747" t="s">
        <v>835</v>
      </c>
      <c r="C17" s="747" t="s">
        <v>836</v>
      </c>
      <c r="D17" s="749">
        <v>40604</v>
      </c>
      <c r="E17" s="749" t="s">
        <v>480</v>
      </c>
      <c r="F17" s="752" t="s">
        <v>837</v>
      </c>
      <c r="G17" s="752" t="s">
        <v>778</v>
      </c>
      <c r="H17" s="752" t="s">
        <v>838</v>
      </c>
      <c r="I17" s="752" t="s">
        <v>839</v>
      </c>
      <c r="J17" s="752" t="s">
        <v>780</v>
      </c>
      <c r="K17" s="752"/>
      <c r="L17" s="747" t="s">
        <v>836</v>
      </c>
      <c r="M17" s="747" t="s">
        <v>840</v>
      </c>
      <c r="N17" s="747" t="s">
        <v>178</v>
      </c>
      <c r="O17" s="1001">
        <v>130.72999999999999</v>
      </c>
      <c r="P17" s="747" t="s">
        <v>816</v>
      </c>
      <c r="Q17" s="747" t="s">
        <v>841</v>
      </c>
      <c r="R17" s="747" t="s">
        <v>648</v>
      </c>
      <c r="S17" s="532" t="s">
        <v>649</v>
      </c>
      <c r="T17" s="532"/>
      <c r="U17" s="532"/>
      <c r="V17" s="532"/>
      <c r="W17" s="532"/>
      <c r="X17" s="532"/>
      <c r="Y17" s="532"/>
    </row>
    <row r="18" spans="1:25" ht="12.6" customHeight="1">
      <c r="A18" s="751" t="s">
        <v>4337</v>
      </c>
      <c r="B18" s="747" t="s">
        <v>842</v>
      </c>
      <c r="C18" s="747" t="s">
        <v>843</v>
      </c>
      <c r="D18" s="749">
        <v>37354</v>
      </c>
      <c r="E18" s="749" t="s">
        <v>480</v>
      </c>
      <c r="F18" s="752" t="s">
        <v>844</v>
      </c>
      <c r="G18" s="752" t="s">
        <v>845</v>
      </c>
      <c r="H18" s="752" t="s">
        <v>846</v>
      </c>
      <c r="I18" s="752" t="s">
        <v>847</v>
      </c>
      <c r="J18" s="752" t="s">
        <v>780</v>
      </c>
      <c r="K18" s="752"/>
      <c r="L18" s="747" t="s">
        <v>843</v>
      </c>
      <c r="M18" s="747" t="s">
        <v>848</v>
      </c>
      <c r="N18" s="747" t="s">
        <v>178</v>
      </c>
      <c r="O18" s="1001">
        <v>2936</v>
      </c>
      <c r="P18" s="747" t="s">
        <v>176</v>
      </c>
      <c r="Q18" s="747" t="s">
        <v>849</v>
      </c>
      <c r="R18" s="747" t="s">
        <v>648</v>
      </c>
      <c r="S18" s="532" t="s">
        <v>649</v>
      </c>
      <c r="T18" s="532" t="s">
        <v>3622</v>
      </c>
      <c r="U18" s="532"/>
      <c r="V18" s="532"/>
      <c r="W18" s="532"/>
      <c r="X18" s="532"/>
      <c r="Y18" s="532" t="s">
        <v>3622</v>
      </c>
    </row>
    <row r="19" spans="1:25" ht="12.6" customHeight="1">
      <c r="A19" s="746" t="s">
        <v>4338</v>
      </c>
      <c r="B19" s="747" t="s">
        <v>850</v>
      </c>
      <c r="C19" s="747" t="s">
        <v>851</v>
      </c>
      <c r="D19" s="749">
        <v>42825</v>
      </c>
      <c r="E19" s="749" t="s">
        <v>480</v>
      </c>
      <c r="F19" s="752" t="s">
        <v>852</v>
      </c>
      <c r="G19" s="752" t="s">
        <v>853</v>
      </c>
      <c r="H19" s="752" t="s">
        <v>854</v>
      </c>
      <c r="I19" s="752" t="s">
        <v>855</v>
      </c>
      <c r="J19" s="752" t="s">
        <v>806</v>
      </c>
      <c r="K19" s="752"/>
      <c r="L19" s="747" t="s">
        <v>851</v>
      </c>
      <c r="M19" s="747" t="s">
        <v>856</v>
      </c>
      <c r="N19" s="747" t="s">
        <v>178</v>
      </c>
      <c r="O19" s="1001">
        <v>287.02</v>
      </c>
      <c r="P19" s="747" t="s">
        <v>816</v>
      </c>
      <c r="Q19" s="747" t="s">
        <v>783</v>
      </c>
      <c r="R19" s="747" t="s">
        <v>648</v>
      </c>
      <c r="S19" s="532" t="s">
        <v>649</v>
      </c>
      <c r="T19" s="532"/>
      <c r="U19" s="532"/>
      <c r="V19" s="532"/>
      <c r="W19" s="532"/>
      <c r="X19" s="532"/>
      <c r="Y19" s="532"/>
    </row>
    <row r="20" spans="1:25" ht="12.6" customHeight="1">
      <c r="A20" s="746" t="s">
        <v>4338</v>
      </c>
      <c r="B20" s="747" t="s">
        <v>857</v>
      </c>
      <c r="C20" s="747" t="s">
        <v>858</v>
      </c>
      <c r="D20" s="749">
        <v>40953</v>
      </c>
      <c r="E20" s="749" t="s">
        <v>480</v>
      </c>
      <c r="F20" s="752" t="s">
        <v>859</v>
      </c>
      <c r="G20" s="752" t="s">
        <v>860</v>
      </c>
      <c r="H20" s="752" t="s">
        <v>861</v>
      </c>
      <c r="I20" s="752" t="s">
        <v>862</v>
      </c>
      <c r="J20" s="752" t="s">
        <v>806</v>
      </c>
      <c r="K20" s="752"/>
      <c r="L20" s="747" t="s">
        <v>858</v>
      </c>
      <c r="M20" s="747" t="s">
        <v>863</v>
      </c>
      <c r="N20" s="747" t="s">
        <v>178</v>
      </c>
      <c r="O20" s="1001">
        <v>114.57</v>
      </c>
      <c r="P20" s="747" t="s">
        <v>816</v>
      </c>
      <c r="Q20" s="747" t="s">
        <v>864</v>
      </c>
      <c r="R20" s="747" t="s">
        <v>648</v>
      </c>
      <c r="S20" s="532" t="s">
        <v>649</v>
      </c>
      <c r="T20" s="532"/>
      <c r="U20" s="532"/>
      <c r="V20" s="532"/>
      <c r="W20" s="532"/>
      <c r="X20" s="532"/>
      <c r="Y20" s="532"/>
    </row>
    <row r="21" spans="1:25" ht="12.6" customHeight="1">
      <c r="A21" s="751" t="s">
        <v>4337</v>
      </c>
      <c r="B21" s="747" t="s">
        <v>865</v>
      </c>
      <c r="C21" s="747" t="s">
        <v>866</v>
      </c>
      <c r="D21" s="749">
        <v>36802</v>
      </c>
      <c r="E21" s="749" t="s">
        <v>480</v>
      </c>
      <c r="F21" s="752" t="s">
        <v>867</v>
      </c>
      <c r="G21" s="752" t="s">
        <v>868</v>
      </c>
      <c r="H21" s="752" t="s">
        <v>869</v>
      </c>
      <c r="I21" s="752" t="s">
        <v>870</v>
      </c>
      <c r="J21" s="752" t="s">
        <v>780</v>
      </c>
      <c r="K21" s="752"/>
      <c r="L21" s="747" t="s">
        <v>866</v>
      </c>
      <c r="M21" s="747" t="s">
        <v>871</v>
      </c>
      <c r="N21" s="747" t="s">
        <v>178</v>
      </c>
      <c r="O21" s="1001">
        <v>2408.25</v>
      </c>
      <c r="P21" s="747" t="s">
        <v>176</v>
      </c>
      <c r="Q21" s="747" t="s">
        <v>872</v>
      </c>
      <c r="R21" s="747" t="s">
        <v>648</v>
      </c>
      <c r="S21" s="532" t="s">
        <v>649</v>
      </c>
      <c r="T21" s="532" t="s">
        <v>3723</v>
      </c>
      <c r="U21" s="532"/>
      <c r="V21" s="532"/>
      <c r="W21" s="532"/>
      <c r="X21" s="532"/>
      <c r="Y21" s="532" t="s">
        <v>3723</v>
      </c>
    </row>
    <row r="22" spans="1:25" ht="12.6" customHeight="1">
      <c r="A22" s="746" t="s">
        <v>4338</v>
      </c>
      <c r="B22" s="747" t="s">
        <v>873</v>
      </c>
      <c r="C22" s="747" t="s">
        <v>874</v>
      </c>
      <c r="D22" s="749">
        <v>42977</v>
      </c>
      <c r="E22" s="749" t="s">
        <v>480</v>
      </c>
      <c r="F22" s="752" t="s">
        <v>875</v>
      </c>
      <c r="G22" s="752" t="s">
        <v>876</v>
      </c>
      <c r="H22" s="752" t="s">
        <v>831</v>
      </c>
      <c r="I22" s="752" t="s">
        <v>877</v>
      </c>
      <c r="J22" s="752" t="s">
        <v>806</v>
      </c>
      <c r="K22" s="752"/>
      <c r="L22" s="747" t="s">
        <v>874</v>
      </c>
      <c r="M22" s="747" t="s">
        <v>878</v>
      </c>
      <c r="N22" s="747" t="s">
        <v>178</v>
      </c>
      <c r="O22" s="1001">
        <v>479.2</v>
      </c>
      <c r="P22" s="747" t="s">
        <v>816</v>
      </c>
      <c r="Q22" s="747" t="s">
        <v>799</v>
      </c>
      <c r="R22" s="747" t="s">
        <v>648</v>
      </c>
      <c r="S22" s="532" t="s">
        <v>649</v>
      </c>
      <c r="T22" s="532"/>
      <c r="U22" s="532"/>
      <c r="V22" s="532"/>
      <c r="W22" s="532"/>
      <c r="X22" s="532"/>
      <c r="Y22" s="532"/>
    </row>
    <row r="23" spans="1:25" ht="12.6" customHeight="1">
      <c r="A23" s="746" t="s">
        <v>4338</v>
      </c>
      <c r="B23" s="747" t="s">
        <v>879</v>
      </c>
      <c r="C23" s="747" t="s">
        <v>880</v>
      </c>
      <c r="D23" s="749">
        <v>37606</v>
      </c>
      <c r="E23" s="749" t="s">
        <v>480</v>
      </c>
      <c r="F23" s="752" t="s">
        <v>852</v>
      </c>
      <c r="G23" s="752" t="s">
        <v>853</v>
      </c>
      <c r="H23" s="752" t="s">
        <v>854</v>
      </c>
      <c r="I23" s="752" t="s">
        <v>855</v>
      </c>
      <c r="J23" s="752" t="s">
        <v>806</v>
      </c>
      <c r="K23" s="752"/>
      <c r="L23" s="747" t="s">
        <v>880</v>
      </c>
      <c r="M23" s="747" t="s">
        <v>881</v>
      </c>
      <c r="N23" s="747" t="s">
        <v>178</v>
      </c>
      <c r="O23" s="1001">
        <v>267.60000000000002</v>
      </c>
      <c r="P23" s="747" t="s">
        <v>816</v>
      </c>
      <c r="Q23" s="747" t="s">
        <v>817</v>
      </c>
      <c r="R23" s="747" t="s">
        <v>648</v>
      </c>
      <c r="S23" s="532" t="s">
        <v>649</v>
      </c>
      <c r="T23" s="532"/>
      <c r="U23" s="532"/>
      <c r="V23" s="532"/>
      <c r="W23" s="532"/>
      <c r="X23" s="532"/>
      <c r="Y23" s="532"/>
    </row>
    <row r="24" spans="1:25" ht="12.6" customHeight="1">
      <c r="A24" s="751" t="s">
        <v>4337</v>
      </c>
      <c r="B24" s="747" t="s">
        <v>882</v>
      </c>
      <c r="C24" s="747" t="s">
        <v>883</v>
      </c>
      <c r="D24" s="749">
        <v>37441</v>
      </c>
      <c r="E24" s="749" t="s">
        <v>480</v>
      </c>
      <c r="F24" s="752" t="s">
        <v>884</v>
      </c>
      <c r="G24" s="752" t="s">
        <v>885</v>
      </c>
      <c r="H24" s="752" t="s">
        <v>886</v>
      </c>
      <c r="I24" s="752" t="s">
        <v>887</v>
      </c>
      <c r="J24" s="752" t="s">
        <v>780</v>
      </c>
      <c r="K24" s="752"/>
      <c r="L24" s="747" t="s">
        <v>883</v>
      </c>
      <c r="M24" s="747" t="s">
        <v>888</v>
      </c>
      <c r="N24" s="747" t="s">
        <v>178</v>
      </c>
      <c r="O24" s="1001">
        <v>6472</v>
      </c>
      <c r="P24" s="747" t="s">
        <v>176</v>
      </c>
      <c r="Q24" s="747" t="s">
        <v>889</v>
      </c>
      <c r="R24" s="747" t="s">
        <v>648</v>
      </c>
      <c r="S24" s="532" t="s">
        <v>649</v>
      </c>
      <c r="T24" s="532" t="s">
        <v>3623</v>
      </c>
      <c r="U24" s="532"/>
      <c r="V24" s="532"/>
      <c r="W24" s="532"/>
      <c r="X24" s="532"/>
      <c r="Y24" s="532" t="s">
        <v>3623</v>
      </c>
    </row>
    <row r="25" spans="1:25">
      <c r="A25" s="746" t="s">
        <v>4338</v>
      </c>
      <c r="B25" s="747" t="s">
        <v>890</v>
      </c>
      <c r="C25" s="747" t="s">
        <v>891</v>
      </c>
      <c r="D25" s="749">
        <v>40130</v>
      </c>
      <c r="E25" s="749" t="s">
        <v>480</v>
      </c>
      <c r="F25" s="752" t="s">
        <v>892</v>
      </c>
      <c r="G25" s="752" t="s">
        <v>893</v>
      </c>
      <c r="H25" s="752" t="s">
        <v>894</v>
      </c>
      <c r="I25" s="752" t="s">
        <v>895</v>
      </c>
      <c r="J25" s="752" t="s">
        <v>806</v>
      </c>
      <c r="K25" s="752"/>
      <c r="L25" s="747" t="s">
        <v>891</v>
      </c>
      <c r="M25" s="747" t="s">
        <v>896</v>
      </c>
      <c r="N25" s="747" t="s">
        <v>178</v>
      </c>
      <c r="O25" s="1001">
        <v>412.1</v>
      </c>
      <c r="P25" s="747" t="s">
        <v>816</v>
      </c>
      <c r="Q25" s="747" t="s">
        <v>897</v>
      </c>
      <c r="R25" s="747" t="s">
        <v>648</v>
      </c>
      <c r="S25" s="532" t="s">
        <v>649</v>
      </c>
      <c r="T25" s="532" t="s">
        <v>3623</v>
      </c>
      <c r="U25" s="532"/>
      <c r="V25" s="532"/>
      <c r="W25" s="532"/>
      <c r="X25" s="532"/>
      <c r="Y25" s="532" t="s">
        <v>3623</v>
      </c>
    </row>
    <row r="26" spans="1:25">
      <c r="A26" s="746" t="s">
        <v>4338</v>
      </c>
      <c r="B26" s="747" t="s">
        <v>898</v>
      </c>
      <c r="C26" s="747" t="s">
        <v>899</v>
      </c>
      <c r="D26" s="749">
        <v>40253</v>
      </c>
      <c r="E26" s="749" t="s">
        <v>480</v>
      </c>
      <c r="F26" s="752" t="s">
        <v>776</v>
      </c>
      <c r="G26" s="752" t="s">
        <v>777</v>
      </c>
      <c r="H26" s="752" t="s">
        <v>778</v>
      </c>
      <c r="I26" s="752" t="s">
        <v>779</v>
      </c>
      <c r="J26" s="752" t="s">
        <v>780</v>
      </c>
      <c r="K26" s="752"/>
      <c r="L26" s="747" t="s">
        <v>899</v>
      </c>
      <c r="M26" s="747" t="s">
        <v>900</v>
      </c>
      <c r="N26" s="747" t="s">
        <v>178</v>
      </c>
      <c r="O26" s="1001">
        <v>240.52</v>
      </c>
      <c r="P26" s="747" t="s">
        <v>816</v>
      </c>
      <c r="Q26" s="747" t="s">
        <v>901</v>
      </c>
      <c r="R26" s="747" t="s">
        <v>648</v>
      </c>
      <c r="S26" s="532" t="s">
        <v>649</v>
      </c>
      <c r="T26" s="532" t="s">
        <v>3723</v>
      </c>
      <c r="U26" s="532"/>
      <c r="V26" s="532"/>
      <c r="W26" s="532"/>
      <c r="X26" s="532"/>
      <c r="Y26" s="532" t="s">
        <v>3723</v>
      </c>
    </row>
    <row r="27" spans="1:25">
      <c r="A27" s="746" t="s">
        <v>4338</v>
      </c>
      <c r="B27" s="747" t="s">
        <v>902</v>
      </c>
      <c r="C27" s="747" t="s">
        <v>903</v>
      </c>
      <c r="D27" s="749">
        <v>36857</v>
      </c>
      <c r="E27" s="749" t="s">
        <v>480</v>
      </c>
      <c r="F27" s="752" t="s">
        <v>904</v>
      </c>
      <c r="G27" s="752" t="s">
        <v>905</v>
      </c>
      <c r="H27" s="752" t="s">
        <v>906</v>
      </c>
      <c r="I27" s="752" t="s">
        <v>907</v>
      </c>
      <c r="J27" s="752" t="s">
        <v>908</v>
      </c>
      <c r="K27" s="752"/>
      <c r="L27" s="747" t="s">
        <v>903</v>
      </c>
      <c r="M27" s="747" t="s">
        <v>909</v>
      </c>
      <c r="N27" s="747" t="s">
        <v>178</v>
      </c>
      <c r="O27" s="1001">
        <v>192.35</v>
      </c>
      <c r="P27" s="747" t="s">
        <v>816</v>
      </c>
      <c r="Q27" s="747" t="s">
        <v>910</v>
      </c>
      <c r="R27" s="747" t="s">
        <v>648</v>
      </c>
      <c r="S27" s="532" t="s">
        <v>649</v>
      </c>
      <c r="T27" s="532" t="s">
        <v>3624</v>
      </c>
      <c r="U27" s="532"/>
      <c r="V27" s="532"/>
      <c r="W27" s="532"/>
      <c r="X27" s="532"/>
      <c r="Y27" s="532" t="s">
        <v>3624</v>
      </c>
    </row>
    <row r="28" spans="1:25">
      <c r="A28" s="746" t="s">
        <v>4338</v>
      </c>
      <c r="B28" s="747" t="s">
        <v>911</v>
      </c>
      <c r="C28" s="747" t="s">
        <v>912</v>
      </c>
      <c r="D28" s="749">
        <v>37389</v>
      </c>
      <c r="E28" s="749" t="s">
        <v>480</v>
      </c>
      <c r="F28" s="752" t="s">
        <v>852</v>
      </c>
      <c r="G28" s="752" t="s">
        <v>853</v>
      </c>
      <c r="H28" s="752" t="s">
        <v>854</v>
      </c>
      <c r="I28" s="752" t="s">
        <v>855</v>
      </c>
      <c r="J28" s="752" t="s">
        <v>806</v>
      </c>
      <c r="K28" s="752"/>
      <c r="L28" s="747" t="s">
        <v>912</v>
      </c>
      <c r="M28" s="747" t="s">
        <v>913</v>
      </c>
      <c r="N28" s="747" t="s">
        <v>178</v>
      </c>
      <c r="O28" s="1001">
        <v>1121.1199999999999</v>
      </c>
      <c r="P28" s="747" t="s">
        <v>176</v>
      </c>
      <c r="Q28" s="747" t="s">
        <v>914</v>
      </c>
      <c r="R28" s="747" t="s">
        <v>648</v>
      </c>
      <c r="S28" s="532" t="s">
        <v>649</v>
      </c>
      <c r="T28" s="532" t="s">
        <v>3625</v>
      </c>
      <c r="U28" s="532"/>
      <c r="V28" s="532"/>
      <c r="W28" s="532"/>
      <c r="X28" s="532"/>
      <c r="Y28" s="532" t="s">
        <v>3625</v>
      </c>
    </row>
    <row r="29" spans="1:25">
      <c r="A29" s="746" t="s">
        <v>4338</v>
      </c>
      <c r="B29" s="747" t="s">
        <v>915</v>
      </c>
      <c r="C29" s="747" t="s">
        <v>916</v>
      </c>
      <c r="D29" s="749">
        <v>43178</v>
      </c>
      <c r="E29" s="749" t="s">
        <v>480</v>
      </c>
      <c r="F29" s="752" t="s">
        <v>917</v>
      </c>
      <c r="G29" s="752" t="s">
        <v>918</v>
      </c>
      <c r="H29" s="752" t="s">
        <v>919</v>
      </c>
      <c r="I29" s="752" t="s">
        <v>920</v>
      </c>
      <c r="J29" s="752" t="s">
        <v>780</v>
      </c>
      <c r="K29" s="752"/>
      <c r="L29" s="747" t="s">
        <v>916</v>
      </c>
      <c r="M29" s="747" t="s">
        <v>921</v>
      </c>
      <c r="N29" s="747" t="s">
        <v>178</v>
      </c>
      <c r="O29" s="1001">
        <v>56.65</v>
      </c>
      <c r="P29" s="747" t="s">
        <v>816</v>
      </c>
      <c r="Q29" s="747" t="s">
        <v>817</v>
      </c>
      <c r="R29" s="747" t="s">
        <v>648</v>
      </c>
      <c r="S29" s="532" t="s">
        <v>649</v>
      </c>
      <c r="T29" s="532"/>
      <c r="U29" s="532"/>
      <c r="V29" s="532"/>
      <c r="W29" s="532"/>
      <c r="X29" s="532"/>
      <c r="Y29" s="532"/>
    </row>
    <row r="30" spans="1:25">
      <c r="A30" s="746" t="s">
        <v>4338</v>
      </c>
      <c r="B30" s="747" t="s">
        <v>922</v>
      </c>
      <c r="C30" s="747" t="s">
        <v>923</v>
      </c>
      <c r="D30" s="749">
        <v>43168</v>
      </c>
      <c r="E30" s="749" t="s">
        <v>480</v>
      </c>
      <c r="F30" s="752" t="s">
        <v>852</v>
      </c>
      <c r="G30" s="752" t="s">
        <v>853</v>
      </c>
      <c r="H30" s="752" t="s">
        <v>854</v>
      </c>
      <c r="I30" s="752" t="s">
        <v>855</v>
      </c>
      <c r="J30" s="752" t="s">
        <v>806</v>
      </c>
      <c r="K30" s="752"/>
      <c r="L30" s="747"/>
      <c r="M30" s="747" t="s">
        <v>924</v>
      </c>
      <c r="N30" s="747" t="s">
        <v>178</v>
      </c>
      <c r="O30" s="1001">
        <v>113.3</v>
      </c>
      <c r="P30" s="747" t="s">
        <v>816</v>
      </c>
      <c r="Q30" s="747" t="s">
        <v>925</v>
      </c>
      <c r="R30" s="747" t="s">
        <v>648</v>
      </c>
      <c r="S30" s="532" t="s">
        <v>649</v>
      </c>
      <c r="T30" s="532"/>
      <c r="U30" s="532"/>
      <c r="V30" s="532"/>
      <c r="W30" s="532"/>
      <c r="X30" s="532"/>
      <c r="Y30" s="532"/>
    </row>
    <row r="31" spans="1:25">
      <c r="A31" s="746" t="s">
        <v>4338</v>
      </c>
      <c r="B31" s="747" t="s">
        <v>926</v>
      </c>
      <c r="C31" s="747" t="s">
        <v>927</v>
      </c>
      <c r="D31" s="749">
        <v>37369</v>
      </c>
      <c r="E31" s="749" t="s">
        <v>480</v>
      </c>
      <c r="F31" s="752" t="s">
        <v>928</v>
      </c>
      <c r="G31" s="752" t="s">
        <v>929</v>
      </c>
      <c r="H31" s="752" t="s">
        <v>930</v>
      </c>
      <c r="I31" s="752" t="s">
        <v>931</v>
      </c>
      <c r="J31" s="752" t="s">
        <v>780</v>
      </c>
      <c r="K31" s="752"/>
      <c r="L31" s="747" t="s">
        <v>927</v>
      </c>
      <c r="M31" s="747" t="s">
        <v>932</v>
      </c>
      <c r="N31" s="747" t="s">
        <v>178</v>
      </c>
      <c r="O31" s="1001">
        <v>478.5</v>
      </c>
      <c r="P31" s="747" t="s">
        <v>816</v>
      </c>
      <c r="Q31" s="747" t="s">
        <v>933</v>
      </c>
      <c r="R31" s="747" t="s">
        <v>648</v>
      </c>
      <c r="S31" s="532" t="s">
        <v>649</v>
      </c>
      <c r="T31" s="532"/>
      <c r="U31" s="532"/>
      <c r="V31" s="532"/>
      <c r="W31" s="532"/>
      <c r="X31" s="532"/>
      <c r="Y31" s="532"/>
    </row>
    <row r="32" spans="1:25">
      <c r="A32" s="746" t="s">
        <v>4338</v>
      </c>
      <c r="B32" s="747" t="s">
        <v>934</v>
      </c>
      <c r="C32" s="747" t="s">
        <v>935</v>
      </c>
      <c r="D32" s="749">
        <v>40256</v>
      </c>
      <c r="E32" s="749" t="s">
        <v>480</v>
      </c>
      <c r="F32" s="752" t="s">
        <v>936</v>
      </c>
      <c r="G32" s="752" t="s">
        <v>937</v>
      </c>
      <c r="H32" s="752" t="s">
        <v>938</v>
      </c>
      <c r="I32" s="752" t="s">
        <v>939</v>
      </c>
      <c r="J32" s="752" t="s">
        <v>806</v>
      </c>
      <c r="K32" s="752"/>
      <c r="L32" s="747" t="s">
        <v>935</v>
      </c>
      <c r="M32" s="747" t="s">
        <v>940</v>
      </c>
      <c r="N32" s="747" t="s">
        <v>178</v>
      </c>
      <c r="O32" s="1001">
        <v>251</v>
      </c>
      <c r="P32" s="747" t="s">
        <v>816</v>
      </c>
      <c r="Q32" s="747" t="s">
        <v>941</v>
      </c>
      <c r="R32" s="747" t="s">
        <v>648</v>
      </c>
      <c r="S32" s="532" t="s">
        <v>649</v>
      </c>
      <c r="T32" s="532" t="s">
        <v>3625</v>
      </c>
      <c r="U32" s="532"/>
      <c r="V32" s="532"/>
      <c r="W32" s="532"/>
      <c r="X32" s="532"/>
      <c r="Y32" s="532" t="s">
        <v>3625</v>
      </c>
    </row>
    <row r="33" spans="1:25">
      <c r="A33" s="746" t="s">
        <v>4338</v>
      </c>
      <c r="B33" s="747" t="s">
        <v>3626</v>
      </c>
      <c r="C33" s="747" t="s">
        <v>3627</v>
      </c>
      <c r="D33" s="749">
        <v>44425</v>
      </c>
      <c r="E33" s="749" t="s">
        <v>480</v>
      </c>
      <c r="F33" s="752" t="s">
        <v>1641</v>
      </c>
      <c r="G33" s="752" t="s">
        <v>1183</v>
      </c>
      <c r="H33" s="752" t="s">
        <v>1184</v>
      </c>
      <c r="I33" s="752" t="s">
        <v>1185</v>
      </c>
      <c r="J33" s="752" t="s">
        <v>780</v>
      </c>
      <c r="K33" s="752"/>
      <c r="L33" s="747" t="s">
        <v>3627</v>
      </c>
      <c r="M33" s="747" t="s">
        <v>3628</v>
      </c>
      <c r="N33" s="747" t="s">
        <v>178</v>
      </c>
      <c r="O33" s="1002">
        <v>135.88</v>
      </c>
      <c r="P33" s="747" t="s">
        <v>816</v>
      </c>
      <c r="Q33" s="747" t="s">
        <v>3629</v>
      </c>
      <c r="R33" s="747"/>
      <c r="S33" s="532"/>
      <c r="T33" s="532"/>
      <c r="U33" s="532"/>
      <c r="V33" s="532"/>
      <c r="W33" s="532"/>
      <c r="X33" s="532"/>
      <c r="Y33" s="532"/>
    </row>
    <row r="34" spans="1:25">
      <c r="A34" s="746" t="s">
        <v>4338</v>
      </c>
      <c r="B34" s="747" t="s">
        <v>942</v>
      </c>
      <c r="C34" s="747" t="s">
        <v>943</v>
      </c>
      <c r="D34" s="749">
        <v>43278</v>
      </c>
      <c r="E34" s="749" t="s">
        <v>480</v>
      </c>
      <c r="F34" s="752" t="s">
        <v>944</v>
      </c>
      <c r="G34" s="752" t="s">
        <v>945</v>
      </c>
      <c r="H34" s="752" t="s">
        <v>946</v>
      </c>
      <c r="I34" s="752" t="s">
        <v>947</v>
      </c>
      <c r="J34" s="752" t="s">
        <v>806</v>
      </c>
      <c r="K34" s="752"/>
      <c r="L34" s="747" t="s">
        <v>943</v>
      </c>
      <c r="M34" s="747" t="s">
        <v>948</v>
      </c>
      <c r="N34" s="747" t="s">
        <v>178</v>
      </c>
      <c r="O34" s="1001">
        <v>138.77000000000001</v>
      </c>
      <c r="P34" s="747" t="s">
        <v>816</v>
      </c>
      <c r="Q34" s="747" t="s">
        <v>949</v>
      </c>
      <c r="R34" s="747" t="s">
        <v>648</v>
      </c>
      <c r="S34" s="532" t="s">
        <v>649</v>
      </c>
      <c r="T34" s="532"/>
      <c r="U34" s="532"/>
      <c r="V34" s="532"/>
      <c r="W34" s="532"/>
      <c r="X34" s="532"/>
      <c r="Y34" s="532"/>
    </row>
    <row r="35" spans="1:25">
      <c r="A35" s="746" t="s">
        <v>4338</v>
      </c>
      <c r="B35" s="747" t="s">
        <v>950</v>
      </c>
      <c r="C35" s="747" t="s">
        <v>951</v>
      </c>
      <c r="D35" s="749">
        <v>41845</v>
      </c>
      <c r="E35" s="749" t="s">
        <v>480</v>
      </c>
      <c r="F35" s="752" t="s">
        <v>852</v>
      </c>
      <c r="G35" s="752" t="s">
        <v>853</v>
      </c>
      <c r="H35" s="752" t="s">
        <v>854</v>
      </c>
      <c r="I35" s="752" t="s">
        <v>855</v>
      </c>
      <c r="J35" s="752" t="s">
        <v>806</v>
      </c>
      <c r="K35" s="752"/>
      <c r="L35" s="747" t="s">
        <v>951</v>
      </c>
      <c r="M35" s="747" t="s">
        <v>952</v>
      </c>
      <c r="N35" s="747" t="s">
        <v>178</v>
      </c>
      <c r="O35" s="1001">
        <v>1326.7</v>
      </c>
      <c r="P35" s="747" t="s">
        <v>176</v>
      </c>
      <c r="Q35" s="747" t="s">
        <v>953</v>
      </c>
      <c r="R35" s="747" t="s">
        <v>648</v>
      </c>
      <c r="S35" s="532" t="s">
        <v>649</v>
      </c>
      <c r="T35" s="532" t="s">
        <v>3623</v>
      </c>
      <c r="U35" s="532"/>
      <c r="V35" s="532"/>
      <c r="W35" s="532"/>
      <c r="X35" s="532"/>
      <c r="Y35" s="532" t="s">
        <v>3623</v>
      </c>
    </row>
    <row r="36" spans="1:25">
      <c r="A36" s="751" t="s">
        <v>4337</v>
      </c>
      <c r="B36" s="747" t="s">
        <v>954</v>
      </c>
      <c r="C36" s="747" t="s">
        <v>955</v>
      </c>
      <c r="D36" s="749">
        <v>39013</v>
      </c>
      <c r="E36" s="749" t="s">
        <v>480</v>
      </c>
      <c r="F36" s="752" t="s">
        <v>956</v>
      </c>
      <c r="G36" s="752" t="s">
        <v>957</v>
      </c>
      <c r="H36" s="752" t="s">
        <v>958</v>
      </c>
      <c r="I36" s="752" t="s">
        <v>959</v>
      </c>
      <c r="J36" s="752" t="s">
        <v>780</v>
      </c>
      <c r="K36" s="752"/>
      <c r="L36" s="747" t="s">
        <v>955</v>
      </c>
      <c r="M36" s="747" t="s">
        <v>960</v>
      </c>
      <c r="N36" s="747" t="s">
        <v>178</v>
      </c>
      <c r="O36" s="1001">
        <v>410.55</v>
      </c>
      <c r="P36" s="747" t="s">
        <v>816</v>
      </c>
      <c r="Q36" s="747" t="s">
        <v>961</v>
      </c>
      <c r="R36" s="747" t="s">
        <v>648</v>
      </c>
      <c r="S36" s="532" t="s">
        <v>649</v>
      </c>
      <c r="T36" s="532"/>
      <c r="U36" s="532"/>
      <c r="V36" s="532"/>
      <c r="W36" s="532"/>
      <c r="X36" s="532"/>
      <c r="Y36" s="532"/>
    </row>
    <row r="37" spans="1:25">
      <c r="A37" s="746" t="s">
        <v>4338</v>
      </c>
      <c r="B37" s="747" t="s">
        <v>962</v>
      </c>
      <c r="C37" s="747" t="s">
        <v>963</v>
      </c>
      <c r="D37" s="749">
        <v>43954</v>
      </c>
      <c r="E37" s="749" t="s">
        <v>480</v>
      </c>
      <c r="F37" s="752" t="s">
        <v>964</v>
      </c>
      <c r="G37" s="752" t="s">
        <v>778</v>
      </c>
      <c r="H37" s="752" t="s">
        <v>838</v>
      </c>
      <c r="I37" s="752" t="s">
        <v>965</v>
      </c>
      <c r="J37" s="752" t="s">
        <v>780</v>
      </c>
      <c r="K37" s="752"/>
      <c r="L37" s="747" t="s">
        <v>963</v>
      </c>
      <c r="M37" s="747" t="s">
        <v>966</v>
      </c>
      <c r="N37" s="747" t="s">
        <v>178</v>
      </c>
      <c r="O37" s="1001">
        <v>90.28</v>
      </c>
      <c r="P37" s="747" t="s">
        <v>816</v>
      </c>
      <c r="Q37" s="747" t="s">
        <v>967</v>
      </c>
      <c r="R37" s="747"/>
      <c r="S37" s="532" t="s">
        <v>649</v>
      </c>
      <c r="T37" s="532"/>
      <c r="U37" s="532"/>
      <c r="V37" s="532"/>
      <c r="W37" s="532"/>
      <c r="X37" s="532"/>
      <c r="Y37" s="532"/>
    </row>
    <row r="38" spans="1:25">
      <c r="A38" s="746" t="s">
        <v>4338</v>
      </c>
      <c r="B38" s="747" t="s">
        <v>968</v>
      </c>
      <c r="C38" s="747" t="s">
        <v>969</v>
      </c>
      <c r="D38" s="749">
        <v>41689</v>
      </c>
      <c r="E38" s="749" t="s">
        <v>480</v>
      </c>
      <c r="F38" s="752" t="s">
        <v>970</v>
      </c>
      <c r="G38" s="752" t="s">
        <v>971</v>
      </c>
      <c r="H38" s="752"/>
      <c r="I38" s="752" t="s">
        <v>972</v>
      </c>
      <c r="J38" s="752" t="s">
        <v>780</v>
      </c>
      <c r="K38" s="752"/>
      <c r="L38" s="747" t="s">
        <v>969</v>
      </c>
      <c r="M38" s="747" t="s">
        <v>973</v>
      </c>
      <c r="N38" s="747" t="s">
        <v>178</v>
      </c>
      <c r="O38" s="1001">
        <v>335</v>
      </c>
      <c r="P38" s="747" t="s">
        <v>816</v>
      </c>
      <c r="Q38" s="747" t="s">
        <v>941</v>
      </c>
      <c r="R38" s="747" t="s">
        <v>648</v>
      </c>
      <c r="S38" s="532" t="s">
        <v>649</v>
      </c>
      <c r="T38" s="532"/>
      <c r="U38" s="532"/>
      <c r="V38" s="532"/>
      <c r="W38" s="532"/>
      <c r="X38" s="532"/>
      <c r="Y38" s="532"/>
    </row>
    <row r="39" spans="1:25">
      <c r="A39" s="746" t="s">
        <v>4338</v>
      </c>
      <c r="B39" s="747" t="s">
        <v>977</v>
      </c>
      <c r="C39" s="747" t="s">
        <v>978</v>
      </c>
      <c r="D39" s="749">
        <v>43607</v>
      </c>
      <c r="E39" s="749" t="s">
        <v>480</v>
      </c>
      <c r="F39" s="752" t="s">
        <v>979</v>
      </c>
      <c r="G39" s="752" t="s">
        <v>980</v>
      </c>
      <c r="H39" s="752" t="s">
        <v>831</v>
      </c>
      <c r="I39" s="752" t="s">
        <v>981</v>
      </c>
      <c r="J39" s="752" t="s">
        <v>806</v>
      </c>
      <c r="K39" s="752"/>
      <c r="L39" s="747" t="s">
        <v>982</v>
      </c>
      <c r="M39" s="747" t="s">
        <v>983</v>
      </c>
      <c r="N39" s="747" t="s">
        <v>178</v>
      </c>
      <c r="O39" s="1001">
        <v>41.05</v>
      </c>
      <c r="P39" s="747" t="s">
        <v>816</v>
      </c>
      <c r="Q39" s="747" t="s">
        <v>984</v>
      </c>
      <c r="R39" s="747" t="s">
        <v>648</v>
      </c>
      <c r="S39" s="532" t="s">
        <v>649</v>
      </c>
      <c r="T39" s="532" t="s">
        <v>3619</v>
      </c>
      <c r="U39" s="532"/>
      <c r="V39" s="532"/>
      <c r="W39" s="532"/>
      <c r="X39" s="532"/>
      <c r="Y39" s="532" t="s">
        <v>3619</v>
      </c>
    </row>
    <row r="40" spans="1:25">
      <c r="A40" s="751" t="s">
        <v>4337</v>
      </c>
      <c r="B40" s="747" t="s">
        <v>985</v>
      </c>
      <c r="C40" s="747" t="s">
        <v>986</v>
      </c>
      <c r="D40" s="749">
        <v>41617</v>
      </c>
      <c r="E40" s="749" t="s">
        <v>480</v>
      </c>
      <c r="F40" s="752" t="s">
        <v>987</v>
      </c>
      <c r="G40" s="752" t="s">
        <v>988</v>
      </c>
      <c r="H40" s="752" t="s">
        <v>989</v>
      </c>
      <c r="I40" s="752" t="s">
        <v>990</v>
      </c>
      <c r="J40" s="752" t="s">
        <v>806</v>
      </c>
      <c r="K40" s="752"/>
      <c r="L40" s="747" t="s">
        <v>986</v>
      </c>
      <c r="M40" s="747" t="s">
        <v>991</v>
      </c>
      <c r="N40" s="747" t="s">
        <v>178</v>
      </c>
      <c r="O40" s="1001">
        <v>1379</v>
      </c>
      <c r="P40" s="747" t="s">
        <v>176</v>
      </c>
      <c r="Q40" s="747" t="s">
        <v>992</v>
      </c>
      <c r="R40" s="747" t="s">
        <v>648</v>
      </c>
      <c r="S40" s="532" t="s">
        <v>649</v>
      </c>
      <c r="T40" s="532" t="s">
        <v>3619</v>
      </c>
      <c r="U40" s="532"/>
      <c r="V40" s="532"/>
      <c r="W40" s="532"/>
      <c r="X40" s="532"/>
      <c r="Y40" s="532" t="s">
        <v>3619</v>
      </c>
    </row>
    <row r="41" spans="1:25">
      <c r="A41" s="751" t="s">
        <v>4337</v>
      </c>
      <c r="B41" s="747" t="s">
        <v>993</v>
      </c>
      <c r="C41" s="747" t="s">
        <v>994</v>
      </c>
      <c r="D41" s="749">
        <v>41969</v>
      </c>
      <c r="E41" s="749" t="s">
        <v>480</v>
      </c>
      <c r="F41" s="752" t="s">
        <v>995</v>
      </c>
      <c r="G41" s="752" t="s">
        <v>996</v>
      </c>
      <c r="H41" s="752" t="s">
        <v>997</v>
      </c>
      <c r="I41" s="752" t="s">
        <v>998</v>
      </c>
      <c r="J41" s="752" t="s">
        <v>780</v>
      </c>
      <c r="K41" s="752"/>
      <c r="L41" s="747" t="s">
        <v>994</v>
      </c>
      <c r="M41" s="747" t="s">
        <v>999</v>
      </c>
      <c r="N41" s="747" t="s">
        <v>178</v>
      </c>
      <c r="O41" s="1001">
        <v>244.5</v>
      </c>
      <c r="P41" s="747" t="s">
        <v>816</v>
      </c>
      <c r="Q41" s="747" t="s">
        <v>1000</v>
      </c>
      <c r="R41" s="747" t="s">
        <v>648</v>
      </c>
      <c r="S41" s="532" t="s">
        <v>649</v>
      </c>
      <c r="T41" s="532"/>
      <c r="U41" s="532"/>
      <c r="V41" s="532"/>
      <c r="W41" s="532"/>
      <c r="X41" s="532"/>
      <c r="Y41" s="532"/>
    </row>
    <row r="42" spans="1:25">
      <c r="A42" s="751" t="s">
        <v>4337</v>
      </c>
      <c r="B42" s="747" t="s">
        <v>1001</v>
      </c>
      <c r="C42" s="747" t="s">
        <v>1002</v>
      </c>
      <c r="D42" s="749">
        <v>43146</v>
      </c>
      <c r="E42" s="749" t="s">
        <v>480</v>
      </c>
      <c r="F42" s="752" t="s">
        <v>794</v>
      </c>
      <c r="G42" s="752" t="s">
        <v>795</v>
      </c>
      <c r="H42" s="752" t="s">
        <v>796</v>
      </c>
      <c r="I42" s="752" t="s">
        <v>797</v>
      </c>
      <c r="J42" s="752" t="s">
        <v>780</v>
      </c>
      <c r="K42" s="752"/>
      <c r="L42" s="747" t="s">
        <v>1002</v>
      </c>
      <c r="M42" s="747" t="s">
        <v>3630</v>
      </c>
      <c r="N42" s="747" t="s">
        <v>178</v>
      </c>
      <c r="O42" s="1001">
        <v>2152.4299999999998</v>
      </c>
      <c r="P42" s="747" t="s">
        <v>176</v>
      </c>
      <c r="Q42" s="747" t="s">
        <v>910</v>
      </c>
      <c r="R42" s="747" t="s">
        <v>648</v>
      </c>
      <c r="S42" s="532" t="s">
        <v>649</v>
      </c>
      <c r="T42" s="532"/>
      <c r="U42" s="532"/>
      <c r="V42" s="532"/>
      <c r="W42" s="532"/>
      <c r="X42" s="532"/>
      <c r="Y42" s="532"/>
    </row>
    <row r="43" spans="1:25">
      <c r="A43" s="746" t="s">
        <v>4338</v>
      </c>
      <c r="B43" s="747" t="s">
        <v>1003</v>
      </c>
      <c r="C43" s="747" t="s">
        <v>1004</v>
      </c>
      <c r="D43" s="749">
        <v>39085</v>
      </c>
      <c r="E43" s="749" t="s">
        <v>480</v>
      </c>
      <c r="F43" s="752" t="s">
        <v>1005</v>
      </c>
      <c r="G43" s="752" t="s">
        <v>1006</v>
      </c>
      <c r="H43" s="752" t="s">
        <v>1007</v>
      </c>
      <c r="I43" s="752" t="s">
        <v>1008</v>
      </c>
      <c r="J43" s="752" t="s">
        <v>806</v>
      </c>
      <c r="K43" s="752"/>
      <c r="L43" s="747" t="s">
        <v>1004</v>
      </c>
      <c r="M43" s="747" t="s">
        <v>1009</v>
      </c>
      <c r="N43" s="747" t="s">
        <v>178</v>
      </c>
      <c r="O43" s="1001">
        <v>79.760000000000005</v>
      </c>
      <c r="P43" s="747" t="s">
        <v>816</v>
      </c>
      <c r="Q43" s="747" t="s">
        <v>1010</v>
      </c>
      <c r="R43" s="747" t="s">
        <v>648</v>
      </c>
      <c r="S43" s="532" t="s">
        <v>649</v>
      </c>
      <c r="T43" s="532" t="s">
        <v>3631</v>
      </c>
      <c r="U43" s="532"/>
      <c r="V43" s="532"/>
      <c r="W43" s="532"/>
      <c r="X43" s="532"/>
      <c r="Y43" s="532" t="s">
        <v>3631</v>
      </c>
    </row>
    <row r="44" spans="1:25">
      <c r="A44" s="746" t="s">
        <v>4338</v>
      </c>
      <c r="B44" s="747" t="s">
        <v>1011</v>
      </c>
      <c r="C44" s="753" t="s">
        <v>4339</v>
      </c>
      <c r="D44" s="749">
        <v>36794</v>
      </c>
      <c r="E44" s="749" t="s">
        <v>480</v>
      </c>
      <c r="F44" s="752" t="s">
        <v>928</v>
      </c>
      <c r="G44" s="752" t="s">
        <v>929</v>
      </c>
      <c r="H44" s="752" t="s">
        <v>930</v>
      </c>
      <c r="I44" s="752" t="s">
        <v>931</v>
      </c>
      <c r="J44" s="752" t="s">
        <v>780</v>
      </c>
      <c r="K44" s="752"/>
      <c r="L44" s="753" t="s">
        <v>4339</v>
      </c>
      <c r="M44" s="747" t="s">
        <v>1012</v>
      </c>
      <c r="N44" s="747" t="s">
        <v>178</v>
      </c>
      <c r="O44" s="1001">
        <v>826.5</v>
      </c>
      <c r="P44" s="747" t="s">
        <v>782</v>
      </c>
      <c r="Q44" s="747" t="s">
        <v>817</v>
      </c>
      <c r="R44" s="747" t="s">
        <v>648</v>
      </c>
      <c r="S44" s="532" t="s">
        <v>649</v>
      </c>
      <c r="T44" s="532" t="s">
        <v>3632</v>
      </c>
      <c r="U44" s="532"/>
      <c r="V44" s="532"/>
      <c r="W44" s="532"/>
      <c r="X44" s="532"/>
      <c r="Y44" s="532" t="s">
        <v>3632</v>
      </c>
    </row>
    <row r="45" spans="1:25">
      <c r="A45" s="746" t="s">
        <v>4338</v>
      </c>
      <c r="B45" s="747" t="s">
        <v>1013</v>
      </c>
      <c r="C45" s="747" t="s">
        <v>1014</v>
      </c>
      <c r="D45" s="749">
        <v>37438</v>
      </c>
      <c r="E45" s="749" t="s">
        <v>480</v>
      </c>
      <c r="F45" s="752" t="s">
        <v>852</v>
      </c>
      <c r="G45" s="752" t="s">
        <v>853</v>
      </c>
      <c r="H45" s="752" t="s">
        <v>854</v>
      </c>
      <c r="I45" s="752" t="s">
        <v>855</v>
      </c>
      <c r="J45" s="752" t="s">
        <v>806</v>
      </c>
      <c r="K45" s="752"/>
      <c r="L45" s="747" t="s">
        <v>1014</v>
      </c>
      <c r="M45" s="747" t="s">
        <v>1015</v>
      </c>
      <c r="N45" s="747" t="s">
        <v>178</v>
      </c>
      <c r="O45" s="1001">
        <v>463</v>
      </c>
      <c r="P45" s="747" t="s">
        <v>816</v>
      </c>
      <c r="Q45" s="747" t="s">
        <v>817</v>
      </c>
      <c r="R45" s="747" t="s">
        <v>648</v>
      </c>
      <c r="S45" s="532" t="s">
        <v>649</v>
      </c>
      <c r="T45" s="532" t="s">
        <v>3633</v>
      </c>
      <c r="U45" s="532"/>
      <c r="V45" s="532"/>
      <c r="W45" s="532"/>
      <c r="X45" s="532"/>
      <c r="Y45" s="532" t="s">
        <v>3633</v>
      </c>
    </row>
    <row r="46" spans="1:25">
      <c r="A46" s="746" t="s">
        <v>4338</v>
      </c>
      <c r="B46" s="747" t="s">
        <v>1013</v>
      </c>
      <c r="C46" s="747" t="s">
        <v>1016</v>
      </c>
      <c r="D46" s="749">
        <v>43117</v>
      </c>
      <c r="E46" s="749" t="s">
        <v>480</v>
      </c>
      <c r="F46" s="752" t="s">
        <v>1017</v>
      </c>
      <c r="G46" s="752" t="s">
        <v>1018</v>
      </c>
      <c r="H46" s="752" t="s">
        <v>1019</v>
      </c>
      <c r="I46" s="752" t="s">
        <v>1020</v>
      </c>
      <c r="J46" s="752" t="s">
        <v>806</v>
      </c>
      <c r="K46" s="752"/>
      <c r="L46" s="747" t="s">
        <v>1016</v>
      </c>
      <c r="M46" s="747" t="s">
        <v>1021</v>
      </c>
      <c r="N46" s="747" t="s">
        <v>178</v>
      </c>
      <c r="O46" s="1001">
        <v>162</v>
      </c>
      <c r="P46" s="747" t="s">
        <v>816</v>
      </c>
      <c r="Q46" s="747" t="s">
        <v>1022</v>
      </c>
      <c r="R46" s="747" t="s">
        <v>648</v>
      </c>
      <c r="S46" s="532" t="s">
        <v>649</v>
      </c>
      <c r="T46" s="532"/>
      <c r="U46" s="532"/>
      <c r="V46" s="532"/>
      <c r="W46" s="532"/>
      <c r="X46" s="532"/>
      <c r="Y46" s="532"/>
    </row>
    <row r="47" spans="1:25">
      <c r="A47" s="746" t="s">
        <v>4338</v>
      </c>
      <c r="B47" s="747" t="s">
        <v>1023</v>
      </c>
      <c r="C47" s="747" t="s">
        <v>1024</v>
      </c>
      <c r="D47" s="749">
        <v>42132</v>
      </c>
      <c r="E47" s="749" t="s">
        <v>480</v>
      </c>
      <c r="F47" s="752" t="s">
        <v>928</v>
      </c>
      <c r="G47" s="752" t="s">
        <v>929</v>
      </c>
      <c r="H47" s="752" t="s">
        <v>930</v>
      </c>
      <c r="I47" s="752" t="s">
        <v>931</v>
      </c>
      <c r="J47" s="752" t="s">
        <v>780</v>
      </c>
      <c r="K47" s="752"/>
      <c r="L47" s="747" t="s">
        <v>1024</v>
      </c>
      <c r="M47" s="747" t="s">
        <v>1025</v>
      </c>
      <c r="N47" s="747" t="s">
        <v>178</v>
      </c>
      <c r="O47" s="1001">
        <v>378.08</v>
      </c>
      <c r="P47" s="747" t="s">
        <v>816</v>
      </c>
      <c r="Q47" s="747" t="s">
        <v>941</v>
      </c>
      <c r="R47" s="747" t="s">
        <v>648</v>
      </c>
      <c r="S47" s="532" t="s">
        <v>649</v>
      </c>
      <c r="T47" s="532"/>
      <c r="U47" s="532"/>
      <c r="V47" s="532"/>
      <c r="W47" s="532"/>
      <c r="X47" s="532"/>
      <c r="Y47" s="532"/>
    </row>
    <row r="48" spans="1:25">
      <c r="A48" s="746" t="s">
        <v>4338</v>
      </c>
      <c r="B48" s="747" t="s">
        <v>1026</v>
      </c>
      <c r="C48" s="747" t="s">
        <v>1027</v>
      </c>
      <c r="D48" s="749">
        <v>37473</v>
      </c>
      <c r="E48" s="749" t="s">
        <v>480</v>
      </c>
      <c r="F48" s="752" t="s">
        <v>1028</v>
      </c>
      <c r="G48" s="752" t="s">
        <v>1029</v>
      </c>
      <c r="H48" s="752" t="s">
        <v>831</v>
      </c>
      <c r="I48" s="752" t="s">
        <v>1030</v>
      </c>
      <c r="J48" s="752" t="s">
        <v>806</v>
      </c>
      <c r="K48" s="752"/>
      <c r="L48" s="747" t="s">
        <v>1031</v>
      </c>
      <c r="M48" s="747" t="s">
        <v>1032</v>
      </c>
      <c r="N48" s="747" t="s">
        <v>178</v>
      </c>
      <c r="O48" s="1001">
        <v>104.81</v>
      </c>
      <c r="P48" s="747" t="s">
        <v>816</v>
      </c>
      <c r="Q48" s="747" t="s">
        <v>1033</v>
      </c>
      <c r="R48" s="747" t="s">
        <v>648</v>
      </c>
      <c r="S48" s="532" t="s">
        <v>649</v>
      </c>
      <c r="T48" s="532" t="s">
        <v>3631</v>
      </c>
      <c r="U48" s="532"/>
      <c r="V48" s="532"/>
      <c r="W48" s="532"/>
      <c r="X48" s="532"/>
      <c r="Y48" s="532" t="s">
        <v>3631</v>
      </c>
    </row>
    <row r="49" spans="1:25">
      <c r="A49" s="746" t="s">
        <v>4338</v>
      </c>
      <c r="B49" s="747" t="s">
        <v>1034</v>
      </c>
      <c r="C49" s="747" t="s">
        <v>1035</v>
      </c>
      <c r="D49" s="749">
        <v>42650</v>
      </c>
      <c r="E49" s="749" t="s">
        <v>480</v>
      </c>
      <c r="F49" s="752" t="s">
        <v>1036</v>
      </c>
      <c r="G49" s="752" t="s">
        <v>1037</v>
      </c>
      <c r="H49" s="752" t="s">
        <v>1038</v>
      </c>
      <c r="I49" s="752" t="s">
        <v>1039</v>
      </c>
      <c r="J49" s="752" t="s">
        <v>806</v>
      </c>
      <c r="K49" s="752"/>
      <c r="L49" s="747" t="s">
        <v>1035</v>
      </c>
      <c r="M49" s="747" t="s">
        <v>1040</v>
      </c>
      <c r="N49" s="747" t="s">
        <v>178</v>
      </c>
      <c r="O49" s="1001">
        <v>62</v>
      </c>
      <c r="P49" s="747" t="s">
        <v>816</v>
      </c>
      <c r="Q49" s="747" t="s">
        <v>1041</v>
      </c>
      <c r="R49" s="747" t="s">
        <v>648</v>
      </c>
      <c r="S49" s="532" t="s">
        <v>649</v>
      </c>
      <c r="T49" s="532"/>
      <c r="U49" s="532"/>
      <c r="V49" s="532"/>
      <c r="W49" s="532"/>
      <c r="X49" s="532"/>
      <c r="Y49" s="532"/>
    </row>
    <row r="50" spans="1:25">
      <c r="A50" s="746" t="s">
        <v>4338</v>
      </c>
      <c r="B50" s="747" t="s">
        <v>1042</v>
      </c>
      <c r="C50" s="747" t="s">
        <v>1043</v>
      </c>
      <c r="D50" s="749">
        <v>43808</v>
      </c>
      <c r="E50" s="749" t="s">
        <v>480</v>
      </c>
      <c r="F50" s="752" t="s">
        <v>852</v>
      </c>
      <c r="G50" s="752" t="s">
        <v>853</v>
      </c>
      <c r="H50" s="752" t="s">
        <v>854</v>
      </c>
      <c r="I50" s="752" t="s">
        <v>855</v>
      </c>
      <c r="J50" s="752" t="s">
        <v>806</v>
      </c>
      <c r="K50" s="752"/>
      <c r="L50" s="747" t="s">
        <v>1043</v>
      </c>
      <c r="M50" s="747" t="s">
        <v>1044</v>
      </c>
      <c r="N50" s="747" t="s">
        <v>178</v>
      </c>
      <c r="O50" s="1001">
        <v>98.5</v>
      </c>
      <c r="P50" s="747" t="s">
        <v>816</v>
      </c>
      <c r="Q50" s="747" t="s">
        <v>1045</v>
      </c>
      <c r="R50" s="747"/>
      <c r="S50" s="532" t="s">
        <v>649</v>
      </c>
      <c r="T50" s="532"/>
      <c r="U50" s="532"/>
      <c r="V50" s="532"/>
      <c r="W50" s="532"/>
      <c r="X50" s="532"/>
      <c r="Y50" s="532"/>
    </row>
    <row r="51" spans="1:25">
      <c r="A51" s="746" t="s">
        <v>4338</v>
      </c>
      <c r="B51" s="747" t="s">
        <v>1046</v>
      </c>
      <c r="C51" s="747" t="s">
        <v>1047</v>
      </c>
      <c r="D51" s="749">
        <v>36979</v>
      </c>
      <c r="E51" s="749" t="s">
        <v>480</v>
      </c>
      <c r="F51" s="752" t="s">
        <v>928</v>
      </c>
      <c r="G51" s="752" t="s">
        <v>929</v>
      </c>
      <c r="H51" s="752" t="s">
        <v>930</v>
      </c>
      <c r="I51" s="752" t="s">
        <v>931</v>
      </c>
      <c r="J51" s="752" t="s">
        <v>780</v>
      </c>
      <c r="K51" s="752"/>
      <c r="L51" s="747" t="s">
        <v>1047</v>
      </c>
      <c r="M51" s="747" t="s">
        <v>1048</v>
      </c>
      <c r="N51" s="747" t="s">
        <v>178</v>
      </c>
      <c r="O51" s="1001">
        <v>114.31</v>
      </c>
      <c r="P51" s="747" t="s">
        <v>816</v>
      </c>
      <c r="Q51" s="747" t="s">
        <v>1049</v>
      </c>
      <c r="R51" s="747" t="s">
        <v>648</v>
      </c>
      <c r="S51" s="532" t="s">
        <v>649</v>
      </c>
      <c r="T51" s="532"/>
      <c r="U51" s="532"/>
      <c r="V51" s="532"/>
      <c r="W51" s="532"/>
      <c r="X51" s="532"/>
      <c r="Y51" s="532"/>
    </row>
    <row r="52" spans="1:25">
      <c r="A52" s="746" t="s">
        <v>4338</v>
      </c>
      <c r="B52" s="747" t="s">
        <v>1050</v>
      </c>
      <c r="C52" s="747" t="s">
        <v>1051</v>
      </c>
      <c r="D52" s="749">
        <v>36748</v>
      </c>
      <c r="E52" s="749" t="s">
        <v>480</v>
      </c>
      <c r="F52" s="752" t="s">
        <v>928</v>
      </c>
      <c r="G52" s="752" t="s">
        <v>929</v>
      </c>
      <c r="H52" s="752" t="s">
        <v>930</v>
      </c>
      <c r="I52" s="752" t="s">
        <v>931</v>
      </c>
      <c r="J52" s="752" t="s">
        <v>780</v>
      </c>
      <c r="K52" s="752"/>
      <c r="L52" s="747" t="s">
        <v>1051</v>
      </c>
      <c r="M52" s="747" t="s">
        <v>1052</v>
      </c>
      <c r="N52" s="747" t="s">
        <v>178</v>
      </c>
      <c r="O52" s="1001">
        <v>267.61</v>
      </c>
      <c r="P52" s="747" t="s">
        <v>816</v>
      </c>
      <c r="Q52" s="747" t="s">
        <v>1053</v>
      </c>
      <c r="R52" s="747" t="s">
        <v>648</v>
      </c>
      <c r="S52" s="532" t="s">
        <v>649</v>
      </c>
      <c r="T52" s="532" t="s">
        <v>3634</v>
      </c>
      <c r="U52" s="532"/>
      <c r="V52" s="532"/>
      <c r="W52" s="532"/>
      <c r="X52" s="532"/>
      <c r="Y52" s="532" t="s">
        <v>3634</v>
      </c>
    </row>
    <row r="53" spans="1:25">
      <c r="A53" s="751" t="s">
        <v>4337</v>
      </c>
      <c r="B53" s="747" t="s">
        <v>1054</v>
      </c>
      <c r="C53" s="747" t="s">
        <v>1055</v>
      </c>
      <c r="D53" s="749">
        <v>39105</v>
      </c>
      <c r="E53" s="749" t="s">
        <v>480</v>
      </c>
      <c r="F53" s="752" t="s">
        <v>1056</v>
      </c>
      <c r="G53" s="752" t="s">
        <v>1055</v>
      </c>
      <c r="H53" s="752" t="s">
        <v>1057</v>
      </c>
      <c r="I53" s="752" t="s">
        <v>1058</v>
      </c>
      <c r="J53" s="752" t="s">
        <v>806</v>
      </c>
      <c r="K53" s="752"/>
      <c r="L53" s="747" t="s">
        <v>1055</v>
      </c>
      <c r="M53" s="747" t="s">
        <v>1059</v>
      </c>
      <c r="N53" s="747" t="s">
        <v>178</v>
      </c>
      <c r="O53" s="1001">
        <v>657.3</v>
      </c>
      <c r="P53" s="747" t="s">
        <v>782</v>
      </c>
      <c r="Q53" s="747" t="s">
        <v>1060</v>
      </c>
      <c r="R53" s="747" t="s">
        <v>648</v>
      </c>
      <c r="S53" s="532" t="s">
        <v>649</v>
      </c>
      <c r="T53" s="532" t="s">
        <v>3635</v>
      </c>
      <c r="U53" s="532"/>
      <c r="V53" s="532"/>
      <c r="W53" s="532"/>
      <c r="X53" s="532"/>
      <c r="Y53" s="532" t="s">
        <v>3635</v>
      </c>
    </row>
    <row r="54" spans="1:25">
      <c r="A54" s="746" t="s">
        <v>4338</v>
      </c>
      <c r="B54" s="747" t="s">
        <v>1061</v>
      </c>
      <c r="C54" s="747" t="s">
        <v>1062</v>
      </c>
      <c r="D54" s="749">
        <v>43284</v>
      </c>
      <c r="E54" s="749" t="s">
        <v>480</v>
      </c>
      <c r="F54" s="752" t="s">
        <v>852</v>
      </c>
      <c r="G54" s="752" t="s">
        <v>853</v>
      </c>
      <c r="H54" s="752" t="s">
        <v>854</v>
      </c>
      <c r="I54" s="752" t="s">
        <v>855</v>
      </c>
      <c r="J54" s="752" t="s">
        <v>806</v>
      </c>
      <c r="K54" s="752"/>
      <c r="L54" s="747" t="s">
        <v>1062</v>
      </c>
      <c r="M54" s="747" t="s">
        <v>1063</v>
      </c>
      <c r="N54" s="747" t="s">
        <v>178</v>
      </c>
      <c r="O54" s="1001">
        <v>419.36</v>
      </c>
      <c r="P54" s="747" t="s">
        <v>816</v>
      </c>
      <c r="Q54" s="747" t="s">
        <v>953</v>
      </c>
      <c r="R54" s="747" t="s">
        <v>648</v>
      </c>
      <c r="S54" s="532" t="s">
        <v>649</v>
      </c>
      <c r="T54" s="532"/>
      <c r="U54" s="532"/>
      <c r="V54" s="532"/>
      <c r="W54" s="532"/>
      <c r="X54" s="532"/>
      <c r="Y54" s="532"/>
    </row>
    <row r="55" spans="1:25">
      <c r="A55" s="746" t="s">
        <v>4338</v>
      </c>
      <c r="B55" s="747" t="s">
        <v>1064</v>
      </c>
      <c r="C55" s="747" t="s">
        <v>1065</v>
      </c>
      <c r="D55" s="749">
        <v>37788</v>
      </c>
      <c r="E55" s="749" t="s">
        <v>480</v>
      </c>
      <c r="F55" s="752" t="s">
        <v>1066</v>
      </c>
      <c r="G55" s="752" t="s">
        <v>778</v>
      </c>
      <c r="H55" s="752" t="s">
        <v>838</v>
      </c>
      <c r="I55" s="752" t="s">
        <v>1067</v>
      </c>
      <c r="J55" s="752" t="s">
        <v>780</v>
      </c>
      <c r="K55" s="752"/>
      <c r="L55" s="747" t="s">
        <v>1065</v>
      </c>
      <c r="M55" s="747" t="s">
        <v>1068</v>
      </c>
      <c r="N55" s="747" t="s">
        <v>178</v>
      </c>
      <c r="O55" s="1001">
        <v>397.05</v>
      </c>
      <c r="P55" s="747" t="s">
        <v>816</v>
      </c>
      <c r="Q55" s="747" t="s">
        <v>992</v>
      </c>
      <c r="R55" s="747" t="s">
        <v>648</v>
      </c>
      <c r="S55" s="532" t="s">
        <v>649</v>
      </c>
      <c r="T55" s="532" t="s">
        <v>3636</v>
      </c>
      <c r="U55" s="532"/>
      <c r="V55" s="532"/>
      <c r="W55" s="532"/>
      <c r="X55" s="532"/>
      <c r="Y55" s="532" t="s">
        <v>3636</v>
      </c>
    </row>
    <row r="56" spans="1:25">
      <c r="A56" s="746" t="s">
        <v>4338</v>
      </c>
      <c r="B56" s="747" t="s">
        <v>1069</v>
      </c>
      <c r="C56" s="747" t="s">
        <v>1070</v>
      </c>
      <c r="D56" s="749">
        <v>42101</v>
      </c>
      <c r="E56" s="749" t="s">
        <v>480</v>
      </c>
      <c r="F56" s="752" t="s">
        <v>928</v>
      </c>
      <c r="G56" s="752" t="s">
        <v>929</v>
      </c>
      <c r="H56" s="752" t="s">
        <v>930</v>
      </c>
      <c r="I56" s="752" t="s">
        <v>931</v>
      </c>
      <c r="J56" s="752" t="s">
        <v>780</v>
      </c>
      <c r="K56" s="752"/>
      <c r="L56" s="747" t="s">
        <v>1070</v>
      </c>
      <c r="M56" s="747" t="s">
        <v>1071</v>
      </c>
      <c r="N56" s="747" t="s">
        <v>178</v>
      </c>
      <c r="O56" s="1001">
        <v>189.37</v>
      </c>
      <c r="P56" s="747" t="s">
        <v>816</v>
      </c>
      <c r="Q56" s="747" t="s">
        <v>941</v>
      </c>
      <c r="R56" s="747" t="s">
        <v>648</v>
      </c>
      <c r="S56" s="532" t="s">
        <v>649</v>
      </c>
      <c r="T56" s="532"/>
      <c r="U56" s="532"/>
      <c r="V56" s="532"/>
      <c r="W56" s="532"/>
      <c r="X56" s="532"/>
      <c r="Y56" s="532"/>
    </row>
    <row r="57" spans="1:25">
      <c r="A57" s="746" t="s">
        <v>4338</v>
      </c>
      <c r="B57" s="747" t="s">
        <v>1072</v>
      </c>
      <c r="C57" s="747" t="s">
        <v>1073</v>
      </c>
      <c r="D57" s="749">
        <v>40925</v>
      </c>
      <c r="E57" s="749" t="s">
        <v>480</v>
      </c>
      <c r="F57" s="752" t="s">
        <v>852</v>
      </c>
      <c r="G57" s="752" t="s">
        <v>853</v>
      </c>
      <c r="H57" s="752" t="s">
        <v>854</v>
      </c>
      <c r="I57" s="752" t="s">
        <v>855</v>
      </c>
      <c r="J57" s="752" t="s">
        <v>806</v>
      </c>
      <c r="K57" s="752"/>
      <c r="L57" s="747" t="s">
        <v>1073</v>
      </c>
      <c r="M57" s="747" t="s">
        <v>1074</v>
      </c>
      <c r="N57" s="747" t="s">
        <v>178</v>
      </c>
      <c r="O57" s="1001">
        <v>320.47000000000003</v>
      </c>
      <c r="P57" s="747" t="s">
        <v>816</v>
      </c>
      <c r="Q57" s="747" t="s">
        <v>1075</v>
      </c>
      <c r="R57" s="747" t="s">
        <v>648</v>
      </c>
      <c r="S57" s="532" t="s">
        <v>649</v>
      </c>
      <c r="T57" s="532"/>
      <c r="U57" s="532"/>
      <c r="V57" s="532"/>
      <c r="W57" s="532"/>
      <c r="X57" s="532"/>
      <c r="Y57" s="532"/>
    </row>
    <row r="58" spans="1:25">
      <c r="A58" s="746" t="s">
        <v>4338</v>
      </c>
      <c r="B58" s="747" t="s">
        <v>1076</v>
      </c>
      <c r="C58" s="747" t="s">
        <v>1077</v>
      </c>
      <c r="D58" s="749">
        <v>37405</v>
      </c>
      <c r="E58" s="749" t="s">
        <v>480</v>
      </c>
      <c r="F58" s="752" t="s">
        <v>852</v>
      </c>
      <c r="G58" s="752" t="s">
        <v>853</v>
      </c>
      <c r="H58" s="752" t="s">
        <v>854</v>
      </c>
      <c r="I58" s="752" t="s">
        <v>855</v>
      </c>
      <c r="J58" s="752" t="s">
        <v>806</v>
      </c>
      <c r="K58" s="752"/>
      <c r="L58" s="747" t="s">
        <v>1077</v>
      </c>
      <c r="M58" s="747" t="s">
        <v>1078</v>
      </c>
      <c r="N58" s="747" t="s">
        <v>178</v>
      </c>
      <c r="O58" s="1001">
        <v>211.9</v>
      </c>
      <c r="P58" s="747" t="s">
        <v>816</v>
      </c>
      <c r="Q58" s="747" t="s">
        <v>817</v>
      </c>
      <c r="R58" s="747" t="s">
        <v>648</v>
      </c>
      <c r="S58" s="532" t="s">
        <v>649</v>
      </c>
      <c r="T58" s="532" t="s">
        <v>3634</v>
      </c>
      <c r="U58" s="532"/>
      <c r="V58" s="532"/>
      <c r="W58" s="532"/>
      <c r="X58" s="532"/>
      <c r="Y58" s="532" t="s">
        <v>3634</v>
      </c>
    </row>
    <row r="59" spans="1:25">
      <c r="A59" s="746" t="s">
        <v>4338</v>
      </c>
      <c r="B59" s="747" t="s">
        <v>1079</v>
      </c>
      <c r="C59" s="747" t="s">
        <v>1080</v>
      </c>
      <c r="D59" s="749">
        <v>43871</v>
      </c>
      <c r="E59" s="749" t="s">
        <v>480</v>
      </c>
      <c r="F59" s="752" t="s">
        <v>852</v>
      </c>
      <c r="G59" s="752" t="s">
        <v>853</v>
      </c>
      <c r="H59" s="752" t="s">
        <v>854</v>
      </c>
      <c r="I59" s="752" t="s">
        <v>855</v>
      </c>
      <c r="J59" s="752" t="s">
        <v>806</v>
      </c>
      <c r="K59" s="752"/>
      <c r="L59" s="747" t="s">
        <v>1080</v>
      </c>
      <c r="M59" s="747" t="s">
        <v>1081</v>
      </c>
      <c r="N59" s="747" t="s">
        <v>178</v>
      </c>
      <c r="O59" s="1003">
        <v>1588.35</v>
      </c>
      <c r="P59" s="747" t="s">
        <v>176</v>
      </c>
      <c r="Q59" s="747" t="s">
        <v>1082</v>
      </c>
      <c r="R59" s="747"/>
      <c r="S59" s="532" t="s">
        <v>649</v>
      </c>
      <c r="T59" s="532" t="s">
        <v>3724</v>
      </c>
      <c r="U59" s="532"/>
      <c r="V59" s="532"/>
      <c r="W59" s="532"/>
      <c r="X59" s="532"/>
      <c r="Y59" s="532" t="s">
        <v>3724</v>
      </c>
    </row>
    <row r="60" spans="1:25">
      <c r="A60" s="746" t="s">
        <v>4338</v>
      </c>
      <c r="B60" s="747" t="s">
        <v>1083</v>
      </c>
      <c r="C60" s="747" t="s">
        <v>1084</v>
      </c>
      <c r="D60" s="749">
        <v>36676</v>
      </c>
      <c r="E60" s="749" t="s">
        <v>480</v>
      </c>
      <c r="F60" s="752" t="s">
        <v>928</v>
      </c>
      <c r="G60" s="752" t="s">
        <v>929</v>
      </c>
      <c r="H60" s="752" t="s">
        <v>930</v>
      </c>
      <c r="I60" s="752" t="s">
        <v>931</v>
      </c>
      <c r="J60" s="752" t="s">
        <v>780</v>
      </c>
      <c r="K60" s="752"/>
      <c r="L60" s="747" t="s">
        <v>1084</v>
      </c>
      <c r="M60" s="747" t="s">
        <v>1085</v>
      </c>
      <c r="N60" s="747" t="s">
        <v>178</v>
      </c>
      <c r="O60" s="1001">
        <v>1480.85</v>
      </c>
      <c r="P60" s="747" t="s">
        <v>176</v>
      </c>
      <c r="Q60" s="747" t="s">
        <v>1086</v>
      </c>
      <c r="R60" s="747" t="s">
        <v>648</v>
      </c>
      <c r="S60" s="532" t="s">
        <v>649</v>
      </c>
      <c r="T60" s="532" t="s">
        <v>3637</v>
      </c>
      <c r="U60" s="532"/>
      <c r="V60" s="532"/>
      <c r="W60" s="532"/>
      <c r="X60" s="532"/>
      <c r="Y60" s="532" t="s">
        <v>3637</v>
      </c>
    </row>
    <row r="61" spans="1:25">
      <c r="A61" s="746" t="s">
        <v>4338</v>
      </c>
      <c r="B61" s="747" t="s">
        <v>1087</v>
      </c>
      <c r="C61" s="747" t="s">
        <v>1088</v>
      </c>
      <c r="D61" s="749">
        <v>37602</v>
      </c>
      <c r="E61" s="749" t="s">
        <v>480</v>
      </c>
      <c r="F61" s="752" t="s">
        <v>928</v>
      </c>
      <c r="G61" s="752" t="s">
        <v>929</v>
      </c>
      <c r="H61" s="752" t="s">
        <v>930</v>
      </c>
      <c r="I61" s="752" t="s">
        <v>931</v>
      </c>
      <c r="J61" s="752" t="s">
        <v>780</v>
      </c>
      <c r="K61" s="752"/>
      <c r="L61" s="747" t="s">
        <v>1088</v>
      </c>
      <c r="M61" s="747" t="s">
        <v>1089</v>
      </c>
      <c r="N61" s="747" t="s">
        <v>178</v>
      </c>
      <c r="O61" s="1001">
        <v>228.4</v>
      </c>
      <c r="P61" s="747" t="s">
        <v>816</v>
      </c>
      <c r="Q61" s="747" t="s">
        <v>1041</v>
      </c>
      <c r="R61" s="747" t="s">
        <v>648</v>
      </c>
      <c r="S61" s="532" t="s">
        <v>649</v>
      </c>
      <c r="T61" s="532" t="s">
        <v>3621</v>
      </c>
      <c r="U61" s="532"/>
      <c r="V61" s="532"/>
      <c r="W61" s="532"/>
      <c r="X61" s="532"/>
      <c r="Y61" s="532" t="s">
        <v>3621</v>
      </c>
    </row>
    <row r="62" spans="1:25">
      <c r="A62" s="746" t="s">
        <v>4338</v>
      </c>
      <c r="B62" s="747" t="s">
        <v>1090</v>
      </c>
      <c r="C62" s="747" t="s">
        <v>1091</v>
      </c>
      <c r="D62" s="749">
        <v>39658</v>
      </c>
      <c r="E62" s="749" t="s">
        <v>480</v>
      </c>
      <c r="F62" s="752" t="s">
        <v>1092</v>
      </c>
      <c r="G62" s="752"/>
      <c r="H62" s="752"/>
      <c r="I62" s="752">
        <v>118030</v>
      </c>
      <c r="J62" s="752" t="s">
        <v>1093</v>
      </c>
      <c r="K62" s="752"/>
      <c r="L62" s="747" t="s">
        <v>1091</v>
      </c>
      <c r="M62" s="747" t="s">
        <v>1094</v>
      </c>
      <c r="N62" s="747" t="s">
        <v>178</v>
      </c>
      <c r="O62" s="1001">
        <v>69.87</v>
      </c>
      <c r="P62" s="747" t="s">
        <v>816</v>
      </c>
      <c r="Q62" s="747" t="s">
        <v>1041</v>
      </c>
      <c r="R62" s="747" t="s">
        <v>648</v>
      </c>
      <c r="S62" s="532" t="s">
        <v>649</v>
      </c>
      <c r="T62" s="532" t="s">
        <v>3638</v>
      </c>
      <c r="U62" s="532"/>
      <c r="V62" s="532"/>
      <c r="W62" s="532"/>
      <c r="X62" s="532"/>
      <c r="Y62" s="532" t="s">
        <v>3638</v>
      </c>
    </row>
    <row r="63" spans="1:25">
      <c r="A63" s="751" t="s">
        <v>4337</v>
      </c>
      <c r="B63" s="747" t="s">
        <v>1103</v>
      </c>
      <c r="C63" s="747" t="s">
        <v>1104</v>
      </c>
      <c r="D63" s="749">
        <v>38898</v>
      </c>
      <c r="E63" s="749" t="s">
        <v>480</v>
      </c>
      <c r="F63" s="752" t="s">
        <v>1105</v>
      </c>
      <c r="G63" s="752" t="s">
        <v>1106</v>
      </c>
      <c r="H63" s="752" t="s">
        <v>1107</v>
      </c>
      <c r="I63" s="752" t="s">
        <v>1108</v>
      </c>
      <c r="J63" s="752" t="s">
        <v>806</v>
      </c>
      <c r="K63" s="752"/>
      <c r="L63" s="747" t="s">
        <v>1104</v>
      </c>
      <c r="M63" s="747" t="s">
        <v>1109</v>
      </c>
      <c r="N63" s="747" t="s">
        <v>178</v>
      </c>
      <c r="O63" s="1002">
        <v>949</v>
      </c>
      <c r="P63" s="747" t="s">
        <v>782</v>
      </c>
      <c r="Q63" s="747" t="s">
        <v>1110</v>
      </c>
      <c r="R63" s="747" t="s">
        <v>648</v>
      </c>
      <c r="S63" s="532" t="s">
        <v>649</v>
      </c>
      <c r="T63" s="532"/>
      <c r="U63" s="532"/>
      <c r="V63" s="532"/>
      <c r="W63" s="532"/>
      <c r="X63" s="532"/>
      <c r="Y63" s="532"/>
    </row>
    <row r="64" spans="1:25">
      <c r="A64" s="751" t="s">
        <v>4337</v>
      </c>
      <c r="B64" s="747" t="s">
        <v>1111</v>
      </c>
      <c r="C64" s="747" t="s">
        <v>1112</v>
      </c>
      <c r="D64" s="749">
        <v>36818</v>
      </c>
      <c r="E64" s="749" t="s">
        <v>480</v>
      </c>
      <c r="F64" s="752" t="s">
        <v>1056</v>
      </c>
      <c r="G64" s="752" t="s">
        <v>1113</v>
      </c>
      <c r="H64" s="752" t="s">
        <v>1114</v>
      </c>
      <c r="I64" s="752" t="s">
        <v>1115</v>
      </c>
      <c r="J64" s="752" t="s">
        <v>780</v>
      </c>
      <c r="K64" s="752"/>
      <c r="L64" s="747" t="s">
        <v>1112</v>
      </c>
      <c r="M64" s="747" t="s">
        <v>1116</v>
      </c>
      <c r="N64" s="747" t="s">
        <v>178</v>
      </c>
      <c r="O64" s="1004">
        <v>2116.12</v>
      </c>
      <c r="P64" s="747" t="s">
        <v>176</v>
      </c>
      <c r="Q64" s="747" t="s">
        <v>1117</v>
      </c>
      <c r="R64" s="747" t="s">
        <v>648</v>
      </c>
      <c r="S64" s="532" t="s">
        <v>649</v>
      </c>
      <c r="T64" s="532" t="s">
        <v>3723</v>
      </c>
      <c r="U64" s="532"/>
      <c r="V64" s="532"/>
      <c r="W64" s="532"/>
      <c r="X64" s="532"/>
      <c r="Y64" s="532" t="s">
        <v>3723</v>
      </c>
    </row>
    <row r="65" spans="1:25">
      <c r="A65" s="751" t="s">
        <v>4337</v>
      </c>
      <c r="B65" s="747" t="s">
        <v>1118</v>
      </c>
      <c r="C65" s="747" t="s">
        <v>1119</v>
      </c>
      <c r="D65" s="749">
        <v>37417</v>
      </c>
      <c r="E65" s="749" t="s">
        <v>480</v>
      </c>
      <c r="F65" s="752" t="s">
        <v>1056</v>
      </c>
      <c r="G65" s="752" t="s">
        <v>1120</v>
      </c>
      <c r="H65" s="752" t="s">
        <v>1121</v>
      </c>
      <c r="I65" s="752" t="s">
        <v>1122</v>
      </c>
      <c r="J65" s="752" t="s">
        <v>780</v>
      </c>
      <c r="K65" s="752"/>
      <c r="L65" s="747" t="s">
        <v>1119</v>
      </c>
      <c r="M65" s="747" t="s">
        <v>1123</v>
      </c>
      <c r="N65" s="747" t="s">
        <v>179</v>
      </c>
      <c r="O65" s="1001">
        <v>3247</v>
      </c>
      <c r="P65" s="747" t="s">
        <v>176</v>
      </c>
      <c r="Q65" s="747" t="s">
        <v>1124</v>
      </c>
      <c r="R65" s="747" t="s">
        <v>648</v>
      </c>
      <c r="S65" s="532" t="s">
        <v>649</v>
      </c>
      <c r="T65" s="532" t="s">
        <v>3639</v>
      </c>
      <c r="U65" s="532"/>
      <c r="V65" s="532"/>
      <c r="W65" s="532"/>
      <c r="X65" s="532"/>
      <c r="Y65" s="532" t="s">
        <v>3639</v>
      </c>
    </row>
    <row r="66" spans="1:25">
      <c r="A66" s="751" t="s">
        <v>4337</v>
      </c>
      <c r="B66" s="747" t="s">
        <v>1125</v>
      </c>
      <c r="C66" s="747" t="s">
        <v>1126</v>
      </c>
      <c r="D66" s="749">
        <v>37369</v>
      </c>
      <c r="E66" s="749" t="s">
        <v>480</v>
      </c>
      <c r="F66" s="752" t="s">
        <v>1056</v>
      </c>
      <c r="G66" s="752" t="s">
        <v>1113</v>
      </c>
      <c r="H66" s="752" t="s">
        <v>1114</v>
      </c>
      <c r="I66" s="752" t="s">
        <v>1115</v>
      </c>
      <c r="J66" s="752" t="s">
        <v>780</v>
      </c>
      <c r="K66" s="752"/>
      <c r="L66" s="747" t="s">
        <v>1126</v>
      </c>
      <c r="M66" s="747" t="s">
        <v>1127</v>
      </c>
      <c r="N66" s="747" t="s">
        <v>178</v>
      </c>
      <c r="O66" s="1001">
        <v>1367.02</v>
      </c>
      <c r="P66" s="747" t="s">
        <v>176</v>
      </c>
      <c r="Q66" s="747" t="s">
        <v>933</v>
      </c>
      <c r="R66" s="747" t="s">
        <v>648</v>
      </c>
      <c r="S66" s="532" t="s">
        <v>649</v>
      </c>
      <c r="T66" s="532" t="s">
        <v>3640</v>
      </c>
      <c r="U66" s="532"/>
      <c r="V66" s="532"/>
      <c r="W66" s="532"/>
      <c r="X66" s="532"/>
      <c r="Y66" s="532" t="s">
        <v>3640</v>
      </c>
    </row>
    <row r="67" spans="1:25">
      <c r="A67" s="746" t="s">
        <v>4338</v>
      </c>
      <c r="B67" s="747" t="s">
        <v>3641</v>
      </c>
      <c r="C67" s="747" t="s">
        <v>3642</v>
      </c>
      <c r="D67" s="749">
        <v>44417</v>
      </c>
      <c r="E67" s="749" t="s">
        <v>480</v>
      </c>
      <c r="F67" s="752" t="s">
        <v>3643</v>
      </c>
      <c r="G67" s="752"/>
      <c r="H67" s="752" t="s">
        <v>831</v>
      </c>
      <c r="I67" s="752" t="s">
        <v>3644</v>
      </c>
      <c r="J67" s="752" t="s">
        <v>806</v>
      </c>
      <c r="K67" s="752"/>
      <c r="L67" s="747" t="s">
        <v>3642</v>
      </c>
      <c r="M67" s="747" t="s">
        <v>3645</v>
      </c>
      <c r="N67" s="747" t="s">
        <v>178</v>
      </c>
      <c r="O67" s="1002">
        <v>118.85</v>
      </c>
      <c r="P67" s="747" t="s">
        <v>816</v>
      </c>
      <c r="Q67" s="747" t="s">
        <v>2195</v>
      </c>
      <c r="R67" s="747"/>
      <c r="S67" s="532"/>
      <c r="T67" s="532"/>
      <c r="U67" s="532"/>
      <c r="V67" s="532"/>
      <c r="W67" s="532"/>
      <c r="X67" s="532"/>
      <c r="Y67" s="532"/>
    </row>
    <row r="68" spans="1:25">
      <c r="A68" s="746" t="s">
        <v>4338</v>
      </c>
      <c r="B68" s="747" t="s">
        <v>1128</v>
      </c>
      <c r="C68" s="747" t="s">
        <v>1129</v>
      </c>
      <c r="D68" s="749">
        <v>41236</v>
      </c>
      <c r="E68" s="749" t="s">
        <v>480</v>
      </c>
      <c r="F68" s="752" t="s">
        <v>852</v>
      </c>
      <c r="G68" s="752" t="s">
        <v>853</v>
      </c>
      <c r="H68" s="752" t="s">
        <v>854</v>
      </c>
      <c r="I68" s="752" t="s">
        <v>855</v>
      </c>
      <c r="J68" s="752" t="s">
        <v>806</v>
      </c>
      <c r="K68" s="752"/>
      <c r="L68" s="747" t="s">
        <v>1129</v>
      </c>
      <c r="M68" s="747" t="s">
        <v>1130</v>
      </c>
      <c r="N68" s="747" t="s">
        <v>178</v>
      </c>
      <c r="O68" s="1001">
        <v>95.61</v>
      </c>
      <c r="P68" s="747" t="s">
        <v>816</v>
      </c>
      <c r="Q68" s="747" t="s">
        <v>1000</v>
      </c>
      <c r="R68" s="747" t="s">
        <v>648</v>
      </c>
      <c r="S68" s="532" t="s">
        <v>649</v>
      </c>
      <c r="T68" s="532"/>
      <c r="U68" s="532"/>
      <c r="V68" s="532"/>
      <c r="W68" s="532"/>
      <c r="X68" s="532"/>
      <c r="Y68" s="532"/>
    </row>
    <row r="69" spans="1:25">
      <c r="A69" s="746" t="s">
        <v>4338</v>
      </c>
      <c r="B69" s="747" t="s">
        <v>1131</v>
      </c>
      <c r="C69" s="747" t="s">
        <v>1132</v>
      </c>
      <c r="D69" s="749">
        <v>38484</v>
      </c>
      <c r="E69" s="749" t="s">
        <v>480</v>
      </c>
      <c r="F69" s="752" t="s">
        <v>1133</v>
      </c>
      <c r="G69" s="752" t="s">
        <v>1134</v>
      </c>
      <c r="H69" s="752" t="s">
        <v>1135</v>
      </c>
      <c r="I69" s="752" t="s">
        <v>1136</v>
      </c>
      <c r="J69" s="752" t="s">
        <v>824</v>
      </c>
      <c r="K69" s="752"/>
      <c r="L69" s="747" t="s">
        <v>1132</v>
      </c>
      <c r="M69" s="747" t="s">
        <v>1137</v>
      </c>
      <c r="N69" s="747" t="s">
        <v>178</v>
      </c>
      <c r="O69" s="1001">
        <v>22.68</v>
      </c>
      <c r="P69" s="747" t="s">
        <v>816</v>
      </c>
      <c r="Q69" s="747" t="s">
        <v>826</v>
      </c>
      <c r="R69" s="747" t="s">
        <v>648</v>
      </c>
      <c r="S69" s="532" t="s">
        <v>649</v>
      </c>
      <c r="T69" s="532" t="s">
        <v>3646</v>
      </c>
      <c r="U69" s="532"/>
      <c r="V69" s="532"/>
      <c r="W69" s="532"/>
      <c r="X69" s="532"/>
      <c r="Y69" s="532" t="s">
        <v>3646</v>
      </c>
    </row>
    <row r="70" spans="1:25">
      <c r="A70" s="746" t="s">
        <v>4338</v>
      </c>
      <c r="B70" s="747" t="s">
        <v>1138</v>
      </c>
      <c r="C70" s="747" t="s">
        <v>1139</v>
      </c>
      <c r="D70" s="749">
        <v>43413</v>
      </c>
      <c r="E70" s="749" t="s">
        <v>480</v>
      </c>
      <c r="F70" s="752" t="s">
        <v>1140</v>
      </c>
      <c r="G70" s="752" t="s">
        <v>1141</v>
      </c>
      <c r="H70" s="752" t="s">
        <v>1142</v>
      </c>
      <c r="I70" s="752" t="s">
        <v>1143</v>
      </c>
      <c r="J70" s="752" t="s">
        <v>824</v>
      </c>
      <c r="K70" s="752"/>
      <c r="L70" s="747" t="s">
        <v>1139</v>
      </c>
      <c r="M70" s="747" t="s">
        <v>1144</v>
      </c>
      <c r="N70" s="747" t="s">
        <v>178</v>
      </c>
      <c r="O70" s="1001">
        <v>129.37</v>
      </c>
      <c r="P70" s="747" t="s">
        <v>816</v>
      </c>
      <c r="Q70" s="747" t="s">
        <v>1041</v>
      </c>
      <c r="R70" s="747" t="s">
        <v>648</v>
      </c>
      <c r="S70" s="532" t="s">
        <v>649</v>
      </c>
      <c r="T70" s="532"/>
      <c r="U70" s="532"/>
      <c r="V70" s="532"/>
      <c r="W70" s="532"/>
      <c r="X70" s="532"/>
      <c r="Y70" s="532"/>
    </row>
    <row r="71" spans="1:25">
      <c r="A71" s="746" t="s">
        <v>4338</v>
      </c>
      <c r="B71" s="747" t="s">
        <v>1145</v>
      </c>
      <c r="C71" s="747" t="s">
        <v>1146</v>
      </c>
      <c r="D71" s="749">
        <v>42762</v>
      </c>
      <c r="E71" s="749" t="s">
        <v>480</v>
      </c>
      <c r="F71" s="752" t="s">
        <v>1147</v>
      </c>
      <c r="G71" s="752" t="s">
        <v>1148</v>
      </c>
      <c r="H71" s="752" t="s">
        <v>831</v>
      </c>
      <c r="I71" s="752" t="s">
        <v>1149</v>
      </c>
      <c r="J71" s="752" t="s">
        <v>806</v>
      </c>
      <c r="K71" s="752"/>
      <c r="L71" s="747" t="s">
        <v>1146</v>
      </c>
      <c r="M71" s="747" t="s">
        <v>1150</v>
      </c>
      <c r="N71" s="747" t="s">
        <v>178</v>
      </c>
      <c r="O71" s="1001">
        <v>192.38</v>
      </c>
      <c r="P71" s="747" t="s">
        <v>816</v>
      </c>
      <c r="Q71" s="747" t="s">
        <v>1151</v>
      </c>
      <c r="R71" s="747" t="s">
        <v>648</v>
      </c>
      <c r="S71" s="532" t="s">
        <v>649</v>
      </c>
      <c r="T71" s="532"/>
      <c r="U71" s="532"/>
      <c r="V71" s="532"/>
      <c r="W71" s="532"/>
      <c r="X71" s="532"/>
      <c r="Y71" s="532"/>
    </row>
    <row r="72" spans="1:25">
      <c r="A72" s="751" t="s">
        <v>4337</v>
      </c>
      <c r="B72" s="747" t="s">
        <v>1152</v>
      </c>
      <c r="C72" s="747" t="s">
        <v>1153</v>
      </c>
      <c r="D72" s="749">
        <v>39132</v>
      </c>
      <c r="E72" s="749" t="s">
        <v>480</v>
      </c>
      <c r="F72" s="752" t="s">
        <v>1154</v>
      </c>
      <c r="G72" s="752" t="s">
        <v>1155</v>
      </c>
      <c r="H72" s="752" t="s">
        <v>804</v>
      </c>
      <c r="I72" s="752" t="s">
        <v>1156</v>
      </c>
      <c r="J72" s="752" t="s">
        <v>806</v>
      </c>
      <c r="K72" s="752"/>
      <c r="L72" s="747" t="s">
        <v>1153</v>
      </c>
      <c r="M72" s="747" t="s">
        <v>1157</v>
      </c>
      <c r="N72" s="747" t="s">
        <v>178</v>
      </c>
      <c r="O72" s="1001">
        <v>226.03</v>
      </c>
      <c r="P72" s="747" t="s">
        <v>816</v>
      </c>
      <c r="Q72" s="747" t="s">
        <v>1158</v>
      </c>
      <c r="R72" s="747" t="s">
        <v>648</v>
      </c>
      <c r="S72" s="532" t="s">
        <v>649</v>
      </c>
      <c r="T72" s="532"/>
      <c r="U72" s="532"/>
      <c r="V72" s="532"/>
      <c r="W72" s="532"/>
      <c r="X72" s="532"/>
      <c r="Y72" s="532"/>
    </row>
    <row r="73" spans="1:25">
      <c r="A73" s="746" t="s">
        <v>4338</v>
      </c>
      <c r="B73" s="747" t="s">
        <v>1159</v>
      </c>
      <c r="C73" s="747" t="s">
        <v>1160</v>
      </c>
      <c r="D73" s="749">
        <v>38796</v>
      </c>
      <c r="E73" s="749" t="s">
        <v>480</v>
      </c>
      <c r="F73" s="752" t="s">
        <v>852</v>
      </c>
      <c r="G73" s="752" t="s">
        <v>853</v>
      </c>
      <c r="H73" s="752" t="s">
        <v>854</v>
      </c>
      <c r="I73" s="752" t="s">
        <v>855</v>
      </c>
      <c r="J73" s="752" t="s">
        <v>806</v>
      </c>
      <c r="K73" s="752"/>
      <c r="L73" s="747" t="s">
        <v>1160</v>
      </c>
      <c r="M73" s="747" t="s">
        <v>1161</v>
      </c>
      <c r="N73" s="747" t="s">
        <v>178</v>
      </c>
      <c r="O73" s="1001">
        <v>102.69</v>
      </c>
      <c r="P73" s="747" t="s">
        <v>816</v>
      </c>
      <c r="Q73" s="747" t="s">
        <v>1053</v>
      </c>
      <c r="R73" s="747" t="s">
        <v>648</v>
      </c>
      <c r="S73" s="532" t="s">
        <v>649</v>
      </c>
      <c r="T73" s="532" t="s">
        <v>3646</v>
      </c>
      <c r="U73" s="532"/>
      <c r="V73" s="532"/>
      <c r="W73" s="532"/>
      <c r="X73" s="532"/>
      <c r="Y73" s="532" t="s">
        <v>3646</v>
      </c>
    </row>
    <row r="74" spans="1:25">
      <c r="A74" s="746" t="s">
        <v>4338</v>
      </c>
      <c r="B74" s="747" t="s">
        <v>1162</v>
      </c>
      <c r="C74" s="747" t="s">
        <v>1163</v>
      </c>
      <c r="D74" s="749">
        <v>37095</v>
      </c>
      <c r="E74" s="749" t="s">
        <v>480</v>
      </c>
      <c r="F74" s="752" t="s">
        <v>1066</v>
      </c>
      <c r="G74" s="752" t="s">
        <v>778</v>
      </c>
      <c r="H74" s="752" t="s">
        <v>838</v>
      </c>
      <c r="I74" s="752" t="s">
        <v>1067</v>
      </c>
      <c r="J74" s="752" t="s">
        <v>780</v>
      </c>
      <c r="K74" s="752"/>
      <c r="L74" s="747" t="s">
        <v>1163</v>
      </c>
      <c r="M74" s="747" t="s">
        <v>1164</v>
      </c>
      <c r="N74" s="747" t="s">
        <v>178</v>
      </c>
      <c r="O74" s="1001">
        <v>280.39999999999998</v>
      </c>
      <c r="P74" s="747" t="s">
        <v>816</v>
      </c>
      <c r="Q74" s="747" t="s">
        <v>1165</v>
      </c>
      <c r="R74" s="747" t="s">
        <v>648</v>
      </c>
      <c r="S74" s="532" t="s">
        <v>649</v>
      </c>
      <c r="T74" s="532" t="s">
        <v>3634</v>
      </c>
      <c r="U74" s="532"/>
      <c r="V74" s="532"/>
      <c r="W74" s="532"/>
      <c r="X74" s="532"/>
      <c r="Y74" s="532" t="s">
        <v>3634</v>
      </c>
    </row>
    <row r="75" spans="1:25">
      <c r="A75" s="746" t="s">
        <v>4338</v>
      </c>
      <c r="B75" s="747" t="s">
        <v>1166</v>
      </c>
      <c r="C75" s="747" t="s">
        <v>1167</v>
      </c>
      <c r="D75" s="749">
        <v>43122</v>
      </c>
      <c r="E75" s="749" t="s">
        <v>480</v>
      </c>
      <c r="F75" s="752" t="s">
        <v>1168</v>
      </c>
      <c r="G75" s="752" t="s">
        <v>1169</v>
      </c>
      <c r="H75" s="752" t="s">
        <v>1170</v>
      </c>
      <c r="I75" s="752" t="s">
        <v>1171</v>
      </c>
      <c r="J75" s="752" t="s">
        <v>806</v>
      </c>
      <c r="K75" s="752"/>
      <c r="L75" s="747" t="s">
        <v>1167</v>
      </c>
      <c r="M75" s="747" t="s">
        <v>1172</v>
      </c>
      <c r="N75" s="747" t="s">
        <v>178</v>
      </c>
      <c r="O75" s="1001">
        <v>41.6</v>
      </c>
      <c r="P75" s="747" t="s">
        <v>816</v>
      </c>
      <c r="Q75" s="747" t="s">
        <v>1165</v>
      </c>
      <c r="R75" s="747" t="s">
        <v>648</v>
      </c>
      <c r="S75" s="532" t="s">
        <v>649</v>
      </c>
      <c r="T75" s="532"/>
      <c r="U75" s="532"/>
      <c r="V75" s="532"/>
      <c r="W75" s="532"/>
      <c r="X75" s="532"/>
      <c r="Y75" s="532"/>
    </row>
    <row r="76" spans="1:25">
      <c r="A76" s="746" t="s">
        <v>4338</v>
      </c>
      <c r="B76" s="747" t="s">
        <v>3647</v>
      </c>
      <c r="C76" s="747" t="s">
        <v>3648</v>
      </c>
      <c r="D76" s="749">
        <v>44298</v>
      </c>
      <c r="E76" s="749" t="s">
        <v>480</v>
      </c>
      <c r="F76" s="752" t="s">
        <v>3649</v>
      </c>
      <c r="G76" s="752" t="s">
        <v>3650</v>
      </c>
      <c r="H76" s="752" t="s">
        <v>1736</v>
      </c>
      <c r="I76" s="752" t="s">
        <v>3651</v>
      </c>
      <c r="J76" s="752" t="s">
        <v>780</v>
      </c>
      <c r="K76" s="752"/>
      <c r="L76" s="747" t="s">
        <v>3648</v>
      </c>
      <c r="M76" s="747" t="s">
        <v>3652</v>
      </c>
      <c r="N76" s="747" t="s">
        <v>178</v>
      </c>
      <c r="O76" s="1002">
        <v>119</v>
      </c>
      <c r="P76" s="747" t="s">
        <v>816</v>
      </c>
      <c r="Q76" s="747" t="s">
        <v>3653</v>
      </c>
      <c r="R76" s="747"/>
      <c r="S76" s="532"/>
      <c r="T76" s="532"/>
      <c r="U76" s="532"/>
      <c r="V76" s="532"/>
      <c r="W76" s="532"/>
      <c r="X76" s="532"/>
      <c r="Y76" s="532"/>
    </row>
    <row r="77" spans="1:25">
      <c r="A77" s="746" t="s">
        <v>4338</v>
      </c>
      <c r="B77" s="747" t="s">
        <v>1173</v>
      </c>
      <c r="C77" s="747" t="s">
        <v>1174</v>
      </c>
      <c r="D77" s="749">
        <v>38488</v>
      </c>
      <c r="E77" s="749" t="s">
        <v>480</v>
      </c>
      <c r="F77" s="752" t="s">
        <v>1175</v>
      </c>
      <c r="G77" s="752" t="s">
        <v>1176</v>
      </c>
      <c r="H77" s="752" t="s">
        <v>813</v>
      </c>
      <c r="I77" s="752" t="s">
        <v>1177</v>
      </c>
      <c r="J77" s="752" t="s">
        <v>806</v>
      </c>
      <c r="K77" s="752"/>
      <c r="L77" s="747" t="s">
        <v>1174</v>
      </c>
      <c r="M77" s="747" t="s">
        <v>1178</v>
      </c>
      <c r="N77" s="747" t="s">
        <v>178</v>
      </c>
      <c r="O77" s="1001">
        <v>257.3</v>
      </c>
      <c r="P77" s="747" t="s">
        <v>816</v>
      </c>
      <c r="Q77" s="747" t="s">
        <v>1053</v>
      </c>
      <c r="R77" s="747" t="s">
        <v>648</v>
      </c>
      <c r="S77" s="532" t="s">
        <v>649</v>
      </c>
      <c r="T77" s="532" t="s">
        <v>3646</v>
      </c>
      <c r="U77" s="532"/>
      <c r="V77" s="532"/>
      <c r="W77" s="532"/>
      <c r="X77" s="532"/>
      <c r="Y77" s="532" t="s">
        <v>3646</v>
      </c>
    </row>
    <row r="78" spans="1:25">
      <c r="A78" s="746" t="s">
        <v>4338</v>
      </c>
      <c r="B78" s="747" t="s">
        <v>1179</v>
      </c>
      <c r="C78" s="747" t="s">
        <v>1180</v>
      </c>
      <c r="D78" s="749">
        <v>42929</v>
      </c>
      <c r="E78" s="749" t="s">
        <v>480</v>
      </c>
      <c r="F78" s="752" t="s">
        <v>852</v>
      </c>
      <c r="G78" s="752" t="s">
        <v>853</v>
      </c>
      <c r="H78" s="752" t="s">
        <v>854</v>
      </c>
      <c r="I78" s="752" t="s">
        <v>855</v>
      </c>
      <c r="J78" s="752" t="s">
        <v>806</v>
      </c>
      <c r="K78" s="752"/>
      <c r="L78" s="747" t="s">
        <v>1180</v>
      </c>
      <c r="M78" s="747" t="s">
        <v>1181</v>
      </c>
      <c r="N78" s="747" t="s">
        <v>178</v>
      </c>
      <c r="O78" s="1001">
        <v>306</v>
      </c>
      <c r="P78" s="747" t="s">
        <v>816</v>
      </c>
      <c r="Q78" s="747" t="s">
        <v>1053</v>
      </c>
      <c r="R78" s="747" t="s">
        <v>648</v>
      </c>
      <c r="S78" s="532" t="s">
        <v>649</v>
      </c>
      <c r="T78" s="532" t="s">
        <v>3654</v>
      </c>
      <c r="U78" s="532"/>
      <c r="V78" s="532"/>
      <c r="W78" s="532"/>
      <c r="X78" s="532"/>
      <c r="Y78" s="532" t="s">
        <v>3654</v>
      </c>
    </row>
    <row r="79" spans="1:25">
      <c r="A79" s="746" t="s">
        <v>4338</v>
      </c>
      <c r="B79" s="747" t="s">
        <v>1186</v>
      </c>
      <c r="C79" s="747" t="s">
        <v>1187</v>
      </c>
      <c r="D79" s="749">
        <v>40679</v>
      </c>
      <c r="E79" s="749" t="s">
        <v>480</v>
      </c>
      <c r="F79" s="752" t="s">
        <v>1188</v>
      </c>
      <c r="G79" s="752" t="s">
        <v>1189</v>
      </c>
      <c r="H79" s="752" t="s">
        <v>1190</v>
      </c>
      <c r="I79" s="752" t="s">
        <v>1191</v>
      </c>
      <c r="J79" s="752" t="s">
        <v>806</v>
      </c>
      <c r="K79" s="752"/>
      <c r="L79" s="747" t="s">
        <v>1187</v>
      </c>
      <c r="M79" s="747" t="s">
        <v>1192</v>
      </c>
      <c r="N79" s="747" t="s">
        <v>178</v>
      </c>
      <c r="O79" s="1001">
        <v>108.8</v>
      </c>
      <c r="P79" s="747" t="s">
        <v>816</v>
      </c>
      <c r="Q79" s="747" t="s">
        <v>1193</v>
      </c>
      <c r="R79" s="747" t="s">
        <v>648</v>
      </c>
      <c r="S79" s="532" t="s">
        <v>649</v>
      </c>
      <c r="T79" s="532" t="s">
        <v>3655</v>
      </c>
      <c r="U79" s="532"/>
      <c r="V79" s="532"/>
      <c r="W79" s="532"/>
      <c r="X79" s="532"/>
      <c r="Y79" s="532" t="s">
        <v>3655</v>
      </c>
    </row>
    <row r="80" spans="1:25">
      <c r="A80" s="746" t="s">
        <v>4338</v>
      </c>
      <c r="B80" s="747" t="s">
        <v>1194</v>
      </c>
      <c r="C80" s="747" t="s">
        <v>1195</v>
      </c>
      <c r="D80" s="749">
        <v>38814</v>
      </c>
      <c r="E80" s="749" t="s">
        <v>480</v>
      </c>
      <c r="F80" s="752" t="s">
        <v>1196</v>
      </c>
      <c r="G80" s="752" t="s">
        <v>1197</v>
      </c>
      <c r="H80" s="752" t="s">
        <v>1114</v>
      </c>
      <c r="I80" s="752" t="s">
        <v>1198</v>
      </c>
      <c r="J80" s="752" t="s">
        <v>780</v>
      </c>
      <c r="K80" s="752"/>
      <c r="L80" s="747" t="s">
        <v>1195</v>
      </c>
      <c r="M80" s="747" t="s">
        <v>1199</v>
      </c>
      <c r="N80" s="747" t="s">
        <v>178</v>
      </c>
      <c r="O80" s="1001">
        <v>820.28</v>
      </c>
      <c r="P80" s="747" t="s">
        <v>782</v>
      </c>
      <c r="Q80" s="747" t="s">
        <v>817</v>
      </c>
      <c r="R80" s="747" t="s">
        <v>648</v>
      </c>
      <c r="S80" s="532" t="s">
        <v>649</v>
      </c>
      <c r="T80" s="532"/>
      <c r="U80" s="532"/>
      <c r="V80" s="532"/>
      <c r="W80" s="532"/>
      <c r="X80" s="532"/>
      <c r="Y80" s="532"/>
    </row>
    <row r="81" spans="1:25">
      <c r="A81" s="746" t="s">
        <v>4338</v>
      </c>
      <c r="B81" s="747" t="s">
        <v>1202</v>
      </c>
      <c r="C81" s="747" t="s">
        <v>1203</v>
      </c>
      <c r="D81" s="749">
        <v>41493</v>
      </c>
      <c r="E81" s="749" t="s">
        <v>480</v>
      </c>
      <c r="F81" s="752" t="s">
        <v>852</v>
      </c>
      <c r="G81" s="752" t="s">
        <v>853</v>
      </c>
      <c r="H81" s="752" t="s">
        <v>854</v>
      </c>
      <c r="I81" s="752" t="s">
        <v>855</v>
      </c>
      <c r="J81" s="752" t="s">
        <v>806</v>
      </c>
      <c r="K81" s="752"/>
      <c r="L81" s="747" t="s">
        <v>1203</v>
      </c>
      <c r="M81" s="747" t="s">
        <v>1204</v>
      </c>
      <c r="N81" s="747" t="s">
        <v>178</v>
      </c>
      <c r="O81" s="1001">
        <v>233.5</v>
      </c>
      <c r="P81" s="747" t="s">
        <v>816</v>
      </c>
      <c r="Q81" s="747" t="s">
        <v>817</v>
      </c>
      <c r="R81" s="747" t="s">
        <v>648</v>
      </c>
      <c r="S81" s="532" t="s">
        <v>649</v>
      </c>
      <c r="T81" s="532" t="s">
        <v>3625</v>
      </c>
      <c r="U81" s="532"/>
      <c r="V81" s="532"/>
      <c r="W81" s="532"/>
      <c r="X81" s="532"/>
      <c r="Y81" s="532" t="s">
        <v>3625</v>
      </c>
    </row>
    <row r="82" spans="1:25">
      <c r="A82" s="751" t="s">
        <v>4337</v>
      </c>
      <c r="B82" s="747" t="s">
        <v>1206</v>
      </c>
      <c r="C82" s="747" t="s">
        <v>1207</v>
      </c>
      <c r="D82" s="749">
        <v>36802</v>
      </c>
      <c r="E82" s="749" t="s">
        <v>480</v>
      </c>
      <c r="F82" s="752" t="s">
        <v>1208</v>
      </c>
      <c r="G82" s="752" t="s">
        <v>1209</v>
      </c>
      <c r="H82" s="752" t="s">
        <v>1210</v>
      </c>
      <c r="I82" s="752" t="s">
        <v>1211</v>
      </c>
      <c r="J82" s="752" t="s">
        <v>780</v>
      </c>
      <c r="K82" s="752"/>
      <c r="L82" s="747" t="s">
        <v>1207</v>
      </c>
      <c r="M82" s="747" t="s">
        <v>1212</v>
      </c>
      <c r="N82" s="747" t="s">
        <v>178</v>
      </c>
      <c r="O82" s="1001">
        <v>6332.1</v>
      </c>
      <c r="P82" s="747" t="s">
        <v>176</v>
      </c>
      <c r="Q82" s="747" t="s">
        <v>849</v>
      </c>
      <c r="R82" s="747" t="s">
        <v>648</v>
      </c>
      <c r="S82" s="532" t="s">
        <v>649</v>
      </c>
      <c r="T82" s="532" t="s">
        <v>3631</v>
      </c>
      <c r="U82" s="532"/>
      <c r="V82" s="532"/>
      <c r="W82" s="532"/>
      <c r="X82" s="532"/>
      <c r="Y82" s="532" t="s">
        <v>3631</v>
      </c>
    </row>
    <row r="83" spans="1:25">
      <c r="A83" s="746" t="s">
        <v>4338</v>
      </c>
      <c r="B83" s="747" t="s">
        <v>1213</v>
      </c>
      <c r="C83" s="747" t="s">
        <v>1214</v>
      </c>
      <c r="D83" s="749">
        <v>43182</v>
      </c>
      <c r="E83" s="749" t="s">
        <v>480</v>
      </c>
      <c r="F83" s="752" t="s">
        <v>1215</v>
      </c>
      <c r="G83" s="752" t="s">
        <v>1216</v>
      </c>
      <c r="H83" s="752" t="s">
        <v>813</v>
      </c>
      <c r="I83" s="752" t="s">
        <v>1217</v>
      </c>
      <c r="J83" s="752" t="s">
        <v>806</v>
      </c>
      <c r="K83" s="752"/>
      <c r="L83" s="747" t="s">
        <v>1214</v>
      </c>
      <c r="M83" s="747" t="s">
        <v>1218</v>
      </c>
      <c r="N83" s="747" t="s">
        <v>178</v>
      </c>
      <c r="O83" s="1001">
        <v>92.9</v>
      </c>
      <c r="P83" s="747" t="s">
        <v>816</v>
      </c>
      <c r="Q83" s="747" t="s">
        <v>1219</v>
      </c>
      <c r="R83" s="747" t="s">
        <v>648</v>
      </c>
      <c r="S83" s="532" t="s">
        <v>649</v>
      </c>
      <c r="T83" s="532" t="s">
        <v>3635</v>
      </c>
      <c r="U83" s="532"/>
      <c r="V83" s="532"/>
      <c r="W83" s="532"/>
      <c r="X83" s="532"/>
      <c r="Y83" s="532" t="s">
        <v>3635</v>
      </c>
    </row>
    <row r="84" spans="1:25">
      <c r="A84" s="746" t="s">
        <v>4338</v>
      </c>
      <c r="B84" s="747" t="s">
        <v>1220</v>
      </c>
      <c r="C84" s="747" t="s">
        <v>1221</v>
      </c>
      <c r="D84" s="749">
        <v>36727</v>
      </c>
      <c r="E84" s="749" t="s">
        <v>480</v>
      </c>
      <c r="F84" s="752" t="s">
        <v>1222</v>
      </c>
      <c r="G84" s="752"/>
      <c r="H84" s="752" t="s">
        <v>1223</v>
      </c>
      <c r="I84" s="752" t="s">
        <v>1224</v>
      </c>
      <c r="J84" s="752" t="s">
        <v>806</v>
      </c>
      <c r="K84" s="752"/>
      <c r="L84" s="747" t="s">
        <v>1221</v>
      </c>
      <c r="M84" s="747" t="s">
        <v>1225</v>
      </c>
      <c r="N84" s="747" t="s">
        <v>178</v>
      </c>
      <c r="O84" s="1001">
        <v>876.78</v>
      </c>
      <c r="P84" s="747" t="s">
        <v>782</v>
      </c>
      <c r="Q84" s="753" t="s">
        <v>841</v>
      </c>
      <c r="R84" s="747" t="s">
        <v>648</v>
      </c>
      <c r="S84" s="532" t="s">
        <v>649</v>
      </c>
      <c r="T84" s="532" t="s">
        <v>3656</v>
      </c>
      <c r="U84" s="532"/>
      <c r="V84" s="532"/>
      <c r="W84" s="532"/>
      <c r="X84" s="532"/>
      <c r="Y84" s="532" t="s">
        <v>3656</v>
      </c>
    </row>
    <row r="85" spans="1:25">
      <c r="A85" s="751" t="s">
        <v>4337</v>
      </c>
      <c r="B85" s="747" t="s">
        <v>1226</v>
      </c>
      <c r="C85" s="747" t="s">
        <v>1227</v>
      </c>
      <c r="D85" s="749">
        <v>36802</v>
      </c>
      <c r="E85" s="749" t="s">
        <v>480</v>
      </c>
      <c r="F85" s="752" t="s">
        <v>1228</v>
      </c>
      <c r="G85" s="752" t="s">
        <v>1229</v>
      </c>
      <c r="H85" s="752" t="s">
        <v>1230</v>
      </c>
      <c r="I85" s="752" t="s">
        <v>1231</v>
      </c>
      <c r="J85" s="752" t="s">
        <v>806</v>
      </c>
      <c r="K85" s="752"/>
      <c r="L85" s="747" t="s">
        <v>1227</v>
      </c>
      <c r="M85" s="747" t="s">
        <v>1232</v>
      </c>
      <c r="N85" s="747" t="s">
        <v>178</v>
      </c>
      <c r="O85" s="1001">
        <v>1584</v>
      </c>
      <c r="P85" s="747" t="s">
        <v>176</v>
      </c>
      <c r="Q85" s="747" t="s">
        <v>1233</v>
      </c>
      <c r="R85" s="747" t="s">
        <v>648</v>
      </c>
      <c r="S85" s="532" t="s">
        <v>649</v>
      </c>
      <c r="T85" s="532" t="s">
        <v>3619</v>
      </c>
      <c r="U85" s="532"/>
      <c r="V85" s="532"/>
      <c r="W85" s="532"/>
      <c r="X85" s="532"/>
      <c r="Y85" s="532" t="s">
        <v>3619</v>
      </c>
    </row>
    <row r="86" spans="1:25">
      <c r="A86" s="751" t="s">
        <v>4337</v>
      </c>
      <c r="B86" s="747" t="s">
        <v>1239</v>
      </c>
      <c r="C86" s="747" t="s">
        <v>1240</v>
      </c>
      <c r="D86" s="749">
        <v>41381</v>
      </c>
      <c r="E86" s="749" t="s">
        <v>480</v>
      </c>
      <c r="F86" s="752" t="s">
        <v>1241</v>
      </c>
      <c r="G86" s="752" t="s">
        <v>1242</v>
      </c>
      <c r="H86" s="752" t="s">
        <v>1243</v>
      </c>
      <c r="I86" s="752" t="s">
        <v>1244</v>
      </c>
      <c r="J86" s="752" t="s">
        <v>806</v>
      </c>
      <c r="K86" s="752"/>
      <c r="L86" s="747" t="s">
        <v>1240</v>
      </c>
      <c r="M86" s="747" t="s">
        <v>1245</v>
      </c>
      <c r="N86" s="747" t="s">
        <v>178</v>
      </c>
      <c r="O86" s="1001">
        <v>836.1</v>
      </c>
      <c r="P86" s="747" t="s">
        <v>782</v>
      </c>
      <c r="Q86" s="747" t="s">
        <v>1246</v>
      </c>
      <c r="R86" s="747" t="s">
        <v>648</v>
      </c>
      <c r="S86" s="532" t="s">
        <v>649</v>
      </c>
      <c r="T86" s="532"/>
      <c r="U86" s="532"/>
      <c r="V86" s="532"/>
      <c r="W86" s="532"/>
      <c r="X86" s="532"/>
      <c r="Y86" s="532"/>
    </row>
    <row r="87" spans="1:25">
      <c r="A87" s="746" t="s">
        <v>4338</v>
      </c>
      <c r="B87" s="747" t="s">
        <v>1247</v>
      </c>
      <c r="C87" s="747" t="s">
        <v>1248</v>
      </c>
      <c r="D87" s="749">
        <v>37818</v>
      </c>
      <c r="E87" s="749" t="s">
        <v>480</v>
      </c>
      <c r="F87" s="752" t="s">
        <v>1215</v>
      </c>
      <c r="G87" s="752" t="s">
        <v>1216</v>
      </c>
      <c r="H87" s="752" t="s">
        <v>813</v>
      </c>
      <c r="I87" s="752" t="s">
        <v>1217</v>
      </c>
      <c r="J87" s="752" t="s">
        <v>806</v>
      </c>
      <c r="K87" s="752"/>
      <c r="L87" s="747" t="s">
        <v>1248</v>
      </c>
      <c r="M87" s="747" t="s">
        <v>1249</v>
      </c>
      <c r="N87" s="747" t="s">
        <v>178</v>
      </c>
      <c r="O87" s="1001">
        <v>201.55</v>
      </c>
      <c r="P87" s="747" t="s">
        <v>816</v>
      </c>
      <c r="Q87" s="747" t="s">
        <v>910</v>
      </c>
      <c r="R87" s="747" t="s">
        <v>648</v>
      </c>
      <c r="S87" s="532" t="s">
        <v>649</v>
      </c>
      <c r="T87" s="532" t="s">
        <v>3636</v>
      </c>
      <c r="U87" s="532"/>
      <c r="V87" s="532"/>
      <c r="W87" s="532"/>
      <c r="X87" s="532"/>
      <c r="Y87" s="532" t="s">
        <v>3636</v>
      </c>
    </row>
    <row r="88" spans="1:25">
      <c r="A88" s="751" t="s">
        <v>4337</v>
      </c>
      <c r="B88" s="747" t="s">
        <v>1250</v>
      </c>
      <c r="C88" s="747" t="s">
        <v>1251</v>
      </c>
      <c r="D88" s="749">
        <v>40126</v>
      </c>
      <c r="E88" s="749" t="s">
        <v>480</v>
      </c>
      <c r="F88" s="752" t="s">
        <v>1252</v>
      </c>
      <c r="G88" s="752" t="s">
        <v>1253</v>
      </c>
      <c r="H88" s="752" t="s">
        <v>1254</v>
      </c>
      <c r="I88" s="752" t="s">
        <v>1255</v>
      </c>
      <c r="J88" s="752" t="s">
        <v>806</v>
      </c>
      <c r="K88" s="752"/>
      <c r="L88" s="747" t="s">
        <v>1251</v>
      </c>
      <c r="M88" s="747" t="s">
        <v>1256</v>
      </c>
      <c r="N88" s="747" t="s">
        <v>179</v>
      </c>
      <c r="O88" s="1001">
        <v>69</v>
      </c>
      <c r="P88" s="747" t="s">
        <v>816</v>
      </c>
      <c r="Q88" s="747" t="s">
        <v>1257</v>
      </c>
      <c r="R88" s="747" t="s">
        <v>648</v>
      </c>
      <c r="S88" s="532" t="s">
        <v>649</v>
      </c>
      <c r="T88" s="532" t="s">
        <v>3619</v>
      </c>
      <c r="U88" s="532"/>
      <c r="V88" s="532"/>
      <c r="W88" s="532"/>
      <c r="X88" s="532"/>
      <c r="Y88" s="532" t="s">
        <v>3619</v>
      </c>
    </row>
    <row r="89" spans="1:25">
      <c r="A89" s="746" t="s">
        <v>4338</v>
      </c>
      <c r="B89" s="747" t="s">
        <v>1258</v>
      </c>
      <c r="C89" s="747" t="s">
        <v>1259</v>
      </c>
      <c r="D89" s="749">
        <v>41292</v>
      </c>
      <c r="E89" s="749" t="s">
        <v>480</v>
      </c>
      <c r="F89" s="752" t="s">
        <v>1260</v>
      </c>
      <c r="G89" s="752" t="s">
        <v>1261</v>
      </c>
      <c r="H89" s="752" t="s">
        <v>1262</v>
      </c>
      <c r="I89" s="752" t="s">
        <v>1263</v>
      </c>
      <c r="J89" s="752" t="s">
        <v>806</v>
      </c>
      <c r="K89" s="752"/>
      <c r="L89" s="747" t="s">
        <v>1259</v>
      </c>
      <c r="M89" s="747" t="s">
        <v>1264</v>
      </c>
      <c r="N89" s="747" t="s">
        <v>178</v>
      </c>
      <c r="O89" s="1001">
        <v>232.7</v>
      </c>
      <c r="P89" s="747" t="s">
        <v>816</v>
      </c>
      <c r="Q89" s="747" t="s">
        <v>941</v>
      </c>
      <c r="R89" s="747" t="s">
        <v>648</v>
      </c>
      <c r="S89" s="532" t="s">
        <v>649</v>
      </c>
      <c r="T89" s="532"/>
      <c r="U89" s="532"/>
      <c r="V89" s="532"/>
      <c r="W89" s="532"/>
      <c r="X89" s="532"/>
      <c r="Y89" s="532"/>
    </row>
    <row r="90" spans="1:25">
      <c r="A90" s="746" t="s">
        <v>4338</v>
      </c>
      <c r="B90" s="747" t="s">
        <v>1265</v>
      </c>
      <c r="C90" s="747" t="s">
        <v>1266</v>
      </c>
      <c r="D90" s="749">
        <v>40382</v>
      </c>
      <c r="E90" s="749" t="s">
        <v>480</v>
      </c>
      <c r="F90" s="752"/>
      <c r="G90" s="752"/>
      <c r="H90" s="752"/>
      <c r="I90" s="752"/>
      <c r="J90" s="752"/>
      <c r="K90" s="752"/>
      <c r="L90" s="747" t="s">
        <v>1266</v>
      </c>
      <c r="M90" s="747" t="s">
        <v>1268</v>
      </c>
      <c r="N90" s="747" t="s">
        <v>178</v>
      </c>
      <c r="O90" s="1002">
        <v>49.8</v>
      </c>
      <c r="P90" s="747" t="s">
        <v>816</v>
      </c>
      <c r="Q90" s="747" t="s">
        <v>1041</v>
      </c>
      <c r="R90" s="747" t="s">
        <v>648</v>
      </c>
      <c r="S90" s="532" t="s">
        <v>649</v>
      </c>
      <c r="T90" s="532"/>
      <c r="U90" s="532"/>
      <c r="V90" s="532"/>
      <c r="W90" s="532"/>
      <c r="X90" s="532"/>
      <c r="Y90" s="532"/>
    </row>
    <row r="91" spans="1:25">
      <c r="A91" s="751" t="s">
        <v>4337</v>
      </c>
      <c r="B91" s="747" t="s">
        <v>1269</v>
      </c>
      <c r="C91" s="747" t="s">
        <v>1270</v>
      </c>
      <c r="D91" s="749">
        <v>40057</v>
      </c>
      <c r="E91" s="749" t="s">
        <v>480</v>
      </c>
      <c r="F91" s="752" t="s">
        <v>1271</v>
      </c>
      <c r="G91" s="752" t="s">
        <v>1272</v>
      </c>
      <c r="H91" s="752" t="s">
        <v>1273</v>
      </c>
      <c r="I91" s="752" t="s">
        <v>1274</v>
      </c>
      <c r="J91" s="752" t="s">
        <v>806</v>
      </c>
      <c r="K91" s="752"/>
      <c r="L91" s="747" t="s">
        <v>1275</v>
      </c>
      <c r="M91" s="747" t="s">
        <v>1276</v>
      </c>
      <c r="N91" s="747" t="s">
        <v>178</v>
      </c>
      <c r="O91" s="1001">
        <v>1840.9</v>
      </c>
      <c r="P91" s="747" t="s">
        <v>176</v>
      </c>
      <c r="Q91" s="747" t="s">
        <v>1277</v>
      </c>
      <c r="R91" s="747" t="s">
        <v>648</v>
      </c>
      <c r="S91" s="532" t="s">
        <v>649</v>
      </c>
      <c r="T91" s="532" t="s">
        <v>3631</v>
      </c>
      <c r="U91" s="532"/>
      <c r="V91" s="532"/>
      <c r="W91" s="532"/>
      <c r="X91" s="532"/>
      <c r="Y91" s="532" t="s">
        <v>3631</v>
      </c>
    </row>
    <row r="92" spans="1:25">
      <c r="A92" s="746" t="s">
        <v>4338</v>
      </c>
      <c r="B92" s="747" t="s">
        <v>1278</v>
      </c>
      <c r="C92" s="747" t="s">
        <v>1279</v>
      </c>
      <c r="D92" s="749">
        <v>39171</v>
      </c>
      <c r="E92" s="749" t="s">
        <v>480</v>
      </c>
      <c r="F92" s="752" t="s">
        <v>1280</v>
      </c>
      <c r="G92" s="752" t="s">
        <v>1281</v>
      </c>
      <c r="H92" s="752" t="s">
        <v>1282</v>
      </c>
      <c r="I92" s="752" t="s">
        <v>1283</v>
      </c>
      <c r="J92" s="752" t="s">
        <v>806</v>
      </c>
      <c r="K92" s="752"/>
      <c r="L92" s="747" t="s">
        <v>1279</v>
      </c>
      <c r="M92" s="747" t="s">
        <v>1284</v>
      </c>
      <c r="N92" s="747" t="s">
        <v>178</v>
      </c>
      <c r="O92" s="1001">
        <v>98.4</v>
      </c>
      <c r="P92" s="747" t="s">
        <v>816</v>
      </c>
      <c r="Q92" s="747" t="s">
        <v>1285</v>
      </c>
      <c r="R92" s="747" t="s">
        <v>648</v>
      </c>
      <c r="S92" s="532" t="s">
        <v>649</v>
      </c>
      <c r="T92" s="532"/>
      <c r="U92" s="532"/>
      <c r="V92" s="532"/>
      <c r="W92" s="532"/>
      <c r="X92" s="532"/>
      <c r="Y92" s="532"/>
    </row>
    <row r="93" spans="1:25">
      <c r="A93" s="746" t="s">
        <v>4338</v>
      </c>
      <c r="B93" s="747" t="s">
        <v>1286</v>
      </c>
      <c r="C93" s="747" t="s">
        <v>1287</v>
      </c>
      <c r="D93" s="749">
        <v>37684</v>
      </c>
      <c r="E93" s="749" t="s">
        <v>480</v>
      </c>
      <c r="F93" s="752" t="s">
        <v>852</v>
      </c>
      <c r="G93" s="752" t="s">
        <v>853</v>
      </c>
      <c r="H93" s="752" t="s">
        <v>854</v>
      </c>
      <c r="I93" s="752" t="s">
        <v>855</v>
      </c>
      <c r="J93" s="752" t="s">
        <v>806</v>
      </c>
      <c r="K93" s="752"/>
      <c r="L93" s="747" t="s">
        <v>1287</v>
      </c>
      <c r="M93" s="747" t="s">
        <v>1288</v>
      </c>
      <c r="N93" s="747" t="s">
        <v>178</v>
      </c>
      <c r="O93" s="1001">
        <v>100.36</v>
      </c>
      <c r="P93" s="747" t="s">
        <v>816</v>
      </c>
      <c r="Q93" s="747" t="s">
        <v>914</v>
      </c>
      <c r="R93" s="747" t="s">
        <v>648</v>
      </c>
      <c r="S93" s="532" t="s">
        <v>649</v>
      </c>
      <c r="T93" s="532"/>
      <c r="U93" s="532"/>
      <c r="V93" s="532"/>
      <c r="W93" s="532"/>
      <c r="X93" s="532"/>
      <c r="Y93" s="532"/>
    </row>
    <row r="94" spans="1:25">
      <c r="A94" s="746" t="s">
        <v>4338</v>
      </c>
      <c r="B94" s="747" t="s">
        <v>1289</v>
      </c>
      <c r="C94" s="747" t="s">
        <v>1290</v>
      </c>
      <c r="D94" s="749">
        <v>42649</v>
      </c>
      <c r="E94" s="749" t="s">
        <v>480</v>
      </c>
      <c r="F94" s="752" t="s">
        <v>1291</v>
      </c>
      <c r="G94" s="752" t="s">
        <v>1292</v>
      </c>
      <c r="H94" s="752" t="s">
        <v>1293</v>
      </c>
      <c r="I94" s="752" t="s">
        <v>1294</v>
      </c>
      <c r="J94" s="752" t="s">
        <v>806</v>
      </c>
      <c r="K94" s="752"/>
      <c r="L94" s="747" t="s">
        <v>1290</v>
      </c>
      <c r="M94" s="747" t="s">
        <v>1295</v>
      </c>
      <c r="N94" s="747" t="s">
        <v>178</v>
      </c>
      <c r="O94" s="1001">
        <v>56</v>
      </c>
      <c r="P94" s="747" t="s">
        <v>816</v>
      </c>
      <c r="Q94" s="747" t="s">
        <v>864</v>
      </c>
      <c r="R94" s="747" t="s">
        <v>648</v>
      </c>
      <c r="S94" s="532" t="s">
        <v>649</v>
      </c>
      <c r="T94" s="532"/>
      <c r="U94" s="532"/>
      <c r="V94" s="532"/>
      <c r="W94" s="532"/>
      <c r="X94" s="532"/>
      <c r="Y94" s="532"/>
    </row>
    <row r="95" spans="1:25">
      <c r="A95" s="746" t="s">
        <v>4338</v>
      </c>
      <c r="B95" s="747" t="s">
        <v>1303</v>
      </c>
      <c r="C95" s="747" t="s">
        <v>1304</v>
      </c>
      <c r="D95" s="749">
        <v>42499</v>
      </c>
      <c r="E95" s="749" t="s">
        <v>480</v>
      </c>
      <c r="F95" s="752" t="s">
        <v>1305</v>
      </c>
      <c r="G95" s="752" t="s">
        <v>1306</v>
      </c>
      <c r="H95" s="752" t="s">
        <v>831</v>
      </c>
      <c r="I95" s="752" t="s">
        <v>1307</v>
      </c>
      <c r="J95" s="752" t="s">
        <v>806</v>
      </c>
      <c r="K95" s="752"/>
      <c r="L95" s="747" t="s">
        <v>1304</v>
      </c>
      <c r="M95" s="747" t="s">
        <v>1308</v>
      </c>
      <c r="N95" s="747" t="s">
        <v>178</v>
      </c>
      <c r="O95" s="1001">
        <v>31</v>
      </c>
      <c r="P95" s="747" t="s">
        <v>816</v>
      </c>
      <c r="Q95" s="747" t="s">
        <v>1151</v>
      </c>
      <c r="R95" s="747" t="s">
        <v>648</v>
      </c>
      <c r="S95" s="532" t="s">
        <v>649</v>
      </c>
      <c r="T95" s="532"/>
      <c r="U95" s="532"/>
      <c r="V95" s="532"/>
      <c r="W95" s="532"/>
      <c r="X95" s="532"/>
      <c r="Y95" s="532"/>
    </row>
    <row r="96" spans="1:25">
      <c r="A96" s="751" t="s">
        <v>4337</v>
      </c>
      <c r="B96" s="747" t="s">
        <v>1309</v>
      </c>
      <c r="C96" s="747" t="s">
        <v>1310</v>
      </c>
      <c r="D96" s="749">
        <v>40184</v>
      </c>
      <c r="E96" s="749" t="s">
        <v>480</v>
      </c>
      <c r="F96" s="752" t="s">
        <v>1311</v>
      </c>
      <c r="G96" s="752" t="s">
        <v>1312</v>
      </c>
      <c r="H96" s="752" t="s">
        <v>1300</v>
      </c>
      <c r="I96" s="752" t="s">
        <v>1313</v>
      </c>
      <c r="J96" s="752" t="s">
        <v>824</v>
      </c>
      <c r="K96" s="752"/>
      <c r="L96" s="747" t="s">
        <v>1310</v>
      </c>
      <c r="M96" s="747" t="s">
        <v>1314</v>
      </c>
      <c r="N96" s="747" t="s">
        <v>178</v>
      </c>
      <c r="O96" s="1001">
        <v>531.5</v>
      </c>
      <c r="P96" s="747" t="s">
        <v>782</v>
      </c>
      <c r="Q96" s="747" t="s">
        <v>910</v>
      </c>
      <c r="R96" s="747" t="s">
        <v>648</v>
      </c>
      <c r="S96" s="532" t="s">
        <v>649</v>
      </c>
      <c r="T96" s="532" t="s">
        <v>3657</v>
      </c>
      <c r="U96" s="532"/>
      <c r="V96" s="532"/>
      <c r="W96" s="532"/>
      <c r="X96" s="532"/>
      <c r="Y96" s="532" t="s">
        <v>3657</v>
      </c>
    </row>
    <row r="97" spans="1:25">
      <c r="A97" s="751" t="s">
        <v>4337</v>
      </c>
      <c r="B97" s="747" t="s">
        <v>1315</v>
      </c>
      <c r="C97" s="747" t="s">
        <v>1316</v>
      </c>
      <c r="E97" s="749" t="s">
        <v>480</v>
      </c>
      <c r="F97" s="752" t="s">
        <v>1208</v>
      </c>
      <c r="G97" s="752" t="s">
        <v>1209</v>
      </c>
      <c r="H97" s="752" t="s">
        <v>1210</v>
      </c>
      <c r="I97" s="752" t="s">
        <v>1211</v>
      </c>
      <c r="J97" s="752" t="s">
        <v>780</v>
      </c>
      <c r="K97" s="752"/>
      <c r="L97" s="747" t="s">
        <v>1316</v>
      </c>
      <c r="M97" s="747" t="s">
        <v>1317</v>
      </c>
      <c r="N97" s="747" t="s">
        <v>178</v>
      </c>
      <c r="O97" s="1001">
        <v>449.11</v>
      </c>
      <c r="P97" s="747" t="s">
        <v>816</v>
      </c>
      <c r="Q97" s="747" t="s">
        <v>1193</v>
      </c>
      <c r="R97" s="747" t="s">
        <v>648</v>
      </c>
      <c r="S97" s="532" t="s">
        <v>649</v>
      </c>
      <c r="T97" s="532" t="s">
        <v>3646</v>
      </c>
      <c r="U97" s="532"/>
      <c r="V97" s="532"/>
      <c r="W97" s="532"/>
      <c r="X97" s="532"/>
      <c r="Y97" s="532" t="s">
        <v>3646</v>
      </c>
    </row>
    <row r="98" spans="1:25">
      <c r="A98" s="751" t="s">
        <v>4337</v>
      </c>
      <c r="B98" s="747" t="s">
        <v>1318</v>
      </c>
      <c r="C98" s="747" t="s">
        <v>1319</v>
      </c>
      <c r="E98" s="749" t="s">
        <v>480</v>
      </c>
      <c r="F98" s="752" t="s">
        <v>1320</v>
      </c>
      <c r="G98" s="752" t="s">
        <v>1321</v>
      </c>
      <c r="H98" s="752" t="s">
        <v>1322</v>
      </c>
      <c r="I98" s="752" t="s">
        <v>1323</v>
      </c>
      <c r="J98" s="752" t="s">
        <v>780</v>
      </c>
      <c r="K98" s="752"/>
      <c r="L98" s="747" t="s">
        <v>1319</v>
      </c>
      <c r="M98" s="747" t="s">
        <v>1324</v>
      </c>
      <c r="N98" s="747" t="s">
        <v>178</v>
      </c>
      <c r="O98" s="1001">
        <v>2359.27</v>
      </c>
      <c r="P98" s="747" t="s">
        <v>176</v>
      </c>
      <c r="Q98" s="747" t="s">
        <v>1325</v>
      </c>
      <c r="R98" s="747" t="s">
        <v>648</v>
      </c>
      <c r="S98" s="532" t="s">
        <v>649</v>
      </c>
      <c r="T98" s="532" t="s">
        <v>3623</v>
      </c>
      <c r="U98" s="532"/>
      <c r="V98" s="532"/>
      <c r="W98" s="532"/>
      <c r="X98" s="532"/>
      <c r="Y98" s="532" t="s">
        <v>3623</v>
      </c>
    </row>
    <row r="99" spans="1:25">
      <c r="A99" s="746" t="s">
        <v>4338</v>
      </c>
      <c r="B99" s="747" t="s">
        <v>1326</v>
      </c>
      <c r="C99" s="747" t="s">
        <v>1327</v>
      </c>
      <c r="D99" s="749">
        <v>42529</v>
      </c>
      <c r="E99" s="749" t="s">
        <v>480</v>
      </c>
      <c r="F99" s="752" t="s">
        <v>1328</v>
      </c>
      <c r="G99" s="752"/>
      <c r="H99" s="752" t="s">
        <v>831</v>
      </c>
      <c r="I99" s="752" t="s">
        <v>1329</v>
      </c>
      <c r="J99" s="752" t="s">
        <v>806</v>
      </c>
      <c r="K99" s="752"/>
      <c r="L99" s="747" t="s">
        <v>1327</v>
      </c>
      <c r="M99" s="747" t="s">
        <v>1330</v>
      </c>
      <c r="N99" s="747" t="s">
        <v>178</v>
      </c>
      <c r="O99" s="1001">
        <v>145.94999999999999</v>
      </c>
      <c r="P99" s="747" t="s">
        <v>816</v>
      </c>
      <c r="Q99" s="747" t="s">
        <v>817</v>
      </c>
      <c r="R99" s="747" t="s">
        <v>648</v>
      </c>
      <c r="S99" s="532" t="s">
        <v>649</v>
      </c>
      <c r="T99" s="532"/>
      <c r="U99" s="532"/>
      <c r="V99" s="532"/>
      <c r="W99" s="532"/>
      <c r="X99" s="532"/>
      <c r="Y99" s="532"/>
    </row>
    <row r="100" spans="1:25">
      <c r="A100" s="746" t="s">
        <v>4338</v>
      </c>
      <c r="B100" s="747" t="s">
        <v>1331</v>
      </c>
      <c r="C100" s="747" t="s">
        <v>1332</v>
      </c>
      <c r="D100" s="749">
        <v>43853</v>
      </c>
      <c r="E100" s="749" t="s">
        <v>480</v>
      </c>
      <c r="F100" s="752" t="s">
        <v>1333</v>
      </c>
      <c r="G100" s="752" t="s">
        <v>1334</v>
      </c>
      <c r="H100" s="752" t="s">
        <v>831</v>
      </c>
      <c r="I100" s="752" t="s">
        <v>1335</v>
      </c>
      <c r="J100" s="752" t="s">
        <v>806</v>
      </c>
      <c r="K100" s="752"/>
      <c r="L100" s="747" t="s">
        <v>1332</v>
      </c>
      <c r="M100" s="747" t="s">
        <v>1336</v>
      </c>
      <c r="N100" s="747" t="s">
        <v>178</v>
      </c>
      <c r="O100" s="1001">
        <v>237.59</v>
      </c>
      <c r="P100" s="747" t="s">
        <v>816</v>
      </c>
      <c r="Q100" s="747" t="s">
        <v>1337</v>
      </c>
      <c r="R100" s="747"/>
      <c r="S100" s="532" t="s">
        <v>649</v>
      </c>
      <c r="T100" s="532"/>
      <c r="U100" s="532"/>
      <c r="V100" s="532"/>
      <c r="W100" s="532"/>
      <c r="X100" s="532"/>
      <c r="Y100" s="532"/>
    </row>
    <row r="101" spans="1:25">
      <c r="A101" s="746" t="s">
        <v>4338</v>
      </c>
      <c r="B101" s="747" t="s">
        <v>1338</v>
      </c>
      <c r="C101" s="747" t="s">
        <v>1339</v>
      </c>
      <c r="D101" s="749">
        <v>37306</v>
      </c>
      <c r="E101" s="749" t="s">
        <v>480</v>
      </c>
      <c r="F101" s="752" t="s">
        <v>852</v>
      </c>
      <c r="G101" s="752" t="s">
        <v>853</v>
      </c>
      <c r="H101" s="752" t="s">
        <v>854</v>
      </c>
      <c r="I101" s="752" t="s">
        <v>855</v>
      </c>
      <c r="J101" s="752" t="s">
        <v>806</v>
      </c>
      <c r="K101" s="752"/>
      <c r="L101" s="747" t="s">
        <v>1339</v>
      </c>
      <c r="M101" s="747" t="s">
        <v>1340</v>
      </c>
      <c r="N101" s="747" t="s">
        <v>178</v>
      </c>
      <c r="O101" s="1001">
        <v>524</v>
      </c>
      <c r="P101" s="747" t="s">
        <v>782</v>
      </c>
      <c r="Q101" s="747" t="s">
        <v>933</v>
      </c>
      <c r="R101" s="747" t="s">
        <v>648</v>
      </c>
      <c r="S101" s="532" t="s">
        <v>649</v>
      </c>
      <c r="T101" s="532" t="s">
        <v>3634</v>
      </c>
      <c r="U101" s="532"/>
      <c r="V101" s="532"/>
      <c r="W101" s="532"/>
      <c r="X101" s="532"/>
      <c r="Y101" s="532" t="s">
        <v>3634</v>
      </c>
    </row>
    <row r="102" spans="1:25">
      <c r="A102" s="746" t="s">
        <v>4338</v>
      </c>
      <c r="B102" s="747" t="s">
        <v>1341</v>
      </c>
      <c r="C102" s="747" t="s">
        <v>1342</v>
      </c>
      <c r="D102" s="749">
        <v>43767</v>
      </c>
      <c r="E102" s="749" t="s">
        <v>480</v>
      </c>
      <c r="F102" s="752" t="s">
        <v>1343</v>
      </c>
      <c r="G102" s="752" t="s">
        <v>1344</v>
      </c>
      <c r="H102" s="752" t="s">
        <v>1345</v>
      </c>
      <c r="I102" s="752" t="s">
        <v>1346</v>
      </c>
      <c r="J102" s="752" t="s">
        <v>806</v>
      </c>
      <c r="K102" s="752"/>
      <c r="L102" s="747" t="s">
        <v>1342</v>
      </c>
      <c r="M102" s="747" t="s">
        <v>1347</v>
      </c>
      <c r="N102" s="747" t="s">
        <v>1348</v>
      </c>
      <c r="O102" s="1001">
        <v>237.8</v>
      </c>
      <c r="P102" s="747" t="s">
        <v>816</v>
      </c>
      <c r="Q102" s="747" t="s">
        <v>783</v>
      </c>
      <c r="R102" s="747" t="s">
        <v>648</v>
      </c>
      <c r="S102" s="532" t="s">
        <v>649</v>
      </c>
      <c r="T102" s="532"/>
      <c r="U102" s="532"/>
      <c r="V102" s="532"/>
      <c r="W102" s="532"/>
      <c r="X102" s="532"/>
      <c r="Y102" s="532"/>
    </row>
    <row r="103" spans="1:25">
      <c r="A103" s="746" t="s">
        <v>4338</v>
      </c>
      <c r="B103" s="747" t="s">
        <v>1349</v>
      </c>
      <c r="C103" s="747" t="s">
        <v>1350</v>
      </c>
      <c r="D103" s="749">
        <v>43608</v>
      </c>
      <c r="E103" s="749" t="s">
        <v>480</v>
      </c>
      <c r="F103" s="752" t="s">
        <v>1222</v>
      </c>
      <c r="G103" s="752"/>
      <c r="H103" s="752" t="s">
        <v>1223</v>
      </c>
      <c r="I103" s="752" t="s">
        <v>1224</v>
      </c>
      <c r="J103" s="752" t="s">
        <v>806</v>
      </c>
      <c r="K103" s="752"/>
      <c r="L103" s="747" t="s">
        <v>1351</v>
      </c>
      <c r="M103" s="747" t="s">
        <v>1352</v>
      </c>
      <c r="N103" s="747" t="s">
        <v>178</v>
      </c>
      <c r="O103" s="1001">
        <v>68.8</v>
      </c>
      <c r="P103" s="747" t="s">
        <v>816</v>
      </c>
      <c r="Q103" s="747" t="s">
        <v>1151</v>
      </c>
      <c r="R103" s="747" t="s">
        <v>648</v>
      </c>
      <c r="S103" s="532" t="s">
        <v>649</v>
      </c>
      <c r="T103" s="532"/>
      <c r="U103" s="532"/>
      <c r="V103" s="532"/>
      <c r="W103" s="532"/>
      <c r="X103" s="532"/>
      <c r="Y103" s="532"/>
    </row>
    <row r="104" spans="1:25">
      <c r="A104" s="746" t="s">
        <v>4338</v>
      </c>
      <c r="B104" s="747" t="s">
        <v>1360</v>
      </c>
      <c r="C104" s="747" t="s">
        <v>1361</v>
      </c>
      <c r="D104" s="749">
        <v>42499</v>
      </c>
      <c r="E104" s="749" t="s">
        <v>480</v>
      </c>
      <c r="F104" s="752" t="s">
        <v>1333</v>
      </c>
      <c r="G104" s="752" t="s">
        <v>1334</v>
      </c>
      <c r="H104" s="752" t="s">
        <v>831</v>
      </c>
      <c r="I104" s="752" t="s">
        <v>1335</v>
      </c>
      <c r="J104" s="752" t="s">
        <v>806</v>
      </c>
      <c r="K104" s="752"/>
      <c r="L104" s="747" t="s">
        <v>1361</v>
      </c>
      <c r="M104" s="747" t="s">
        <v>1362</v>
      </c>
      <c r="N104" s="747" t="s">
        <v>178</v>
      </c>
      <c r="O104" s="1001">
        <v>106.76</v>
      </c>
      <c r="P104" s="747" t="s">
        <v>816</v>
      </c>
      <c r="Q104" s="747" t="s">
        <v>1337</v>
      </c>
      <c r="R104" s="747" t="s">
        <v>648</v>
      </c>
      <c r="S104" s="532" t="s">
        <v>649</v>
      </c>
      <c r="T104" s="532"/>
      <c r="U104" s="532"/>
      <c r="V104" s="532"/>
      <c r="W104" s="532"/>
      <c r="X104" s="532"/>
      <c r="Y104" s="532"/>
    </row>
    <row r="105" spans="1:25">
      <c r="A105" s="746" t="s">
        <v>4338</v>
      </c>
      <c r="B105" s="747" t="s">
        <v>1363</v>
      </c>
      <c r="C105" s="747" t="s">
        <v>1364</v>
      </c>
      <c r="D105" s="749">
        <v>37644</v>
      </c>
      <c r="E105" s="749" t="s">
        <v>480</v>
      </c>
      <c r="F105" s="752" t="s">
        <v>852</v>
      </c>
      <c r="G105" s="752" t="s">
        <v>853</v>
      </c>
      <c r="H105" s="752" t="s">
        <v>854</v>
      </c>
      <c r="I105" s="752" t="s">
        <v>855</v>
      </c>
      <c r="J105" s="752" t="s">
        <v>806</v>
      </c>
      <c r="K105" s="752"/>
      <c r="L105" s="747" t="s">
        <v>1364</v>
      </c>
      <c r="M105" s="747" t="s">
        <v>1365</v>
      </c>
      <c r="N105" s="747" t="s">
        <v>178</v>
      </c>
      <c r="O105" s="1001">
        <v>461.51</v>
      </c>
      <c r="P105" s="747" t="s">
        <v>816</v>
      </c>
      <c r="Q105" s="747" t="s">
        <v>1053</v>
      </c>
      <c r="R105" s="747" t="s">
        <v>648</v>
      </c>
      <c r="S105" s="532" t="s">
        <v>649</v>
      </c>
      <c r="T105" s="532"/>
      <c r="U105" s="532"/>
      <c r="V105" s="532"/>
      <c r="W105" s="532"/>
      <c r="X105" s="532"/>
      <c r="Y105" s="532"/>
    </row>
    <row r="106" spans="1:25">
      <c r="A106" s="751" t="s">
        <v>4337</v>
      </c>
      <c r="B106" s="747" t="s">
        <v>1366</v>
      </c>
      <c r="C106" s="747" t="s">
        <v>1367</v>
      </c>
      <c r="D106" s="749">
        <v>36802</v>
      </c>
      <c r="E106" s="749" t="s">
        <v>480</v>
      </c>
      <c r="F106" s="752" t="s">
        <v>1367</v>
      </c>
      <c r="G106" s="752" t="s">
        <v>1368</v>
      </c>
      <c r="H106" s="752" t="s">
        <v>1369</v>
      </c>
      <c r="I106" s="752" t="s">
        <v>1370</v>
      </c>
      <c r="J106" s="752" t="s">
        <v>806</v>
      </c>
      <c r="K106" s="752"/>
      <c r="L106" s="747" t="s">
        <v>1367</v>
      </c>
      <c r="M106" s="747" t="s">
        <v>1371</v>
      </c>
      <c r="N106" s="747" t="s">
        <v>178</v>
      </c>
      <c r="O106" s="1001">
        <v>2669</v>
      </c>
      <c r="P106" s="747" t="s">
        <v>176</v>
      </c>
      <c r="Q106" s="747" t="s">
        <v>1372</v>
      </c>
      <c r="R106" s="747" t="s">
        <v>648</v>
      </c>
      <c r="S106" s="532" t="s">
        <v>649</v>
      </c>
      <c r="T106" s="532" t="s">
        <v>3654</v>
      </c>
      <c r="U106" s="532"/>
      <c r="V106" s="532"/>
      <c r="W106" s="532"/>
      <c r="X106" s="532"/>
      <c r="Y106" s="532" t="s">
        <v>3654</v>
      </c>
    </row>
    <row r="107" spans="1:25">
      <c r="A107" s="746" t="s">
        <v>4338</v>
      </c>
      <c r="B107" s="747" t="s">
        <v>1373</v>
      </c>
      <c r="C107" s="747" t="s">
        <v>1374</v>
      </c>
      <c r="D107" s="749">
        <v>43354</v>
      </c>
      <c r="E107" s="749" t="s">
        <v>480</v>
      </c>
      <c r="F107" s="752" t="s">
        <v>852</v>
      </c>
      <c r="G107" s="752" t="s">
        <v>853</v>
      </c>
      <c r="H107" s="752" t="s">
        <v>854</v>
      </c>
      <c r="I107" s="752" t="s">
        <v>855</v>
      </c>
      <c r="J107" s="752" t="s">
        <v>806</v>
      </c>
      <c r="K107" s="752"/>
      <c r="L107" s="747" t="s">
        <v>1374</v>
      </c>
      <c r="M107" s="747" t="s">
        <v>1375</v>
      </c>
      <c r="N107" s="747" t="s">
        <v>178</v>
      </c>
      <c r="O107" s="1001">
        <v>134.72</v>
      </c>
      <c r="P107" s="747" t="s">
        <v>816</v>
      </c>
      <c r="Q107" s="747" t="s">
        <v>1376</v>
      </c>
      <c r="R107" s="747" t="s">
        <v>648</v>
      </c>
      <c r="S107" s="532" t="s">
        <v>649</v>
      </c>
      <c r="T107" s="532" t="s">
        <v>3622</v>
      </c>
      <c r="U107" s="532"/>
      <c r="V107" s="532"/>
      <c r="W107" s="532"/>
      <c r="X107" s="532"/>
      <c r="Y107" s="532" t="s">
        <v>3622</v>
      </c>
    </row>
    <row r="108" spans="1:25">
      <c r="A108" s="746" t="s">
        <v>4338</v>
      </c>
      <c r="B108" s="747" t="s">
        <v>1377</v>
      </c>
      <c r="C108" s="747" t="s">
        <v>1378</v>
      </c>
      <c r="D108" s="749">
        <v>42702</v>
      </c>
      <c r="E108" s="749" t="s">
        <v>480</v>
      </c>
      <c r="F108" s="752" t="s">
        <v>852</v>
      </c>
      <c r="G108" s="752" t="s">
        <v>853</v>
      </c>
      <c r="H108" s="752" t="s">
        <v>854</v>
      </c>
      <c r="I108" s="752" t="s">
        <v>855</v>
      </c>
      <c r="J108" s="752" t="s">
        <v>806</v>
      </c>
      <c r="K108" s="752"/>
      <c r="L108" s="747" t="s">
        <v>1378</v>
      </c>
      <c r="M108" s="747" t="s">
        <v>1379</v>
      </c>
      <c r="N108" s="747" t="s">
        <v>178</v>
      </c>
      <c r="O108" s="1001">
        <v>295.7</v>
      </c>
      <c r="P108" s="747" t="s">
        <v>816</v>
      </c>
      <c r="Q108" s="747" t="s">
        <v>933</v>
      </c>
      <c r="R108" s="747" t="s">
        <v>648</v>
      </c>
      <c r="S108" s="532" t="s">
        <v>649</v>
      </c>
      <c r="T108" s="532"/>
      <c r="U108" s="532"/>
      <c r="V108" s="532"/>
      <c r="W108" s="532"/>
      <c r="X108" s="532"/>
      <c r="Y108" s="532"/>
    </row>
    <row r="109" spans="1:25">
      <c r="A109" s="746" t="s">
        <v>4338</v>
      </c>
      <c r="B109" s="747" t="s">
        <v>1380</v>
      </c>
      <c r="C109" s="747" t="s">
        <v>1381</v>
      </c>
      <c r="D109" s="749">
        <v>43130</v>
      </c>
      <c r="E109" s="749" t="s">
        <v>480</v>
      </c>
      <c r="F109" s="752" t="s">
        <v>852</v>
      </c>
      <c r="G109" s="752" t="s">
        <v>853</v>
      </c>
      <c r="H109" s="752" t="s">
        <v>854</v>
      </c>
      <c r="I109" s="752" t="s">
        <v>855</v>
      </c>
      <c r="J109" s="752" t="s">
        <v>806</v>
      </c>
      <c r="K109" s="752"/>
      <c r="L109" s="747" t="s">
        <v>1381</v>
      </c>
      <c r="M109" s="747" t="s">
        <v>1382</v>
      </c>
      <c r="N109" s="747" t="s">
        <v>178</v>
      </c>
      <c r="O109" s="1001">
        <v>183.2</v>
      </c>
      <c r="P109" s="747" t="s">
        <v>816</v>
      </c>
      <c r="Q109" s="747" t="s">
        <v>1022</v>
      </c>
      <c r="R109" s="747" t="s">
        <v>648</v>
      </c>
      <c r="S109" s="532" t="s">
        <v>649</v>
      </c>
      <c r="T109" s="532"/>
      <c r="U109" s="532"/>
      <c r="V109" s="532"/>
      <c r="W109" s="532"/>
      <c r="X109" s="532"/>
      <c r="Y109" s="532"/>
    </row>
    <row r="110" spans="1:25">
      <c r="A110" s="751" t="s">
        <v>4337</v>
      </c>
      <c r="B110" s="747" t="s">
        <v>1383</v>
      </c>
      <c r="C110" s="747" t="s">
        <v>1384</v>
      </c>
      <c r="D110" s="749">
        <v>40241</v>
      </c>
      <c r="E110" s="749" t="s">
        <v>480</v>
      </c>
      <c r="F110" s="752" t="s">
        <v>1385</v>
      </c>
      <c r="G110" s="752" t="s">
        <v>1386</v>
      </c>
      <c r="H110" s="752" t="s">
        <v>1387</v>
      </c>
      <c r="I110" s="752" t="s">
        <v>1388</v>
      </c>
      <c r="J110" s="752" t="s">
        <v>806</v>
      </c>
      <c r="K110" s="752"/>
      <c r="L110" s="747" t="s">
        <v>1384</v>
      </c>
      <c r="M110" s="747" t="s">
        <v>1389</v>
      </c>
      <c r="N110" s="747" t="s">
        <v>178</v>
      </c>
      <c r="O110" s="1001">
        <v>853.8</v>
      </c>
      <c r="P110" s="747" t="s">
        <v>782</v>
      </c>
      <c r="Q110" s="747" t="s">
        <v>1390</v>
      </c>
      <c r="R110" s="747" t="s">
        <v>648</v>
      </c>
      <c r="S110" s="532" t="s">
        <v>649</v>
      </c>
      <c r="T110" s="532" t="s">
        <v>3659</v>
      </c>
      <c r="U110" s="532"/>
      <c r="V110" s="532"/>
      <c r="W110" s="532"/>
      <c r="X110" s="532"/>
      <c r="Y110" s="532" t="s">
        <v>3659</v>
      </c>
    </row>
    <row r="111" spans="1:25">
      <c r="A111" s="746" t="s">
        <v>4338</v>
      </c>
      <c r="B111" s="747" t="s">
        <v>1391</v>
      </c>
      <c r="C111" s="747" t="s">
        <v>1392</v>
      </c>
      <c r="D111" s="749">
        <v>42541</v>
      </c>
      <c r="E111" s="749" t="s">
        <v>480</v>
      </c>
      <c r="F111" s="752" t="s">
        <v>928</v>
      </c>
      <c r="G111" s="752" t="s">
        <v>929</v>
      </c>
      <c r="H111" s="752" t="s">
        <v>930</v>
      </c>
      <c r="I111" s="752" t="s">
        <v>931</v>
      </c>
      <c r="J111" s="752" t="s">
        <v>780</v>
      </c>
      <c r="K111" s="752"/>
      <c r="L111" s="747" t="s">
        <v>1392</v>
      </c>
      <c r="M111" s="747" t="s">
        <v>1393</v>
      </c>
      <c r="N111" s="747" t="s">
        <v>178</v>
      </c>
      <c r="O111" s="1001">
        <v>281.49</v>
      </c>
      <c r="P111" s="747" t="s">
        <v>816</v>
      </c>
      <c r="Q111" s="747" t="s">
        <v>941</v>
      </c>
      <c r="R111" s="747" t="s">
        <v>648</v>
      </c>
      <c r="S111" s="532" t="s">
        <v>649</v>
      </c>
      <c r="T111" s="532"/>
      <c r="U111" s="532"/>
      <c r="V111" s="532"/>
      <c r="W111" s="532"/>
      <c r="X111" s="532"/>
      <c r="Y111" s="532"/>
    </row>
    <row r="112" spans="1:25">
      <c r="A112" s="746" t="s">
        <v>4338</v>
      </c>
      <c r="B112" s="747" t="s">
        <v>1400</v>
      </c>
      <c r="C112" s="747" t="s">
        <v>1401</v>
      </c>
      <c r="D112" s="749">
        <v>37818</v>
      </c>
      <c r="E112" s="749" t="s">
        <v>480</v>
      </c>
      <c r="F112" s="752" t="s">
        <v>1402</v>
      </c>
      <c r="G112" s="752"/>
      <c r="H112" s="754" t="s">
        <v>4261</v>
      </c>
      <c r="I112" s="752"/>
      <c r="J112" s="752" t="s">
        <v>780</v>
      </c>
      <c r="K112" s="752"/>
      <c r="L112" s="747" t="s">
        <v>1401</v>
      </c>
      <c r="M112" s="747" t="s">
        <v>1403</v>
      </c>
      <c r="N112" s="747" t="s">
        <v>178</v>
      </c>
      <c r="O112" s="1005">
        <v>194.05</v>
      </c>
      <c r="P112" s="747" t="s">
        <v>816</v>
      </c>
      <c r="Q112" s="747" t="s">
        <v>791</v>
      </c>
      <c r="R112" s="747" t="s">
        <v>648</v>
      </c>
      <c r="S112" s="532" t="s">
        <v>649</v>
      </c>
      <c r="T112" s="532"/>
      <c r="U112" s="532"/>
      <c r="V112" s="532"/>
      <c r="W112" s="532"/>
      <c r="X112" s="532"/>
      <c r="Y112" s="532"/>
    </row>
    <row r="113" spans="1:25">
      <c r="A113" s="751" t="s">
        <v>4337</v>
      </c>
      <c r="B113" s="747" t="s">
        <v>1404</v>
      </c>
      <c r="C113" s="747" t="s">
        <v>1405</v>
      </c>
      <c r="D113" s="749">
        <v>36937</v>
      </c>
      <c r="E113" s="749" t="s">
        <v>480</v>
      </c>
      <c r="F113" s="752" t="s">
        <v>1406</v>
      </c>
      <c r="G113" s="752" t="s">
        <v>1407</v>
      </c>
      <c r="H113" s="752" t="s">
        <v>1405</v>
      </c>
      <c r="I113" s="752" t="s">
        <v>1408</v>
      </c>
      <c r="J113" s="752" t="s">
        <v>780</v>
      </c>
      <c r="K113" s="752"/>
      <c r="L113" s="747" t="s">
        <v>1405</v>
      </c>
      <c r="M113" s="747" t="s">
        <v>1409</v>
      </c>
      <c r="N113" s="747" t="s">
        <v>178</v>
      </c>
      <c r="O113" s="1006">
        <v>3501</v>
      </c>
      <c r="P113" s="747" t="s">
        <v>176</v>
      </c>
      <c r="Q113" s="747" t="s">
        <v>1410</v>
      </c>
      <c r="R113" s="747" t="s">
        <v>648</v>
      </c>
      <c r="S113" s="532" t="s">
        <v>649</v>
      </c>
      <c r="T113" s="532" t="s">
        <v>3622</v>
      </c>
      <c r="U113" s="532"/>
      <c r="V113" s="532"/>
      <c r="W113" s="532"/>
      <c r="X113" s="532"/>
      <c r="Y113" s="532" t="s">
        <v>3622</v>
      </c>
    </row>
    <row r="114" spans="1:25">
      <c r="A114" s="746" t="s">
        <v>4338</v>
      </c>
      <c r="B114" s="747" t="s">
        <v>1417</v>
      </c>
      <c r="C114" s="747" t="s">
        <v>1418</v>
      </c>
      <c r="D114" s="749">
        <v>37768</v>
      </c>
      <c r="E114" s="749" t="s">
        <v>480</v>
      </c>
      <c r="F114" s="752" t="s">
        <v>1419</v>
      </c>
      <c r="G114" s="752" t="s">
        <v>1420</v>
      </c>
      <c r="H114" s="752" t="s">
        <v>1421</v>
      </c>
      <c r="I114" s="752" t="s">
        <v>1422</v>
      </c>
      <c r="J114" s="752" t="s">
        <v>806</v>
      </c>
      <c r="K114" s="752"/>
      <c r="L114" s="747" t="s">
        <v>1418</v>
      </c>
      <c r="M114" s="747" t="s">
        <v>1423</v>
      </c>
      <c r="N114" s="747" t="s">
        <v>178</v>
      </c>
      <c r="O114" s="1001">
        <v>43.5</v>
      </c>
      <c r="P114" s="747" t="s">
        <v>816</v>
      </c>
      <c r="Q114" s="747" t="s">
        <v>1041</v>
      </c>
      <c r="R114" s="747" t="s">
        <v>648</v>
      </c>
      <c r="S114" s="532" t="s">
        <v>649</v>
      </c>
      <c r="T114" s="532" t="s">
        <v>3660</v>
      </c>
      <c r="U114" s="532"/>
      <c r="V114" s="532"/>
      <c r="W114" s="532"/>
      <c r="X114" s="532"/>
      <c r="Y114" s="532" t="s">
        <v>3660</v>
      </c>
    </row>
    <row r="115" spans="1:25">
      <c r="A115" s="746" t="s">
        <v>4338</v>
      </c>
      <c r="B115" s="747" t="s">
        <v>1424</v>
      </c>
      <c r="C115" s="747" t="s">
        <v>1425</v>
      </c>
      <c r="D115" s="749">
        <v>40805</v>
      </c>
      <c r="E115" s="749" t="s">
        <v>480</v>
      </c>
      <c r="F115" s="752" t="s">
        <v>852</v>
      </c>
      <c r="G115" s="752" t="s">
        <v>853</v>
      </c>
      <c r="H115" s="752" t="s">
        <v>854</v>
      </c>
      <c r="I115" s="752" t="s">
        <v>855</v>
      </c>
      <c r="J115" s="752" t="s">
        <v>806</v>
      </c>
      <c r="K115" s="752"/>
      <c r="L115" s="747" t="s">
        <v>1425</v>
      </c>
      <c r="M115" s="747" t="s">
        <v>1426</v>
      </c>
      <c r="N115" s="747" t="s">
        <v>178</v>
      </c>
      <c r="O115" s="1001">
        <v>219.13</v>
      </c>
      <c r="P115" s="747" t="s">
        <v>816</v>
      </c>
      <c r="Q115" s="747" t="s">
        <v>1041</v>
      </c>
      <c r="R115" s="747" t="s">
        <v>648</v>
      </c>
      <c r="S115" s="532" t="s">
        <v>649</v>
      </c>
      <c r="T115" s="532" t="s">
        <v>3621</v>
      </c>
      <c r="U115" s="532"/>
      <c r="V115" s="532"/>
      <c r="W115" s="532"/>
      <c r="X115" s="532"/>
      <c r="Y115" s="532" t="s">
        <v>3621</v>
      </c>
    </row>
    <row r="116" spans="1:25">
      <c r="A116" s="746" t="s">
        <v>4338</v>
      </c>
      <c r="B116" s="747" t="s">
        <v>1427</v>
      </c>
      <c r="C116" s="747" t="s">
        <v>1428</v>
      </c>
      <c r="D116" s="749">
        <v>39147</v>
      </c>
      <c r="E116" s="749" t="s">
        <v>480</v>
      </c>
      <c r="F116" s="752" t="s">
        <v>1429</v>
      </c>
      <c r="G116" s="752" t="s">
        <v>1430</v>
      </c>
      <c r="H116" s="752" t="s">
        <v>1431</v>
      </c>
      <c r="I116" s="752" t="s">
        <v>1432</v>
      </c>
      <c r="J116" s="752" t="s">
        <v>780</v>
      </c>
      <c r="K116" s="752"/>
      <c r="L116" s="747" t="s">
        <v>1428</v>
      </c>
      <c r="M116" s="747" t="s">
        <v>1433</v>
      </c>
      <c r="N116" s="747" t="s">
        <v>178</v>
      </c>
      <c r="O116" s="1007">
        <v>562.71</v>
      </c>
      <c r="P116" s="747" t="s">
        <v>782</v>
      </c>
      <c r="Q116" s="747" t="s">
        <v>1086</v>
      </c>
      <c r="R116" s="747" t="s">
        <v>648</v>
      </c>
      <c r="S116" s="532" t="s">
        <v>649</v>
      </c>
      <c r="T116" s="532"/>
      <c r="U116" s="532"/>
      <c r="V116" s="532"/>
      <c r="W116" s="532"/>
      <c r="X116" s="532"/>
      <c r="Y116" s="532"/>
    </row>
    <row r="117" spans="1:25">
      <c r="A117" s="746" t="s">
        <v>4338</v>
      </c>
      <c r="B117" s="747" t="s">
        <v>1434</v>
      </c>
      <c r="C117" s="747" t="s">
        <v>1435</v>
      </c>
      <c r="D117" s="749">
        <v>41249</v>
      </c>
      <c r="E117" s="749" t="s">
        <v>480</v>
      </c>
      <c r="F117" s="752" t="s">
        <v>1436</v>
      </c>
      <c r="G117" s="752" t="s">
        <v>1437</v>
      </c>
      <c r="H117" s="752" t="s">
        <v>1438</v>
      </c>
      <c r="I117" s="752" t="s">
        <v>1439</v>
      </c>
      <c r="J117" s="752" t="s">
        <v>824</v>
      </c>
      <c r="K117" s="752"/>
      <c r="L117" s="747" t="s">
        <v>1435</v>
      </c>
      <c r="M117" s="747" t="s">
        <v>1440</v>
      </c>
      <c r="N117" s="747" t="s">
        <v>178</v>
      </c>
      <c r="O117" s="1001">
        <v>41.8</v>
      </c>
      <c r="P117" s="747" t="s">
        <v>816</v>
      </c>
      <c r="Q117" s="747" t="s">
        <v>1337</v>
      </c>
      <c r="R117" s="747" t="s">
        <v>648</v>
      </c>
      <c r="S117" s="532" t="s">
        <v>649</v>
      </c>
      <c r="T117" s="532"/>
      <c r="U117" s="532"/>
      <c r="V117" s="532"/>
      <c r="W117" s="532"/>
      <c r="X117" s="532"/>
      <c r="Y117" s="532"/>
    </row>
    <row r="118" spans="1:25">
      <c r="A118" s="746" t="s">
        <v>4338</v>
      </c>
      <c r="B118" s="755" t="s">
        <v>1443</v>
      </c>
      <c r="C118" s="755" t="s">
        <v>1444</v>
      </c>
      <c r="D118" s="756">
        <v>37158</v>
      </c>
      <c r="E118" s="756" t="s">
        <v>480</v>
      </c>
      <c r="F118" s="752" t="s">
        <v>928</v>
      </c>
      <c r="G118" s="752" t="s">
        <v>929</v>
      </c>
      <c r="H118" s="752" t="s">
        <v>930</v>
      </c>
      <c r="I118" s="752" t="s">
        <v>931</v>
      </c>
      <c r="J118" s="752" t="s">
        <v>780</v>
      </c>
      <c r="K118" s="757"/>
      <c r="L118" s="755" t="s">
        <v>1444</v>
      </c>
      <c r="M118" s="755" t="s">
        <v>1445</v>
      </c>
      <c r="N118" s="755" t="s">
        <v>178</v>
      </c>
      <c r="O118" s="1008">
        <v>279.8</v>
      </c>
      <c r="P118" s="747" t="s">
        <v>816</v>
      </c>
      <c r="Q118" s="755" t="s">
        <v>1010</v>
      </c>
      <c r="R118" s="755" t="s">
        <v>648</v>
      </c>
      <c r="S118" s="532" t="s">
        <v>649</v>
      </c>
      <c r="T118" s="532" t="s">
        <v>3661</v>
      </c>
      <c r="U118" s="532"/>
      <c r="V118" s="532"/>
      <c r="W118" s="532"/>
      <c r="X118" s="532"/>
      <c r="Y118" s="532" t="s">
        <v>3661</v>
      </c>
    </row>
    <row r="119" spans="1:25">
      <c r="A119" s="746" t="s">
        <v>4338</v>
      </c>
      <c r="B119" s="747" t="s">
        <v>1446</v>
      </c>
      <c r="C119" s="747" t="s">
        <v>1447</v>
      </c>
      <c r="D119" s="749">
        <v>38208</v>
      </c>
      <c r="E119" s="749" t="s">
        <v>480</v>
      </c>
      <c r="F119" s="752" t="s">
        <v>1448</v>
      </c>
      <c r="G119" s="752" t="s">
        <v>1449</v>
      </c>
      <c r="H119" s="752" t="s">
        <v>1450</v>
      </c>
      <c r="I119" s="752" t="s">
        <v>1451</v>
      </c>
      <c r="J119" s="752" t="s">
        <v>806</v>
      </c>
      <c r="K119" s="752"/>
      <c r="L119" s="747" t="s">
        <v>1452</v>
      </c>
      <c r="M119" s="747" t="s">
        <v>1453</v>
      </c>
      <c r="N119" s="747" t="s">
        <v>178</v>
      </c>
      <c r="O119" s="1001">
        <v>166.53</v>
      </c>
      <c r="P119" s="747" t="s">
        <v>816</v>
      </c>
      <c r="Q119" s="747" t="s">
        <v>1000</v>
      </c>
      <c r="R119" s="747" t="s">
        <v>648</v>
      </c>
      <c r="S119" s="532" t="s">
        <v>649</v>
      </c>
      <c r="T119" s="532" t="s">
        <v>3662</v>
      </c>
      <c r="U119" s="532"/>
      <c r="V119" s="532"/>
      <c r="W119" s="532"/>
      <c r="X119" s="532"/>
      <c r="Y119" s="532" t="s">
        <v>3662</v>
      </c>
    </row>
    <row r="120" spans="1:25">
      <c r="A120" s="746" t="s">
        <v>4338</v>
      </c>
      <c r="B120" s="747" t="s">
        <v>1454</v>
      </c>
      <c r="C120" s="747" t="s">
        <v>1455</v>
      </c>
      <c r="D120" s="749">
        <v>41498</v>
      </c>
      <c r="E120" s="749" t="s">
        <v>480</v>
      </c>
      <c r="F120" s="752" t="s">
        <v>1456</v>
      </c>
      <c r="G120" s="752" t="s">
        <v>1457</v>
      </c>
      <c r="H120" s="752"/>
      <c r="I120" s="752"/>
      <c r="J120" s="752" t="s">
        <v>1458</v>
      </c>
      <c r="K120" s="752"/>
      <c r="L120" s="747" t="s">
        <v>1455</v>
      </c>
      <c r="M120" s="747" t="s">
        <v>1459</v>
      </c>
      <c r="N120" s="747" t="s">
        <v>178</v>
      </c>
      <c r="O120" s="1001">
        <v>76.7</v>
      </c>
      <c r="P120" s="747" t="s">
        <v>816</v>
      </c>
      <c r="Q120" s="747" t="s">
        <v>1442</v>
      </c>
      <c r="R120" s="747" t="s">
        <v>648</v>
      </c>
      <c r="S120" s="532" t="s">
        <v>649</v>
      </c>
      <c r="T120" s="532"/>
      <c r="U120" s="532"/>
      <c r="V120" s="532"/>
      <c r="W120" s="532"/>
      <c r="X120" s="532"/>
      <c r="Y120" s="532"/>
    </row>
    <row r="121" spans="1:25">
      <c r="A121" s="751" t="s">
        <v>4337</v>
      </c>
      <c r="B121" s="747" t="s">
        <v>1460</v>
      </c>
      <c r="C121" s="747" t="s">
        <v>1461</v>
      </c>
      <c r="D121" s="749">
        <v>37041</v>
      </c>
      <c r="E121" s="749" t="s">
        <v>480</v>
      </c>
      <c r="F121" s="752" t="s">
        <v>1462</v>
      </c>
      <c r="G121" s="752" t="s">
        <v>1463</v>
      </c>
      <c r="H121" s="752" t="s">
        <v>1464</v>
      </c>
      <c r="I121" s="752" t="s">
        <v>1465</v>
      </c>
      <c r="J121" s="752" t="s">
        <v>780</v>
      </c>
      <c r="K121" s="752"/>
      <c r="L121" s="747" t="s">
        <v>1461</v>
      </c>
      <c r="M121" s="747" t="s">
        <v>1466</v>
      </c>
      <c r="N121" s="747" t="s">
        <v>178</v>
      </c>
      <c r="O121" s="1001">
        <v>1577</v>
      </c>
      <c r="P121" s="747" t="s">
        <v>176</v>
      </c>
      <c r="Q121" s="747" t="s">
        <v>849</v>
      </c>
      <c r="R121" s="747" t="s">
        <v>648</v>
      </c>
      <c r="S121" s="532" t="s">
        <v>649</v>
      </c>
      <c r="T121" s="532" t="s">
        <v>3631</v>
      </c>
      <c r="U121" s="532"/>
      <c r="V121" s="532"/>
      <c r="W121" s="532"/>
      <c r="X121" s="532"/>
      <c r="Y121" s="532" t="s">
        <v>3631</v>
      </c>
    </row>
    <row r="122" spans="1:25">
      <c r="A122" s="746" t="s">
        <v>4338</v>
      </c>
      <c r="B122" s="747" t="s">
        <v>1467</v>
      </c>
      <c r="C122" s="747" t="s">
        <v>1468</v>
      </c>
      <c r="D122" s="749">
        <v>36781</v>
      </c>
      <c r="E122" s="749" t="s">
        <v>480</v>
      </c>
      <c r="F122" s="752" t="s">
        <v>852</v>
      </c>
      <c r="G122" s="752" t="s">
        <v>853</v>
      </c>
      <c r="H122" s="752" t="s">
        <v>854</v>
      </c>
      <c r="I122" s="752" t="s">
        <v>855</v>
      </c>
      <c r="J122" s="752" t="s">
        <v>806</v>
      </c>
      <c r="K122" s="752"/>
      <c r="L122" s="747" t="s">
        <v>1468</v>
      </c>
      <c r="M122" s="747" t="s">
        <v>1469</v>
      </c>
      <c r="N122" s="747" t="s">
        <v>178</v>
      </c>
      <c r="O122" s="1001">
        <v>321</v>
      </c>
      <c r="P122" s="747" t="s">
        <v>816</v>
      </c>
      <c r="Q122" s="747" t="s">
        <v>1470</v>
      </c>
      <c r="R122" s="747" t="s">
        <v>648</v>
      </c>
      <c r="S122" s="532" t="s">
        <v>649</v>
      </c>
      <c r="T122" s="532" t="s">
        <v>3663</v>
      </c>
      <c r="U122" s="532"/>
      <c r="V122" s="532"/>
      <c r="W122" s="532"/>
      <c r="X122" s="532"/>
      <c r="Y122" s="532" t="s">
        <v>3663</v>
      </c>
    </row>
    <row r="123" spans="1:25">
      <c r="A123" s="746" t="s">
        <v>4338</v>
      </c>
      <c r="B123" s="747" t="s">
        <v>1471</v>
      </c>
      <c r="C123" s="747" t="s">
        <v>1472</v>
      </c>
      <c r="D123" s="749">
        <v>42615</v>
      </c>
      <c r="E123" s="749" t="s">
        <v>480</v>
      </c>
      <c r="F123" s="752" t="s">
        <v>852</v>
      </c>
      <c r="G123" s="752" t="s">
        <v>853</v>
      </c>
      <c r="H123" s="752" t="s">
        <v>854</v>
      </c>
      <c r="I123" s="752" t="s">
        <v>855</v>
      </c>
      <c r="J123" s="752" t="s">
        <v>806</v>
      </c>
      <c r="K123" s="752"/>
      <c r="L123" s="747" t="s">
        <v>1472</v>
      </c>
      <c r="M123" s="747" t="s">
        <v>1473</v>
      </c>
      <c r="N123" s="747" t="s">
        <v>178</v>
      </c>
      <c r="O123" s="1001">
        <v>178.6</v>
      </c>
      <c r="P123" s="747" t="s">
        <v>816</v>
      </c>
      <c r="Q123" s="747" t="s">
        <v>1442</v>
      </c>
      <c r="R123" s="747" t="s">
        <v>648</v>
      </c>
      <c r="S123" s="532" t="s">
        <v>649</v>
      </c>
      <c r="T123" s="532" t="s">
        <v>3654</v>
      </c>
      <c r="U123" s="532"/>
      <c r="V123" s="532"/>
      <c r="W123" s="532"/>
      <c r="X123" s="532"/>
      <c r="Y123" s="532" t="s">
        <v>3654</v>
      </c>
    </row>
    <row r="124" spans="1:25">
      <c r="A124" s="746" t="s">
        <v>4338</v>
      </c>
      <c r="B124" s="747" t="s">
        <v>1474</v>
      </c>
      <c r="C124" s="747" t="s">
        <v>1475</v>
      </c>
      <c r="D124" s="749">
        <v>39155</v>
      </c>
      <c r="E124" s="749" t="s">
        <v>480</v>
      </c>
      <c r="F124" s="752" t="s">
        <v>1476</v>
      </c>
      <c r="G124" s="752" t="s">
        <v>1477</v>
      </c>
      <c r="H124" s="752" t="s">
        <v>831</v>
      </c>
      <c r="I124" s="752" t="s">
        <v>1478</v>
      </c>
      <c r="J124" s="752" t="s">
        <v>806</v>
      </c>
      <c r="K124" s="752"/>
      <c r="L124" s="747" t="s">
        <v>1475</v>
      </c>
      <c r="M124" s="747" t="s">
        <v>1479</v>
      </c>
      <c r="N124" s="747" t="s">
        <v>178</v>
      </c>
      <c r="O124" s="1001">
        <v>158.1</v>
      </c>
      <c r="P124" s="747" t="s">
        <v>816</v>
      </c>
      <c r="Q124" s="747" t="s">
        <v>941</v>
      </c>
      <c r="R124" s="747" t="s">
        <v>648</v>
      </c>
      <c r="S124" s="532" t="s">
        <v>649</v>
      </c>
      <c r="T124" s="532" t="s">
        <v>3646</v>
      </c>
      <c r="U124" s="532"/>
      <c r="V124" s="532"/>
      <c r="W124" s="532"/>
      <c r="X124" s="532"/>
      <c r="Y124" s="532" t="s">
        <v>3646</v>
      </c>
    </row>
    <row r="125" spans="1:25">
      <c r="A125" s="746" t="s">
        <v>4338</v>
      </c>
      <c r="B125" s="747" t="s">
        <v>3664</v>
      </c>
      <c r="C125" s="747" t="s">
        <v>3665</v>
      </c>
      <c r="D125" s="749">
        <v>44398</v>
      </c>
      <c r="E125" s="749" t="s">
        <v>480</v>
      </c>
      <c r="F125" s="752" t="s">
        <v>3666</v>
      </c>
      <c r="G125" s="752" t="s">
        <v>3667</v>
      </c>
      <c r="H125" s="752" t="s">
        <v>831</v>
      </c>
      <c r="I125" s="752" t="s">
        <v>3668</v>
      </c>
      <c r="J125" s="752" t="s">
        <v>806</v>
      </c>
      <c r="K125" s="752"/>
      <c r="L125" s="747" t="s">
        <v>3665</v>
      </c>
      <c r="M125" s="747" t="s">
        <v>3669</v>
      </c>
      <c r="N125" s="747" t="s">
        <v>178</v>
      </c>
      <c r="O125" s="1002">
        <v>40.58</v>
      </c>
      <c r="P125" s="747" t="s">
        <v>816</v>
      </c>
      <c r="Q125" s="747" t="s">
        <v>3670</v>
      </c>
      <c r="R125" s="747"/>
      <c r="S125" s="532"/>
      <c r="T125" s="532"/>
      <c r="U125" s="532"/>
      <c r="V125" s="532"/>
      <c r="W125" s="532"/>
      <c r="X125" s="532"/>
      <c r="Y125" s="532"/>
    </row>
    <row r="126" spans="1:25">
      <c r="A126" s="746" t="s">
        <v>4338</v>
      </c>
      <c r="B126" s="747" t="s">
        <v>1485</v>
      </c>
      <c r="C126" s="747" t="s">
        <v>1486</v>
      </c>
      <c r="D126" s="749">
        <v>42313</v>
      </c>
      <c r="E126" s="749" t="s">
        <v>480</v>
      </c>
      <c r="F126" s="752" t="s">
        <v>904</v>
      </c>
      <c r="G126" s="752" t="s">
        <v>905</v>
      </c>
      <c r="H126" s="752" t="s">
        <v>906</v>
      </c>
      <c r="I126" s="752" t="s">
        <v>907</v>
      </c>
      <c r="J126" s="752" t="s">
        <v>908</v>
      </c>
      <c r="K126" s="752"/>
      <c r="L126" s="747" t="s">
        <v>1486</v>
      </c>
      <c r="M126" s="747" t="s">
        <v>1487</v>
      </c>
      <c r="N126" s="747" t="s">
        <v>178</v>
      </c>
      <c r="O126" s="1001">
        <v>327.5</v>
      </c>
      <c r="P126" s="747" t="s">
        <v>816</v>
      </c>
      <c r="Q126" s="747" t="s">
        <v>933</v>
      </c>
      <c r="R126" s="747" t="s">
        <v>648</v>
      </c>
      <c r="S126" s="532" t="s">
        <v>649</v>
      </c>
      <c r="T126" s="532"/>
      <c r="U126" s="532"/>
      <c r="V126" s="532"/>
      <c r="W126" s="532"/>
      <c r="X126" s="532"/>
      <c r="Y126" s="532"/>
    </row>
    <row r="127" spans="1:25">
      <c r="A127" s="746" t="s">
        <v>4338</v>
      </c>
      <c r="B127" s="747" t="s">
        <v>1489</v>
      </c>
      <c r="C127" s="747" t="s">
        <v>1490</v>
      </c>
      <c r="D127" s="749">
        <v>37014</v>
      </c>
      <c r="E127" s="749" t="s">
        <v>480</v>
      </c>
      <c r="F127" s="752" t="s">
        <v>852</v>
      </c>
      <c r="G127" s="752" t="s">
        <v>853</v>
      </c>
      <c r="H127" s="752" t="s">
        <v>854</v>
      </c>
      <c r="I127" s="752" t="s">
        <v>855</v>
      </c>
      <c r="J127" s="752" t="s">
        <v>806</v>
      </c>
      <c r="K127" s="752"/>
      <c r="L127" s="747" t="s">
        <v>1490</v>
      </c>
      <c r="M127" s="747" t="s">
        <v>1491</v>
      </c>
      <c r="N127" s="747" t="s">
        <v>178</v>
      </c>
      <c r="O127" s="1005">
        <v>149.49</v>
      </c>
      <c r="P127" s="747" t="s">
        <v>816</v>
      </c>
      <c r="Q127" s="747" t="s">
        <v>914</v>
      </c>
      <c r="R127" s="747" t="s">
        <v>648</v>
      </c>
      <c r="S127" s="532" t="s">
        <v>649</v>
      </c>
      <c r="T127" s="532" t="s">
        <v>3632</v>
      </c>
      <c r="U127" s="532"/>
      <c r="V127" s="532"/>
      <c r="W127" s="532"/>
      <c r="X127" s="532"/>
      <c r="Y127" s="532" t="s">
        <v>3632</v>
      </c>
    </row>
    <row r="128" spans="1:25">
      <c r="A128" s="746" t="s">
        <v>4338</v>
      </c>
      <c r="B128" s="747" t="s">
        <v>1492</v>
      </c>
      <c r="C128" s="747" t="s">
        <v>1493</v>
      </c>
      <c r="D128" s="749">
        <v>43909</v>
      </c>
      <c r="E128" s="749" t="s">
        <v>480</v>
      </c>
      <c r="F128" s="752" t="s">
        <v>852</v>
      </c>
      <c r="G128" s="752" t="s">
        <v>853</v>
      </c>
      <c r="H128" s="752" t="s">
        <v>854</v>
      </c>
      <c r="I128" s="752" t="s">
        <v>855</v>
      </c>
      <c r="J128" s="752" t="s">
        <v>806</v>
      </c>
      <c r="K128" s="752"/>
      <c r="L128" s="747" t="s">
        <v>1493</v>
      </c>
      <c r="M128" s="747" t="s">
        <v>1494</v>
      </c>
      <c r="N128" s="747" t="s">
        <v>178</v>
      </c>
      <c r="O128" s="1001">
        <v>1232.98</v>
      </c>
      <c r="P128" s="747" t="s">
        <v>176</v>
      </c>
      <c r="Q128" s="747" t="s">
        <v>1495</v>
      </c>
      <c r="R128" s="747"/>
      <c r="S128" s="532" t="s">
        <v>649</v>
      </c>
      <c r="T128" s="532" t="s">
        <v>3619</v>
      </c>
      <c r="U128" s="532"/>
      <c r="V128" s="532"/>
      <c r="W128" s="532"/>
      <c r="X128" s="532"/>
      <c r="Y128" s="532" t="s">
        <v>3619</v>
      </c>
    </row>
    <row r="129" spans="1:25">
      <c r="A129" s="746" t="s">
        <v>4338</v>
      </c>
      <c r="B129" s="747" t="s">
        <v>1496</v>
      </c>
      <c r="C129" s="747" t="s">
        <v>1497</v>
      </c>
      <c r="D129" s="749">
        <v>43410</v>
      </c>
      <c r="E129" s="749" t="s">
        <v>480</v>
      </c>
      <c r="F129" s="752" t="s">
        <v>1498</v>
      </c>
      <c r="G129" s="752" t="s">
        <v>1499</v>
      </c>
      <c r="H129" s="752" t="s">
        <v>946</v>
      </c>
      <c r="I129" s="752" t="s">
        <v>1500</v>
      </c>
      <c r="J129" s="752" t="s">
        <v>806</v>
      </c>
      <c r="K129" s="752"/>
      <c r="L129" s="747" t="s">
        <v>1497</v>
      </c>
      <c r="M129" s="747" t="s">
        <v>1501</v>
      </c>
      <c r="N129" s="747" t="s">
        <v>178</v>
      </c>
      <c r="O129" s="1001">
        <v>135.1</v>
      </c>
      <c r="P129" s="747" t="s">
        <v>816</v>
      </c>
      <c r="Q129" s="747" t="s">
        <v>1484</v>
      </c>
      <c r="R129" s="747" t="s">
        <v>648</v>
      </c>
      <c r="S129" s="532" t="s">
        <v>649</v>
      </c>
      <c r="T129" s="532"/>
      <c r="U129" s="532"/>
      <c r="V129" s="532"/>
      <c r="W129" s="532"/>
      <c r="X129" s="532"/>
      <c r="Y129" s="532"/>
    </row>
    <row r="130" spans="1:25">
      <c r="A130" s="751" t="s">
        <v>4337</v>
      </c>
      <c r="B130" s="747" t="s">
        <v>1502</v>
      </c>
      <c r="C130" s="747" t="s">
        <v>1503</v>
      </c>
      <c r="D130" s="749">
        <v>38737</v>
      </c>
      <c r="E130" s="749" t="s">
        <v>480</v>
      </c>
      <c r="F130" s="752" t="s">
        <v>1504</v>
      </c>
      <c r="G130" s="752" t="s">
        <v>1505</v>
      </c>
      <c r="H130" s="752" t="s">
        <v>958</v>
      </c>
      <c r="I130" s="752" t="s">
        <v>1506</v>
      </c>
      <c r="J130" s="752" t="s">
        <v>780</v>
      </c>
      <c r="K130" s="752"/>
      <c r="L130" s="747" t="s">
        <v>1503</v>
      </c>
      <c r="M130" s="747" t="s">
        <v>1507</v>
      </c>
      <c r="N130" s="747" t="s">
        <v>178</v>
      </c>
      <c r="O130" s="1001">
        <v>2100</v>
      </c>
      <c r="P130" s="747" t="s">
        <v>176</v>
      </c>
      <c r="Q130" s="747" t="s">
        <v>1508</v>
      </c>
      <c r="R130" s="747" t="s">
        <v>648</v>
      </c>
      <c r="S130" s="532" t="s">
        <v>649</v>
      </c>
      <c r="T130" s="532"/>
      <c r="U130" s="532"/>
      <c r="V130" s="532"/>
      <c r="W130" s="532"/>
      <c r="X130" s="532"/>
      <c r="Y130" s="532"/>
    </row>
    <row r="131" spans="1:25">
      <c r="A131" s="746" t="s">
        <v>4338</v>
      </c>
      <c r="B131" s="747" t="s">
        <v>1509</v>
      </c>
      <c r="C131" s="747" t="s">
        <v>1510</v>
      </c>
      <c r="D131" s="749">
        <v>43154</v>
      </c>
      <c r="E131" s="749" t="s">
        <v>480</v>
      </c>
      <c r="F131" s="752" t="s">
        <v>852</v>
      </c>
      <c r="G131" s="752" t="s">
        <v>853</v>
      </c>
      <c r="H131" s="752" t="s">
        <v>854</v>
      </c>
      <c r="I131" s="752" t="s">
        <v>855</v>
      </c>
      <c r="J131" s="752" t="s">
        <v>806</v>
      </c>
      <c r="K131" s="752"/>
      <c r="L131" s="747" t="s">
        <v>1510</v>
      </c>
      <c r="M131" s="747" t="s">
        <v>1511</v>
      </c>
      <c r="N131" s="747" t="s">
        <v>178</v>
      </c>
      <c r="O131" s="1001">
        <v>92.9</v>
      </c>
      <c r="P131" s="747" t="s">
        <v>816</v>
      </c>
      <c r="Q131" s="747" t="s">
        <v>1512</v>
      </c>
      <c r="R131" s="747" t="s">
        <v>648</v>
      </c>
      <c r="S131" s="532" t="s">
        <v>649</v>
      </c>
      <c r="T131" s="532"/>
      <c r="U131" s="532"/>
      <c r="V131" s="532"/>
      <c r="W131" s="532"/>
      <c r="X131" s="532"/>
      <c r="Y131" s="532"/>
    </row>
    <row r="132" spans="1:25">
      <c r="A132" s="746" t="s">
        <v>4338</v>
      </c>
      <c r="B132" s="747" t="s">
        <v>1521</v>
      </c>
      <c r="C132" s="747" t="s">
        <v>1522</v>
      </c>
      <c r="D132" s="749">
        <v>37760</v>
      </c>
      <c r="E132" s="749" t="s">
        <v>480</v>
      </c>
      <c r="F132" s="752" t="s">
        <v>928</v>
      </c>
      <c r="G132" s="752" t="s">
        <v>929</v>
      </c>
      <c r="H132" s="752" t="s">
        <v>930</v>
      </c>
      <c r="I132" s="752" t="s">
        <v>931</v>
      </c>
      <c r="J132" s="752" t="s">
        <v>780</v>
      </c>
      <c r="K132" s="752"/>
      <c r="L132" s="747" t="s">
        <v>1522</v>
      </c>
      <c r="M132" s="747" t="s">
        <v>1523</v>
      </c>
      <c r="N132" s="747" t="s">
        <v>178</v>
      </c>
      <c r="O132" s="1001">
        <v>966.1</v>
      </c>
      <c r="P132" s="747" t="s">
        <v>782</v>
      </c>
      <c r="Q132" s="747" t="s">
        <v>1022</v>
      </c>
      <c r="R132" s="747" t="s">
        <v>648</v>
      </c>
      <c r="S132" s="532" t="s">
        <v>649</v>
      </c>
      <c r="T132" s="532" t="s">
        <v>3638</v>
      </c>
      <c r="U132" s="532"/>
      <c r="V132" s="532"/>
      <c r="W132" s="532"/>
      <c r="X132" s="532"/>
      <c r="Y132" s="532" t="s">
        <v>3638</v>
      </c>
    </row>
    <row r="133" spans="1:25">
      <c r="A133" s="746" t="s">
        <v>4338</v>
      </c>
      <c r="B133" s="747" t="s">
        <v>1524</v>
      </c>
      <c r="C133" s="747" t="s">
        <v>1525</v>
      </c>
      <c r="D133" s="749">
        <v>38474</v>
      </c>
      <c r="E133" s="749" t="s">
        <v>480</v>
      </c>
      <c r="F133" s="752" t="s">
        <v>1526</v>
      </c>
      <c r="G133" s="752"/>
      <c r="H133" s="752" t="s">
        <v>831</v>
      </c>
      <c r="I133" s="752" t="s">
        <v>1527</v>
      </c>
      <c r="J133" s="752" t="s">
        <v>806</v>
      </c>
      <c r="K133" s="752"/>
      <c r="L133" s="747" t="s">
        <v>1525</v>
      </c>
      <c r="M133" s="747" t="s">
        <v>1528</v>
      </c>
      <c r="N133" s="747" t="s">
        <v>178</v>
      </c>
      <c r="O133" s="1001">
        <v>50.5</v>
      </c>
      <c r="P133" s="747" t="s">
        <v>816</v>
      </c>
      <c r="Q133" s="747" t="s">
        <v>1053</v>
      </c>
      <c r="R133" s="747" t="s">
        <v>648</v>
      </c>
      <c r="S133" s="532" t="s">
        <v>649</v>
      </c>
      <c r="T133" s="532" t="s">
        <v>3671</v>
      </c>
      <c r="U133" s="532"/>
      <c r="V133" s="532"/>
      <c r="W133" s="532"/>
      <c r="X133" s="532"/>
      <c r="Y133" s="532" t="s">
        <v>3671</v>
      </c>
    </row>
    <row r="134" spans="1:25">
      <c r="A134" s="746" t="s">
        <v>4338</v>
      </c>
      <c r="B134" s="747" t="s">
        <v>1529</v>
      </c>
      <c r="C134" s="747" t="s">
        <v>1530</v>
      </c>
      <c r="D134" s="749">
        <v>43791</v>
      </c>
      <c r="E134" s="749" t="s">
        <v>480</v>
      </c>
      <c r="F134" s="752" t="s">
        <v>1531</v>
      </c>
      <c r="G134" s="752" t="s">
        <v>1532</v>
      </c>
      <c r="H134" s="752" t="s">
        <v>1533</v>
      </c>
      <c r="I134" s="752" t="s">
        <v>1534</v>
      </c>
      <c r="J134" s="752" t="s">
        <v>824</v>
      </c>
      <c r="K134" s="752"/>
      <c r="L134" s="747" t="s">
        <v>1530</v>
      </c>
      <c r="M134" s="747" t="s">
        <v>1535</v>
      </c>
      <c r="N134" s="747" t="s">
        <v>178</v>
      </c>
      <c r="O134" s="1001">
        <v>421.63</v>
      </c>
      <c r="P134" s="747" t="s">
        <v>816</v>
      </c>
      <c r="Q134" s="747" t="s">
        <v>1219</v>
      </c>
      <c r="R134" s="747"/>
      <c r="S134" s="532" t="s">
        <v>649</v>
      </c>
      <c r="T134" s="532"/>
      <c r="U134" s="532"/>
      <c r="V134" s="532"/>
      <c r="W134" s="532"/>
      <c r="X134" s="532"/>
      <c r="Y134" s="532"/>
    </row>
    <row r="135" spans="1:25">
      <c r="A135" s="746" t="s">
        <v>4338</v>
      </c>
      <c r="B135" s="747" t="s">
        <v>1536</v>
      </c>
      <c r="C135" s="747" t="s">
        <v>1537</v>
      </c>
      <c r="D135" s="749">
        <v>43041</v>
      </c>
      <c r="E135" s="749" t="s">
        <v>480</v>
      </c>
      <c r="F135" s="752" t="s">
        <v>852</v>
      </c>
      <c r="G135" s="752" t="s">
        <v>853</v>
      </c>
      <c r="H135" s="752" t="s">
        <v>854</v>
      </c>
      <c r="I135" s="752" t="s">
        <v>855</v>
      </c>
      <c r="J135" s="752" t="s">
        <v>806</v>
      </c>
      <c r="K135" s="752"/>
      <c r="L135" s="747" t="s">
        <v>1537</v>
      </c>
      <c r="M135" s="747" t="s">
        <v>1538</v>
      </c>
      <c r="N135" s="747" t="s">
        <v>178</v>
      </c>
      <c r="O135" s="1001">
        <v>93.85</v>
      </c>
      <c r="P135" s="747" t="s">
        <v>816</v>
      </c>
      <c r="Q135" s="747" t="s">
        <v>1151</v>
      </c>
      <c r="R135" s="747" t="s">
        <v>648</v>
      </c>
      <c r="S135" s="532" t="s">
        <v>649</v>
      </c>
      <c r="T135" s="532"/>
      <c r="U135" s="532"/>
      <c r="V135" s="532"/>
      <c r="W135" s="532"/>
      <c r="X135" s="532"/>
      <c r="Y135" s="532"/>
    </row>
    <row r="136" spans="1:25">
      <c r="A136" s="746" t="s">
        <v>4338</v>
      </c>
      <c r="B136" s="747" t="s">
        <v>1539</v>
      </c>
      <c r="C136" s="747" t="s">
        <v>1540</v>
      </c>
      <c r="D136" s="749">
        <v>44019</v>
      </c>
      <c r="E136" s="749" t="s">
        <v>480</v>
      </c>
      <c r="F136" s="752" t="s">
        <v>1215</v>
      </c>
      <c r="G136" s="752" t="s">
        <v>1216</v>
      </c>
      <c r="H136" s="752" t="s">
        <v>813</v>
      </c>
      <c r="I136" s="752" t="s">
        <v>1217</v>
      </c>
      <c r="J136" s="752" t="s">
        <v>806</v>
      </c>
      <c r="K136" s="752"/>
      <c r="L136" s="747" t="s">
        <v>1540</v>
      </c>
      <c r="M136" s="747" t="s">
        <v>1541</v>
      </c>
      <c r="N136" s="747" t="s">
        <v>178</v>
      </c>
      <c r="O136" s="1001">
        <v>95.8</v>
      </c>
      <c r="P136" s="747" t="s">
        <v>816</v>
      </c>
      <c r="Q136" s="747" t="s">
        <v>1075</v>
      </c>
      <c r="R136" s="747"/>
      <c r="S136" s="532" t="s">
        <v>649</v>
      </c>
      <c r="T136" s="532"/>
      <c r="U136" s="532"/>
      <c r="V136" s="532"/>
      <c r="W136" s="532"/>
      <c r="X136" s="532"/>
      <c r="Y136" s="532"/>
    </row>
    <row r="137" spans="1:25">
      <c r="A137" s="746" t="s">
        <v>4338</v>
      </c>
      <c r="B137" s="747" t="s">
        <v>1542</v>
      </c>
      <c r="C137" s="747" t="s">
        <v>1543</v>
      </c>
      <c r="D137" s="749">
        <v>37469</v>
      </c>
      <c r="E137" s="749" t="s">
        <v>480</v>
      </c>
      <c r="F137" s="752" t="s">
        <v>1544</v>
      </c>
      <c r="G137" s="752" t="s">
        <v>1545</v>
      </c>
      <c r="H137" s="752" t="s">
        <v>1546</v>
      </c>
      <c r="I137" s="752" t="s">
        <v>1547</v>
      </c>
      <c r="J137" s="752" t="s">
        <v>806</v>
      </c>
      <c r="K137" s="752"/>
      <c r="L137" s="747" t="s">
        <v>1543</v>
      </c>
      <c r="M137" s="747" t="s">
        <v>1548</v>
      </c>
      <c r="N137" s="747" t="s">
        <v>178</v>
      </c>
      <c r="O137" s="1001">
        <v>238.97</v>
      </c>
      <c r="P137" s="747" t="s">
        <v>816</v>
      </c>
      <c r="Q137" s="747" t="s">
        <v>1549</v>
      </c>
      <c r="R137" s="747" t="s">
        <v>648</v>
      </c>
      <c r="S137" s="532" t="s">
        <v>649</v>
      </c>
      <c r="T137" s="532" t="s">
        <v>3631</v>
      </c>
      <c r="U137" s="532"/>
      <c r="V137" s="532"/>
      <c r="W137" s="532"/>
      <c r="X137" s="532"/>
      <c r="Y137" s="532" t="s">
        <v>3631</v>
      </c>
    </row>
    <row r="138" spans="1:25">
      <c r="A138" s="746" t="s">
        <v>4338</v>
      </c>
      <c r="B138" s="747" t="s">
        <v>1550</v>
      </c>
      <c r="C138" s="747" t="s">
        <v>1551</v>
      </c>
      <c r="D138" s="749">
        <v>43774</v>
      </c>
      <c r="E138" s="749" t="s">
        <v>480</v>
      </c>
      <c r="F138" s="752" t="s">
        <v>1552</v>
      </c>
      <c r="G138" s="752" t="s">
        <v>1553</v>
      </c>
      <c r="H138" s="752" t="s">
        <v>1554</v>
      </c>
      <c r="I138" s="752" t="s">
        <v>1555</v>
      </c>
      <c r="J138" s="752" t="s">
        <v>824</v>
      </c>
      <c r="K138" s="752"/>
      <c r="L138" s="747" t="s">
        <v>1551</v>
      </c>
      <c r="M138" s="747" t="s">
        <v>1556</v>
      </c>
      <c r="N138" s="747" t="s">
        <v>1348</v>
      </c>
      <c r="O138" s="1001">
        <v>258.02999999999997</v>
      </c>
      <c r="P138" s="747" t="s">
        <v>816</v>
      </c>
      <c r="Q138" s="747" t="s">
        <v>1219</v>
      </c>
      <c r="R138" s="747" t="s">
        <v>648</v>
      </c>
      <c r="S138" s="532" t="s">
        <v>649</v>
      </c>
      <c r="T138" s="532"/>
      <c r="U138" s="532"/>
      <c r="V138" s="532"/>
      <c r="W138" s="532"/>
      <c r="X138" s="532"/>
      <c r="Y138" s="532"/>
    </row>
    <row r="139" spans="1:25">
      <c r="A139" s="746" t="s">
        <v>4338</v>
      </c>
      <c r="B139" s="747" t="s">
        <v>1557</v>
      </c>
      <c r="C139" s="747" t="s">
        <v>1558</v>
      </c>
      <c r="D139" s="749">
        <v>42499</v>
      </c>
      <c r="E139" s="749" t="s">
        <v>480</v>
      </c>
      <c r="F139" s="752"/>
      <c r="G139" s="752"/>
      <c r="H139" s="754"/>
      <c r="I139" s="752"/>
      <c r="J139" s="752" t="s">
        <v>780</v>
      </c>
      <c r="K139" s="752"/>
      <c r="L139" s="747" t="s">
        <v>1558</v>
      </c>
      <c r="M139" s="747" t="s">
        <v>1559</v>
      </c>
      <c r="N139" s="747" t="s">
        <v>178</v>
      </c>
      <c r="O139" s="1009">
        <v>121.56</v>
      </c>
      <c r="P139" s="747" t="s">
        <v>816</v>
      </c>
      <c r="Q139" s="747" t="s">
        <v>1151</v>
      </c>
      <c r="R139" s="747" t="s">
        <v>648</v>
      </c>
      <c r="S139" s="532" t="s">
        <v>649</v>
      </c>
      <c r="T139" s="727"/>
      <c r="U139" s="532"/>
      <c r="V139" s="727"/>
      <c r="W139" s="727"/>
      <c r="X139" s="727"/>
      <c r="Y139" s="727"/>
    </row>
    <row r="140" spans="1:25">
      <c r="A140" s="751" t="s">
        <v>4337</v>
      </c>
      <c r="B140" s="755" t="s">
        <v>1560</v>
      </c>
      <c r="C140" s="755" t="s">
        <v>1561</v>
      </c>
      <c r="D140" s="756">
        <v>41561</v>
      </c>
      <c r="E140" s="756" t="s">
        <v>480</v>
      </c>
      <c r="F140" s="757" t="s">
        <v>1562</v>
      </c>
      <c r="G140" s="757" t="s">
        <v>1114</v>
      </c>
      <c r="H140" s="757" t="s">
        <v>1563</v>
      </c>
      <c r="I140" s="757" t="s">
        <v>1564</v>
      </c>
      <c r="J140" s="757" t="s">
        <v>780</v>
      </c>
      <c r="K140" s="757"/>
      <c r="L140" s="755" t="s">
        <v>1561</v>
      </c>
      <c r="M140" s="755" t="s">
        <v>1565</v>
      </c>
      <c r="N140" s="755" t="s">
        <v>178</v>
      </c>
      <c r="O140" s="1010">
        <v>8512.7630000000008</v>
      </c>
      <c r="P140" s="747" t="s">
        <v>176</v>
      </c>
      <c r="Q140" s="755" t="s">
        <v>967</v>
      </c>
      <c r="R140" s="755" t="s">
        <v>648</v>
      </c>
      <c r="S140" s="532" t="s">
        <v>649</v>
      </c>
      <c r="T140" s="532"/>
      <c r="U140" s="532"/>
      <c r="V140" s="532"/>
      <c r="W140" s="532"/>
      <c r="X140" s="532"/>
      <c r="Y140" s="532"/>
    </row>
    <row r="141" spans="1:25">
      <c r="A141" s="746" t="s">
        <v>4338</v>
      </c>
      <c r="B141" s="747" t="s">
        <v>1566</v>
      </c>
      <c r="C141" s="747" t="s">
        <v>1567</v>
      </c>
      <c r="D141" s="749">
        <v>43182</v>
      </c>
      <c r="E141" s="749" t="s">
        <v>480</v>
      </c>
      <c r="F141" s="752" t="s">
        <v>852</v>
      </c>
      <c r="G141" s="752" t="s">
        <v>853</v>
      </c>
      <c r="H141" s="752" t="s">
        <v>854</v>
      </c>
      <c r="I141" s="752" t="s">
        <v>855</v>
      </c>
      <c r="J141" s="752" t="s">
        <v>806</v>
      </c>
      <c r="K141" s="752"/>
      <c r="L141" s="747" t="s">
        <v>1567</v>
      </c>
      <c r="M141" s="747" t="s">
        <v>1568</v>
      </c>
      <c r="N141" s="747" t="s">
        <v>178</v>
      </c>
      <c r="O141" s="1001">
        <v>179.5</v>
      </c>
      <c r="P141" s="747" t="s">
        <v>816</v>
      </c>
      <c r="Q141" s="747" t="s">
        <v>1399</v>
      </c>
      <c r="R141" s="747" t="s">
        <v>648</v>
      </c>
      <c r="S141" s="532" t="s">
        <v>649</v>
      </c>
      <c r="T141" s="728"/>
      <c r="U141" s="532"/>
      <c r="V141" s="728"/>
      <c r="W141" s="728"/>
      <c r="X141" s="728"/>
      <c r="Y141" s="728"/>
    </row>
    <row r="142" spans="1:25">
      <c r="A142" s="746" t="s">
        <v>4338</v>
      </c>
      <c r="B142" s="747" t="s">
        <v>3672</v>
      </c>
      <c r="C142" s="747" t="s">
        <v>3673</v>
      </c>
      <c r="D142" s="749">
        <v>44246</v>
      </c>
      <c r="E142" s="749" t="s">
        <v>480</v>
      </c>
      <c r="F142" s="752" t="s">
        <v>3674</v>
      </c>
      <c r="G142" s="752" t="s">
        <v>3675</v>
      </c>
      <c r="H142" s="752" t="s">
        <v>3676</v>
      </c>
      <c r="I142" s="752" t="s">
        <v>3677</v>
      </c>
      <c r="J142" s="752" t="s">
        <v>780</v>
      </c>
      <c r="K142" s="752"/>
      <c r="L142" s="747" t="s">
        <v>3673</v>
      </c>
      <c r="M142" s="747" t="s">
        <v>3678</v>
      </c>
      <c r="N142" s="747" t="s">
        <v>178</v>
      </c>
      <c r="O142" s="1002">
        <v>641</v>
      </c>
      <c r="P142" s="747" t="s">
        <v>782</v>
      </c>
      <c r="Q142" s="747" t="s">
        <v>941</v>
      </c>
      <c r="R142" s="747"/>
      <c r="S142" s="532"/>
      <c r="T142" s="728"/>
      <c r="U142" s="532"/>
      <c r="V142" s="728"/>
      <c r="W142" s="728"/>
      <c r="X142" s="728"/>
      <c r="Y142" s="728"/>
    </row>
    <row r="143" spans="1:25">
      <c r="A143" s="746" t="s">
        <v>4338</v>
      </c>
      <c r="B143" s="747" t="s">
        <v>1575</v>
      </c>
      <c r="C143" s="747" t="s">
        <v>1576</v>
      </c>
      <c r="D143" s="749">
        <v>42438</v>
      </c>
      <c r="E143" s="749" t="s">
        <v>480</v>
      </c>
      <c r="F143" s="752" t="s">
        <v>852</v>
      </c>
      <c r="G143" s="752" t="s">
        <v>853</v>
      </c>
      <c r="H143" s="752" t="s">
        <v>854</v>
      </c>
      <c r="I143" s="752" t="s">
        <v>855</v>
      </c>
      <c r="J143" s="752" t="s">
        <v>806</v>
      </c>
      <c r="K143" s="752"/>
      <c r="L143" s="747" t="s">
        <v>1576</v>
      </c>
      <c r="M143" s="747" t="s">
        <v>1577</v>
      </c>
      <c r="N143" s="747" t="s">
        <v>178</v>
      </c>
      <c r="O143" s="1001">
        <v>181.37</v>
      </c>
      <c r="P143" s="747" t="s">
        <v>816</v>
      </c>
      <c r="Q143" s="747" t="s">
        <v>1578</v>
      </c>
      <c r="R143" s="747" t="s">
        <v>648</v>
      </c>
      <c r="S143" s="532" t="s">
        <v>649</v>
      </c>
      <c r="T143" s="532"/>
      <c r="U143" s="532"/>
      <c r="V143" s="532"/>
      <c r="W143" s="532"/>
      <c r="X143" s="532"/>
      <c r="Y143" s="532"/>
    </row>
    <row r="144" spans="1:25">
      <c r="A144" s="746" t="s">
        <v>4338</v>
      </c>
      <c r="B144" s="747" t="s">
        <v>1579</v>
      </c>
      <c r="C144" s="747" t="s">
        <v>1580</v>
      </c>
      <c r="D144" s="749">
        <v>42235</v>
      </c>
      <c r="E144" s="749" t="s">
        <v>480</v>
      </c>
      <c r="F144" s="752" t="s">
        <v>1581</v>
      </c>
      <c r="G144" s="752" t="s">
        <v>1582</v>
      </c>
      <c r="H144" s="752" t="s">
        <v>1583</v>
      </c>
      <c r="I144" s="752" t="s">
        <v>1584</v>
      </c>
      <c r="J144" s="752" t="s">
        <v>824</v>
      </c>
      <c r="K144" s="752"/>
      <c r="L144" s="747" t="s">
        <v>1580</v>
      </c>
      <c r="M144" s="747" t="s">
        <v>1585</v>
      </c>
      <c r="N144" s="747" t="s">
        <v>178</v>
      </c>
      <c r="O144" s="1001">
        <v>189.6</v>
      </c>
      <c r="P144" s="747" t="s">
        <v>816</v>
      </c>
      <c r="Q144" s="747" t="s">
        <v>1041</v>
      </c>
      <c r="R144" s="747" t="s">
        <v>648</v>
      </c>
      <c r="S144" s="532" t="s">
        <v>649</v>
      </c>
      <c r="T144" s="532"/>
      <c r="U144" s="532"/>
      <c r="V144" s="532"/>
      <c r="W144" s="532"/>
      <c r="X144" s="532"/>
      <c r="Y144" s="532"/>
    </row>
    <row r="145" spans="1:25">
      <c r="A145" s="746" t="s">
        <v>4338</v>
      </c>
      <c r="B145" s="747" t="s">
        <v>1586</v>
      </c>
      <c r="C145" s="747" t="s">
        <v>1587</v>
      </c>
      <c r="D145" s="749">
        <v>39169</v>
      </c>
      <c r="E145" s="749" t="s">
        <v>480</v>
      </c>
      <c r="F145" s="752" t="s">
        <v>852</v>
      </c>
      <c r="G145" s="752" t="s">
        <v>853</v>
      </c>
      <c r="H145" s="752" t="s">
        <v>854</v>
      </c>
      <c r="I145" s="752" t="s">
        <v>855</v>
      </c>
      <c r="J145" s="752" t="s">
        <v>806</v>
      </c>
      <c r="K145" s="752"/>
      <c r="L145" s="747" t="s">
        <v>1587</v>
      </c>
      <c r="M145" s="747" t="s">
        <v>1588</v>
      </c>
      <c r="N145" s="747" t="s">
        <v>178</v>
      </c>
      <c r="O145" s="1001">
        <v>454.67</v>
      </c>
      <c r="P145" s="747" t="s">
        <v>816</v>
      </c>
      <c r="Q145" s="747" t="s">
        <v>1589</v>
      </c>
      <c r="R145" s="747" t="s">
        <v>648</v>
      </c>
      <c r="S145" s="532" t="s">
        <v>649</v>
      </c>
      <c r="T145" s="532"/>
      <c r="U145" s="532"/>
      <c r="V145" s="532"/>
      <c r="W145" s="532"/>
      <c r="X145" s="532"/>
      <c r="Y145" s="532"/>
    </row>
    <row r="146" spans="1:25">
      <c r="A146" s="746" t="s">
        <v>4338</v>
      </c>
      <c r="B146" s="755" t="s">
        <v>1590</v>
      </c>
      <c r="C146" s="755" t="s">
        <v>1591</v>
      </c>
      <c r="D146" s="756">
        <v>43923</v>
      </c>
      <c r="E146" s="756" t="s">
        <v>480</v>
      </c>
      <c r="F146" s="757" t="s">
        <v>1592</v>
      </c>
      <c r="G146" s="757" t="s">
        <v>1593</v>
      </c>
      <c r="H146" s="757" t="s">
        <v>1594</v>
      </c>
      <c r="I146" s="757" t="s">
        <v>1595</v>
      </c>
      <c r="J146" s="757" t="s">
        <v>806</v>
      </c>
      <c r="K146" s="757"/>
      <c r="L146" s="755" t="s">
        <v>1591</v>
      </c>
      <c r="M146" s="755" t="s">
        <v>1596</v>
      </c>
      <c r="N146" s="755" t="s">
        <v>178</v>
      </c>
      <c r="O146" s="1008">
        <v>19.45</v>
      </c>
      <c r="P146" s="747" t="s">
        <v>816</v>
      </c>
      <c r="Q146" s="755" t="s">
        <v>1022</v>
      </c>
      <c r="R146" s="755" t="s">
        <v>648</v>
      </c>
      <c r="S146" s="532" t="s">
        <v>649</v>
      </c>
      <c r="T146" s="727"/>
      <c r="U146" s="532"/>
      <c r="V146" s="727"/>
      <c r="W146" s="727"/>
      <c r="X146" s="727"/>
      <c r="Y146" s="727"/>
    </row>
    <row r="147" spans="1:25">
      <c r="A147" s="746" t="s">
        <v>4338</v>
      </c>
      <c r="B147" s="747" t="s">
        <v>1597</v>
      </c>
      <c r="C147" s="747" t="s">
        <v>1598</v>
      </c>
      <c r="D147" s="749">
        <v>43525</v>
      </c>
      <c r="E147" s="749" t="s">
        <v>480</v>
      </c>
      <c r="F147" s="752" t="s">
        <v>1599</v>
      </c>
      <c r="G147" s="752" t="s">
        <v>1600</v>
      </c>
      <c r="H147" s="752" t="s">
        <v>1601</v>
      </c>
      <c r="I147" s="752" t="s">
        <v>1602</v>
      </c>
      <c r="J147" s="752" t="s">
        <v>806</v>
      </c>
      <c r="K147" s="752"/>
      <c r="L147" s="747" t="s">
        <v>1598</v>
      </c>
      <c r="M147" s="747" t="s">
        <v>1603</v>
      </c>
      <c r="N147" s="747" t="s">
        <v>178</v>
      </c>
      <c r="O147" s="1001">
        <v>279</v>
      </c>
      <c r="P147" s="747" t="s">
        <v>816</v>
      </c>
      <c r="Q147" s="747" t="s">
        <v>1165</v>
      </c>
      <c r="R147" s="747" t="s">
        <v>648</v>
      </c>
      <c r="S147" s="532" t="s">
        <v>649</v>
      </c>
      <c r="T147" s="532" t="s">
        <v>3723</v>
      </c>
      <c r="U147" s="532"/>
      <c r="V147" s="532"/>
      <c r="W147" s="532"/>
      <c r="X147" s="532"/>
      <c r="Y147" s="532" t="s">
        <v>3723</v>
      </c>
    </row>
    <row r="148" spans="1:25">
      <c r="A148" s="746" t="s">
        <v>4338</v>
      </c>
      <c r="B148" s="748" t="s">
        <v>1604</v>
      </c>
      <c r="C148" s="748" t="s">
        <v>1605</v>
      </c>
      <c r="D148" s="758">
        <v>41705</v>
      </c>
      <c r="E148" s="758" t="s">
        <v>480</v>
      </c>
      <c r="F148" s="750" t="s">
        <v>1606</v>
      </c>
      <c r="G148" s="750" t="s">
        <v>1607</v>
      </c>
      <c r="H148" s="750" t="s">
        <v>1608</v>
      </c>
      <c r="I148" s="750" t="s">
        <v>1609</v>
      </c>
      <c r="J148" s="750" t="s">
        <v>806</v>
      </c>
      <c r="K148" s="750"/>
      <c r="L148" s="748" t="s">
        <v>1605</v>
      </c>
      <c r="M148" s="748" t="s">
        <v>1610</v>
      </c>
      <c r="N148" s="748" t="s">
        <v>178</v>
      </c>
      <c r="O148" s="1011">
        <v>208.28</v>
      </c>
      <c r="P148" s="747" t="s">
        <v>816</v>
      </c>
      <c r="Q148" s="748" t="s">
        <v>864</v>
      </c>
      <c r="R148" s="748" t="s">
        <v>648</v>
      </c>
      <c r="S148" s="532" t="s">
        <v>649</v>
      </c>
      <c r="T148" s="728"/>
      <c r="U148" s="532"/>
      <c r="V148" s="728"/>
      <c r="W148" s="728"/>
      <c r="X148" s="728"/>
      <c r="Y148" s="728"/>
    </row>
    <row r="149" spans="1:25">
      <c r="A149" s="746" t="s">
        <v>4338</v>
      </c>
      <c r="B149" s="747" t="s">
        <v>1611</v>
      </c>
      <c r="C149" s="747" t="s">
        <v>1612</v>
      </c>
      <c r="D149" s="749">
        <v>42262</v>
      </c>
      <c r="E149" s="749" t="s">
        <v>480</v>
      </c>
      <c r="F149" s="752" t="s">
        <v>1613</v>
      </c>
      <c r="G149" s="752" t="s">
        <v>1614</v>
      </c>
      <c r="H149" s="752" t="s">
        <v>1615</v>
      </c>
      <c r="I149" s="752" t="s">
        <v>1616</v>
      </c>
      <c r="J149" s="752" t="s">
        <v>806</v>
      </c>
      <c r="K149" s="752"/>
      <c r="L149" s="747" t="s">
        <v>1612</v>
      </c>
      <c r="M149" s="747" t="s">
        <v>1617</v>
      </c>
      <c r="N149" s="747" t="s">
        <v>178</v>
      </c>
      <c r="O149" s="1001">
        <v>31.7</v>
      </c>
      <c r="P149" s="747" t="s">
        <v>816</v>
      </c>
      <c r="Q149" s="747" t="s">
        <v>826</v>
      </c>
      <c r="R149" s="747" t="s">
        <v>648</v>
      </c>
      <c r="S149" s="532" t="s">
        <v>649</v>
      </c>
      <c r="T149" s="532"/>
      <c r="U149" s="532"/>
      <c r="V149" s="532"/>
      <c r="W149" s="532"/>
      <c r="X149" s="532"/>
      <c r="Y149" s="532"/>
    </row>
    <row r="150" spans="1:25">
      <c r="A150" s="746" t="s">
        <v>4338</v>
      </c>
      <c r="B150" s="747" t="s">
        <v>1618</v>
      </c>
      <c r="C150" s="747" t="s">
        <v>1619</v>
      </c>
      <c r="D150" s="749">
        <v>40988</v>
      </c>
      <c r="E150" s="749" t="s">
        <v>480</v>
      </c>
      <c r="F150" s="752" t="s">
        <v>1620</v>
      </c>
      <c r="G150" s="752" t="s">
        <v>1621</v>
      </c>
      <c r="H150" s="752" t="s">
        <v>1622</v>
      </c>
      <c r="I150" s="752" t="s">
        <v>1623</v>
      </c>
      <c r="J150" s="752" t="s">
        <v>806</v>
      </c>
      <c r="K150" s="752"/>
      <c r="L150" s="747" t="s">
        <v>1619</v>
      </c>
      <c r="M150" s="747" t="s">
        <v>1624</v>
      </c>
      <c r="N150" s="747" t="s">
        <v>178</v>
      </c>
      <c r="O150" s="1001">
        <v>239.5</v>
      </c>
      <c r="P150" s="747" t="s">
        <v>816</v>
      </c>
      <c r="Q150" s="747" t="s">
        <v>953</v>
      </c>
      <c r="R150" s="747" t="s">
        <v>648</v>
      </c>
      <c r="S150" s="532" t="s">
        <v>649</v>
      </c>
      <c r="T150" s="532"/>
      <c r="U150" s="532"/>
      <c r="V150" s="532"/>
      <c r="W150" s="532"/>
      <c r="X150" s="532"/>
      <c r="Y150" s="532"/>
    </row>
    <row r="151" spans="1:25">
      <c r="A151" s="751" t="s">
        <v>4337</v>
      </c>
      <c r="B151" s="747" t="s">
        <v>1625</v>
      </c>
      <c r="C151" s="747" t="s">
        <v>1626</v>
      </c>
      <c r="D151" s="749">
        <v>37704</v>
      </c>
      <c r="E151" s="749" t="s">
        <v>480</v>
      </c>
      <c r="F151" s="752" t="s">
        <v>1627</v>
      </c>
      <c r="G151" s="752" t="s">
        <v>1628</v>
      </c>
      <c r="H151" s="752" t="s">
        <v>958</v>
      </c>
      <c r="I151" s="752" t="s">
        <v>1629</v>
      </c>
      <c r="J151" s="752" t="s">
        <v>780</v>
      </c>
      <c r="K151" s="752"/>
      <c r="L151" s="747" t="s">
        <v>1626</v>
      </c>
      <c r="M151" s="747" t="s">
        <v>1630</v>
      </c>
      <c r="N151" s="747" t="s">
        <v>178</v>
      </c>
      <c r="O151" s="1001">
        <v>872</v>
      </c>
      <c r="P151" s="747" t="s">
        <v>782</v>
      </c>
      <c r="Q151" s="747" t="s">
        <v>1631</v>
      </c>
      <c r="R151" s="747" t="s">
        <v>648</v>
      </c>
      <c r="S151" s="532" t="s">
        <v>649</v>
      </c>
      <c r="T151" s="532" t="s">
        <v>3622</v>
      </c>
      <c r="U151" s="532"/>
      <c r="V151" s="532"/>
      <c r="W151" s="532"/>
      <c r="X151" s="532"/>
      <c r="Y151" s="532" t="s">
        <v>3622</v>
      </c>
    </row>
    <row r="152" spans="1:25">
      <c r="A152" s="751" t="s">
        <v>4337</v>
      </c>
      <c r="B152" s="747" t="s">
        <v>1632</v>
      </c>
      <c r="C152" s="747" t="s">
        <v>1633</v>
      </c>
      <c r="D152" s="749">
        <v>40990</v>
      </c>
      <c r="E152" s="749" t="s">
        <v>480</v>
      </c>
      <c r="F152" s="752" t="s">
        <v>1634</v>
      </c>
      <c r="G152" s="752" t="s">
        <v>1635</v>
      </c>
      <c r="H152" s="752" t="s">
        <v>1636</v>
      </c>
      <c r="I152" s="752" t="s">
        <v>1637</v>
      </c>
      <c r="J152" s="752" t="s">
        <v>806</v>
      </c>
      <c r="K152" s="752"/>
      <c r="L152" s="747" t="s">
        <v>1633</v>
      </c>
      <c r="M152" s="747" t="s">
        <v>1638</v>
      </c>
      <c r="N152" s="747" t="s">
        <v>179</v>
      </c>
      <c r="O152" s="1001">
        <v>1301.5</v>
      </c>
      <c r="P152" s="747" t="s">
        <v>176</v>
      </c>
      <c r="Q152" s="747" t="s">
        <v>1049</v>
      </c>
      <c r="R152" s="747" t="s">
        <v>648</v>
      </c>
      <c r="S152" s="532" t="s">
        <v>649</v>
      </c>
      <c r="T152" s="532" t="s">
        <v>3635</v>
      </c>
      <c r="U152" s="532"/>
      <c r="V152" s="532"/>
      <c r="W152" s="532"/>
      <c r="X152" s="532"/>
      <c r="Y152" s="532" t="s">
        <v>3635</v>
      </c>
    </row>
    <row r="153" spans="1:25">
      <c r="A153" s="746" t="s">
        <v>4338</v>
      </c>
      <c r="B153" s="747" t="s">
        <v>1639</v>
      </c>
      <c r="C153" s="747" t="s">
        <v>1640</v>
      </c>
      <c r="D153" s="749">
        <v>42356</v>
      </c>
      <c r="E153" s="749" t="s">
        <v>480</v>
      </c>
      <c r="F153" s="752" t="s">
        <v>1641</v>
      </c>
      <c r="G153" s="752" t="s">
        <v>1183</v>
      </c>
      <c r="H153" s="752" t="s">
        <v>1184</v>
      </c>
      <c r="I153" s="752" t="s">
        <v>1185</v>
      </c>
      <c r="J153" s="752" t="s">
        <v>780</v>
      </c>
      <c r="K153" s="752"/>
      <c r="L153" s="747" t="s">
        <v>1640</v>
      </c>
      <c r="M153" s="747"/>
      <c r="N153" s="747" t="s">
        <v>178</v>
      </c>
      <c r="O153" s="1001">
        <v>555</v>
      </c>
      <c r="P153" s="747" t="s">
        <v>782</v>
      </c>
      <c r="Q153" s="747" t="s">
        <v>1642</v>
      </c>
      <c r="R153" s="747" t="s">
        <v>648</v>
      </c>
      <c r="S153" s="532" t="s">
        <v>649</v>
      </c>
      <c r="T153" s="532"/>
      <c r="U153" s="532"/>
      <c r="V153" s="532"/>
      <c r="W153" s="532"/>
      <c r="X153" s="532"/>
      <c r="Y153" s="532"/>
    </row>
    <row r="154" spans="1:25">
      <c r="A154" s="751" t="s">
        <v>4337</v>
      </c>
      <c r="B154" s="747" t="s">
        <v>1643</v>
      </c>
      <c r="C154" s="747" t="s">
        <v>1644</v>
      </c>
      <c r="D154" s="749">
        <v>42396</v>
      </c>
      <c r="E154" s="749" t="s">
        <v>480</v>
      </c>
      <c r="F154" s="752" t="s">
        <v>1645</v>
      </c>
      <c r="G154" s="752" t="s">
        <v>1646</v>
      </c>
      <c r="H154" s="752" t="s">
        <v>1267</v>
      </c>
      <c r="I154" s="752" t="s">
        <v>1647</v>
      </c>
      <c r="J154" s="752" t="s">
        <v>806</v>
      </c>
      <c r="K154" s="752"/>
      <c r="L154" s="747" t="s">
        <v>1644</v>
      </c>
      <c r="M154" s="747" t="s">
        <v>1648</v>
      </c>
      <c r="N154" s="747" t="s">
        <v>178</v>
      </c>
      <c r="O154" s="1001">
        <v>1400</v>
      </c>
      <c r="P154" s="747" t="s">
        <v>176</v>
      </c>
      <c r="Q154" s="747" t="s">
        <v>1649</v>
      </c>
      <c r="R154" s="747" t="s">
        <v>648</v>
      </c>
      <c r="S154" s="532" t="s">
        <v>649</v>
      </c>
      <c r="T154" s="532" t="s">
        <v>3623</v>
      </c>
      <c r="U154" s="532"/>
      <c r="V154" s="532"/>
      <c r="W154" s="532"/>
      <c r="X154" s="532"/>
      <c r="Y154" s="532" t="s">
        <v>3623</v>
      </c>
    </row>
    <row r="155" spans="1:25">
      <c r="A155" s="746" t="s">
        <v>4338</v>
      </c>
      <c r="B155" s="747" t="s">
        <v>1650</v>
      </c>
      <c r="C155" s="747" t="s">
        <v>1651</v>
      </c>
      <c r="D155" s="749">
        <v>43756</v>
      </c>
      <c r="E155" s="749" t="s">
        <v>480</v>
      </c>
      <c r="F155" s="752" t="s">
        <v>1652</v>
      </c>
      <c r="G155" s="752" t="s">
        <v>1653</v>
      </c>
      <c r="H155" s="752" t="s">
        <v>831</v>
      </c>
      <c r="I155" s="752" t="s">
        <v>1654</v>
      </c>
      <c r="J155" s="752" t="s">
        <v>806</v>
      </c>
      <c r="K155" s="752"/>
      <c r="L155" s="747" t="s">
        <v>1651</v>
      </c>
      <c r="M155" s="747" t="s">
        <v>1655</v>
      </c>
      <c r="N155" s="747" t="s">
        <v>178</v>
      </c>
      <c r="O155" s="1001">
        <v>38.700000000000003</v>
      </c>
      <c r="P155" s="747" t="s">
        <v>816</v>
      </c>
      <c r="Q155" s="747" t="s">
        <v>1165</v>
      </c>
      <c r="R155" s="747" t="s">
        <v>648</v>
      </c>
      <c r="S155" s="532" t="s">
        <v>649</v>
      </c>
      <c r="T155" s="532"/>
      <c r="U155" s="532"/>
      <c r="V155" s="532"/>
      <c r="W155" s="532"/>
      <c r="X155" s="532"/>
      <c r="Y155" s="532"/>
    </row>
    <row r="156" spans="1:25">
      <c r="A156" s="746" t="s">
        <v>4338</v>
      </c>
      <c r="B156" s="747" t="s">
        <v>1662</v>
      </c>
      <c r="C156" s="747" t="s">
        <v>1663</v>
      </c>
      <c r="D156" s="749">
        <v>42438</v>
      </c>
      <c r="E156" s="749" t="s">
        <v>480</v>
      </c>
      <c r="F156" s="752" t="s">
        <v>852</v>
      </c>
      <c r="G156" s="752" t="s">
        <v>853</v>
      </c>
      <c r="H156" s="752" t="s">
        <v>854</v>
      </c>
      <c r="I156" s="752" t="s">
        <v>855</v>
      </c>
      <c r="J156" s="752" t="s">
        <v>806</v>
      </c>
      <c r="K156" s="752"/>
      <c r="L156" s="747" t="s">
        <v>1663</v>
      </c>
      <c r="M156" s="747" t="s">
        <v>1664</v>
      </c>
      <c r="N156" s="747" t="s">
        <v>178</v>
      </c>
      <c r="O156" s="1001">
        <v>314.47000000000003</v>
      </c>
      <c r="P156" s="747" t="s">
        <v>816</v>
      </c>
      <c r="Q156" s="747" t="s">
        <v>1337</v>
      </c>
      <c r="R156" s="747" t="s">
        <v>648</v>
      </c>
      <c r="S156" s="532" t="s">
        <v>649</v>
      </c>
      <c r="T156" s="532" t="s">
        <v>3654</v>
      </c>
      <c r="U156" s="532"/>
      <c r="V156" s="532"/>
      <c r="W156" s="532"/>
      <c r="X156" s="532"/>
      <c r="Y156" s="532" t="s">
        <v>3654</v>
      </c>
    </row>
    <row r="157" spans="1:25">
      <c r="A157" s="746" t="s">
        <v>4338</v>
      </c>
      <c r="B157" s="747" t="s">
        <v>1666</v>
      </c>
      <c r="C157" s="747" t="s">
        <v>1667</v>
      </c>
      <c r="D157" s="749">
        <v>36713</v>
      </c>
      <c r="E157" s="749" t="s">
        <v>480</v>
      </c>
      <c r="F157" s="752" t="s">
        <v>1668</v>
      </c>
      <c r="G157" s="752" t="s">
        <v>1669</v>
      </c>
      <c r="H157" s="752" t="s">
        <v>1670</v>
      </c>
      <c r="I157" s="752" t="s">
        <v>1671</v>
      </c>
      <c r="J157" s="752" t="s">
        <v>806</v>
      </c>
      <c r="K157" s="752"/>
      <c r="L157" s="747" t="s">
        <v>1667</v>
      </c>
      <c r="M157" s="747" t="s">
        <v>1672</v>
      </c>
      <c r="N157" s="747" t="s">
        <v>178</v>
      </c>
      <c r="O157" s="1001">
        <v>101.77</v>
      </c>
      <c r="P157" s="747" t="s">
        <v>816</v>
      </c>
      <c r="Q157" s="747" t="s">
        <v>1285</v>
      </c>
      <c r="R157" s="747" t="s">
        <v>648</v>
      </c>
      <c r="S157" s="532" t="s">
        <v>649</v>
      </c>
      <c r="T157" s="532" t="s">
        <v>3679</v>
      </c>
      <c r="U157" s="532"/>
      <c r="V157" s="532"/>
      <c r="W157" s="532"/>
      <c r="X157" s="532"/>
      <c r="Y157" s="532" t="s">
        <v>3679</v>
      </c>
    </row>
    <row r="158" spans="1:25">
      <c r="A158" s="746" t="s">
        <v>4338</v>
      </c>
      <c r="B158" s="747" t="s">
        <v>1676</v>
      </c>
      <c r="C158" s="747" t="s">
        <v>1677</v>
      </c>
      <c r="D158" s="749">
        <v>42578</v>
      </c>
      <c r="E158" s="749" t="s">
        <v>480</v>
      </c>
      <c r="F158" s="752" t="s">
        <v>928</v>
      </c>
      <c r="G158" s="752" t="s">
        <v>929</v>
      </c>
      <c r="H158" s="752" t="s">
        <v>930</v>
      </c>
      <c r="I158" s="752" t="s">
        <v>931</v>
      </c>
      <c r="J158" s="752" t="s">
        <v>780</v>
      </c>
      <c r="K158" s="752"/>
      <c r="L158" s="747" t="s">
        <v>1677</v>
      </c>
      <c r="M158" s="747" t="s">
        <v>1678</v>
      </c>
      <c r="N158" s="747" t="s">
        <v>178</v>
      </c>
      <c r="O158" s="1001">
        <v>144.16999999999999</v>
      </c>
      <c r="P158" s="747" t="s">
        <v>816</v>
      </c>
      <c r="Q158" s="747" t="s">
        <v>953</v>
      </c>
      <c r="R158" s="747" t="s">
        <v>648</v>
      </c>
      <c r="S158" s="532" t="s">
        <v>649</v>
      </c>
      <c r="T158" s="532"/>
      <c r="U158" s="532"/>
      <c r="V158" s="532"/>
      <c r="W158" s="532"/>
      <c r="X158" s="532"/>
      <c r="Y158" s="532"/>
    </row>
    <row r="159" spans="1:25">
      <c r="A159" s="746" t="s">
        <v>4338</v>
      </c>
      <c r="B159" s="747" t="s">
        <v>1679</v>
      </c>
      <c r="C159" s="747" t="s">
        <v>1680</v>
      </c>
      <c r="D159" s="749">
        <v>41213</v>
      </c>
      <c r="E159" s="749" t="s">
        <v>480</v>
      </c>
      <c r="F159" s="752" t="s">
        <v>1681</v>
      </c>
      <c r="G159" s="752" t="s">
        <v>1682</v>
      </c>
      <c r="H159" s="752" t="s">
        <v>1683</v>
      </c>
      <c r="I159" s="752" t="s">
        <v>1684</v>
      </c>
      <c r="J159" s="752" t="s">
        <v>806</v>
      </c>
      <c r="K159" s="752"/>
      <c r="L159" s="747" t="s">
        <v>1680</v>
      </c>
      <c r="M159" s="747" t="s">
        <v>1685</v>
      </c>
      <c r="N159" s="747" t="s">
        <v>178</v>
      </c>
      <c r="O159" s="1001">
        <v>235.18</v>
      </c>
      <c r="P159" s="747" t="s">
        <v>816</v>
      </c>
      <c r="Q159" s="747" t="s">
        <v>1686</v>
      </c>
      <c r="R159" s="747" t="s">
        <v>648</v>
      </c>
      <c r="S159" s="532" t="s">
        <v>649</v>
      </c>
      <c r="T159" s="532" t="s">
        <v>3623</v>
      </c>
      <c r="U159" s="532"/>
      <c r="V159" s="532"/>
      <c r="W159" s="532"/>
      <c r="X159" s="532"/>
      <c r="Y159" s="532" t="s">
        <v>3623</v>
      </c>
    </row>
    <row r="160" spans="1:25">
      <c r="A160" s="746" t="s">
        <v>4338</v>
      </c>
      <c r="B160" s="747" t="s">
        <v>1687</v>
      </c>
      <c r="C160" s="747" t="s">
        <v>1688</v>
      </c>
      <c r="D160" s="749">
        <v>43144</v>
      </c>
      <c r="E160" s="749" t="s">
        <v>480</v>
      </c>
      <c r="F160" s="752" t="s">
        <v>928</v>
      </c>
      <c r="G160" s="752" t="s">
        <v>929</v>
      </c>
      <c r="H160" s="752" t="s">
        <v>930</v>
      </c>
      <c r="I160" s="752" t="s">
        <v>931</v>
      </c>
      <c r="J160" s="752" t="s">
        <v>780</v>
      </c>
      <c r="K160" s="752"/>
      <c r="L160" s="747" t="s">
        <v>1688</v>
      </c>
      <c r="M160" s="747" t="s">
        <v>1689</v>
      </c>
      <c r="N160" s="747" t="s">
        <v>178</v>
      </c>
      <c r="O160" s="1012">
        <v>2123.66</v>
      </c>
      <c r="P160" s="747" t="s">
        <v>176</v>
      </c>
      <c r="Q160" s="747" t="s">
        <v>953</v>
      </c>
      <c r="R160" s="747" t="s">
        <v>648</v>
      </c>
      <c r="S160" s="532" t="s">
        <v>649</v>
      </c>
      <c r="T160" s="532" t="s">
        <v>3723</v>
      </c>
      <c r="U160" s="532"/>
      <c r="V160" s="532"/>
      <c r="W160" s="532"/>
      <c r="X160" s="532"/>
      <c r="Y160" s="532" t="s">
        <v>3723</v>
      </c>
    </row>
    <row r="161" spans="1:25">
      <c r="A161" s="746" t="s">
        <v>4338</v>
      </c>
      <c r="B161" s="747" t="s">
        <v>1690</v>
      </c>
      <c r="C161" s="747" t="s">
        <v>1691</v>
      </c>
      <c r="D161" s="749">
        <v>40714</v>
      </c>
      <c r="E161" s="749" t="s">
        <v>480</v>
      </c>
      <c r="F161" s="752" t="s">
        <v>852</v>
      </c>
      <c r="G161" s="752" t="s">
        <v>853</v>
      </c>
      <c r="H161" s="752" t="s">
        <v>854</v>
      </c>
      <c r="I161" s="752" t="s">
        <v>855</v>
      </c>
      <c r="J161" s="752" t="s">
        <v>806</v>
      </c>
      <c r="K161" s="752"/>
      <c r="L161" s="747" t="s">
        <v>1691</v>
      </c>
      <c r="M161" s="747" t="s">
        <v>1692</v>
      </c>
      <c r="N161" s="747" t="s">
        <v>178</v>
      </c>
      <c r="O161" s="1001">
        <v>156.69999999999999</v>
      </c>
      <c r="P161" s="747" t="s">
        <v>816</v>
      </c>
      <c r="Q161" s="747" t="s">
        <v>1165</v>
      </c>
      <c r="R161" s="747" t="s">
        <v>648</v>
      </c>
      <c r="S161" s="532" t="s">
        <v>649</v>
      </c>
      <c r="T161" s="532"/>
      <c r="U161" s="532"/>
      <c r="V161" s="532"/>
      <c r="W161" s="532"/>
      <c r="X161" s="532"/>
      <c r="Y161" s="532"/>
    </row>
    <row r="162" spans="1:25">
      <c r="A162" s="751" t="s">
        <v>4337</v>
      </c>
      <c r="B162" s="755" t="s">
        <v>1693</v>
      </c>
      <c r="C162" s="755" t="s">
        <v>1694</v>
      </c>
      <c r="D162" s="756">
        <v>39013</v>
      </c>
      <c r="E162" s="756" t="s">
        <v>480</v>
      </c>
      <c r="F162" s="757" t="s">
        <v>1056</v>
      </c>
      <c r="G162" s="757" t="s">
        <v>1695</v>
      </c>
      <c r="H162" s="757" t="s">
        <v>1696</v>
      </c>
      <c r="I162" s="757" t="s">
        <v>1697</v>
      </c>
      <c r="J162" s="757" t="s">
        <v>780</v>
      </c>
      <c r="K162" s="757"/>
      <c r="L162" s="755" t="s">
        <v>1698</v>
      </c>
      <c r="M162" s="755" t="s">
        <v>1699</v>
      </c>
      <c r="N162" s="755" t="s">
        <v>178</v>
      </c>
      <c r="O162" s="1008">
        <v>3473.86</v>
      </c>
      <c r="P162" s="747" t="s">
        <v>176</v>
      </c>
      <c r="Q162" s="755" t="s">
        <v>961</v>
      </c>
      <c r="R162" s="755" t="s">
        <v>648</v>
      </c>
      <c r="S162" s="532" t="s">
        <v>649</v>
      </c>
      <c r="T162" s="727"/>
      <c r="U162" s="532"/>
      <c r="V162" s="727"/>
      <c r="W162" s="727"/>
      <c r="X162" s="727"/>
      <c r="Y162" s="727"/>
    </row>
    <row r="163" spans="1:25">
      <c r="A163" s="746" t="s">
        <v>4338</v>
      </c>
      <c r="B163" s="748" t="s">
        <v>1707</v>
      </c>
      <c r="C163" s="748" t="s">
        <v>1708</v>
      </c>
      <c r="D163" s="758">
        <v>36965</v>
      </c>
      <c r="E163" s="758" t="s">
        <v>480</v>
      </c>
      <c r="F163" s="752" t="s">
        <v>928</v>
      </c>
      <c r="G163" s="752" t="s">
        <v>929</v>
      </c>
      <c r="H163" s="752" t="s">
        <v>930</v>
      </c>
      <c r="I163" s="752" t="s">
        <v>931</v>
      </c>
      <c r="J163" s="752" t="s">
        <v>780</v>
      </c>
      <c r="K163" s="750"/>
      <c r="L163" s="748" t="s">
        <v>1708</v>
      </c>
      <c r="M163" s="748" t="s">
        <v>1709</v>
      </c>
      <c r="N163" s="748" t="s">
        <v>178</v>
      </c>
      <c r="O163" s="1011">
        <v>407.1</v>
      </c>
      <c r="P163" s="747" t="s">
        <v>816</v>
      </c>
      <c r="Q163" s="748" t="s">
        <v>949</v>
      </c>
      <c r="R163" s="748" t="s">
        <v>648</v>
      </c>
      <c r="S163" s="532" t="s">
        <v>649</v>
      </c>
      <c r="T163" s="728" t="s">
        <v>3680</v>
      </c>
      <c r="U163" s="532"/>
      <c r="V163" s="728"/>
      <c r="W163" s="728"/>
      <c r="X163" s="728"/>
      <c r="Y163" s="728" t="s">
        <v>3680</v>
      </c>
    </row>
    <row r="164" spans="1:25">
      <c r="A164" s="746" t="s">
        <v>4338</v>
      </c>
      <c r="B164" s="747" t="s">
        <v>1710</v>
      </c>
      <c r="C164" s="747" t="s">
        <v>1711</v>
      </c>
      <c r="D164" s="749">
        <v>39191</v>
      </c>
      <c r="E164" s="749" t="s">
        <v>480</v>
      </c>
      <c r="F164" s="752" t="s">
        <v>1712</v>
      </c>
      <c r="G164" s="752" t="s">
        <v>1713</v>
      </c>
      <c r="H164" s="752" t="s">
        <v>1714</v>
      </c>
      <c r="I164" s="752" t="s">
        <v>1715</v>
      </c>
      <c r="J164" s="752" t="s">
        <v>780</v>
      </c>
      <c r="K164" s="752"/>
      <c r="L164" s="747" t="s">
        <v>1711</v>
      </c>
      <c r="M164" s="747" t="s">
        <v>1716</v>
      </c>
      <c r="N164" s="747" t="s">
        <v>178</v>
      </c>
      <c r="O164" s="1001">
        <v>258</v>
      </c>
      <c r="P164" s="747" t="s">
        <v>816</v>
      </c>
      <c r="Q164" s="747" t="s">
        <v>1442</v>
      </c>
      <c r="R164" s="747" t="s">
        <v>648</v>
      </c>
      <c r="S164" s="532" t="s">
        <v>649</v>
      </c>
      <c r="T164" s="532"/>
      <c r="U164" s="532"/>
      <c r="V164" s="532"/>
      <c r="W164" s="532"/>
      <c r="X164" s="532"/>
      <c r="Y164" s="532"/>
    </row>
    <row r="165" spans="1:25">
      <c r="A165" s="746" t="s">
        <v>4338</v>
      </c>
      <c r="B165" s="747" t="s">
        <v>1717</v>
      </c>
      <c r="C165" s="747" t="s">
        <v>1718</v>
      </c>
      <c r="D165" s="749">
        <v>42755</v>
      </c>
      <c r="E165" s="749" t="s">
        <v>480</v>
      </c>
      <c r="F165" s="752" t="s">
        <v>852</v>
      </c>
      <c r="G165" s="752" t="s">
        <v>853</v>
      </c>
      <c r="H165" s="752" t="s">
        <v>854</v>
      </c>
      <c r="I165" s="752" t="s">
        <v>855</v>
      </c>
      <c r="J165" s="752" t="s">
        <v>806</v>
      </c>
      <c r="K165" s="752"/>
      <c r="L165" s="747" t="s">
        <v>1718</v>
      </c>
      <c r="M165" s="747" t="s">
        <v>1719</v>
      </c>
      <c r="N165" s="747" t="s">
        <v>178</v>
      </c>
      <c r="O165" s="1009">
        <v>1511.83</v>
      </c>
      <c r="P165" s="747" t="s">
        <v>176</v>
      </c>
      <c r="Q165" s="747" t="s">
        <v>1720</v>
      </c>
      <c r="R165" s="747" t="s">
        <v>648</v>
      </c>
      <c r="S165" s="532" t="s">
        <v>649</v>
      </c>
      <c r="T165" s="532" t="s">
        <v>3654</v>
      </c>
      <c r="U165" s="532"/>
      <c r="V165" s="532"/>
      <c r="W165" s="532"/>
      <c r="X165" s="532"/>
      <c r="Y165" s="532" t="s">
        <v>3654</v>
      </c>
    </row>
    <row r="166" spans="1:25">
      <c r="A166" s="746" t="s">
        <v>4338</v>
      </c>
      <c r="B166" s="747" t="s">
        <v>3681</v>
      </c>
      <c r="C166" s="747" t="s">
        <v>3682</v>
      </c>
      <c r="D166" s="749">
        <v>44356</v>
      </c>
      <c r="E166" s="749" t="s">
        <v>480</v>
      </c>
      <c r="F166" s="752" t="s">
        <v>3683</v>
      </c>
      <c r="G166" s="752" t="s">
        <v>3684</v>
      </c>
      <c r="H166" s="752" t="s">
        <v>3685</v>
      </c>
      <c r="I166" s="752" t="s">
        <v>855</v>
      </c>
      <c r="J166" s="752" t="s">
        <v>806</v>
      </c>
      <c r="K166" s="752"/>
      <c r="L166" s="747" t="s">
        <v>3682</v>
      </c>
      <c r="M166" s="747" t="s">
        <v>3686</v>
      </c>
      <c r="N166" s="747" t="s">
        <v>178</v>
      </c>
      <c r="O166" s="1002">
        <v>189.95</v>
      </c>
      <c r="P166" s="747" t="s">
        <v>816</v>
      </c>
      <c r="Q166" s="747" t="s">
        <v>2257</v>
      </c>
      <c r="R166" s="747"/>
      <c r="S166" s="532"/>
      <c r="T166" s="532"/>
      <c r="U166" s="532"/>
      <c r="V166" s="532"/>
      <c r="W166" s="532"/>
      <c r="X166" s="532"/>
      <c r="Y166" s="532"/>
    </row>
    <row r="167" spans="1:25">
      <c r="A167" s="746" t="s">
        <v>4338</v>
      </c>
      <c r="B167" s="747" t="s">
        <v>1721</v>
      </c>
      <c r="C167" s="747" t="s">
        <v>1722</v>
      </c>
      <c r="D167" s="749">
        <v>37900</v>
      </c>
      <c r="E167" s="749" t="s">
        <v>480</v>
      </c>
      <c r="F167" s="752" t="s">
        <v>1723</v>
      </c>
      <c r="G167" s="752" t="s">
        <v>1724</v>
      </c>
      <c r="H167" s="752" t="s">
        <v>1725</v>
      </c>
      <c r="I167" s="752" t="s">
        <v>1726</v>
      </c>
      <c r="J167" s="752" t="s">
        <v>806</v>
      </c>
      <c r="K167" s="752"/>
      <c r="L167" s="747" t="s">
        <v>1722</v>
      </c>
      <c r="M167" s="747" t="s">
        <v>1727</v>
      </c>
      <c r="N167" s="747" t="s">
        <v>178</v>
      </c>
      <c r="O167" s="1001">
        <v>1029.3</v>
      </c>
      <c r="P167" s="747" t="s">
        <v>176</v>
      </c>
      <c r="Q167" s="747" t="s">
        <v>933</v>
      </c>
      <c r="R167" s="747" t="s">
        <v>648</v>
      </c>
      <c r="S167" s="532" t="s">
        <v>649</v>
      </c>
      <c r="T167" s="532" t="s">
        <v>3658</v>
      </c>
      <c r="U167" s="532"/>
      <c r="V167" s="532"/>
      <c r="W167" s="532"/>
      <c r="X167" s="532"/>
      <c r="Y167" s="532" t="s">
        <v>3658</v>
      </c>
    </row>
    <row r="168" spans="1:25">
      <c r="A168" s="746" t="s">
        <v>4338</v>
      </c>
      <c r="B168" s="747" t="s">
        <v>1728</v>
      </c>
      <c r="C168" s="747" t="s">
        <v>1729</v>
      </c>
      <c r="D168" s="749">
        <v>42702</v>
      </c>
      <c r="E168" s="749" t="s">
        <v>480</v>
      </c>
      <c r="F168" s="752" t="s">
        <v>1140</v>
      </c>
      <c r="G168" s="752" t="s">
        <v>1141</v>
      </c>
      <c r="H168" s="752" t="s">
        <v>1142</v>
      </c>
      <c r="I168" s="752" t="s">
        <v>1143</v>
      </c>
      <c r="J168" s="752" t="s">
        <v>824</v>
      </c>
      <c r="K168" s="752"/>
      <c r="L168" s="747" t="s">
        <v>1729</v>
      </c>
      <c r="M168" s="747" t="s">
        <v>1730</v>
      </c>
      <c r="N168" s="747" t="s">
        <v>178</v>
      </c>
      <c r="O168" s="1001">
        <v>37.65</v>
      </c>
      <c r="P168" s="747" t="s">
        <v>816</v>
      </c>
      <c r="Q168" s="747" t="s">
        <v>1731</v>
      </c>
      <c r="R168" s="747" t="s">
        <v>648</v>
      </c>
      <c r="S168" s="532" t="s">
        <v>649</v>
      </c>
      <c r="T168" s="532"/>
      <c r="U168" s="532"/>
      <c r="V168" s="532"/>
      <c r="W168" s="532"/>
      <c r="X168" s="532"/>
      <c r="Y168" s="532"/>
    </row>
    <row r="169" spans="1:25">
      <c r="A169" s="746" t="s">
        <v>4338</v>
      </c>
      <c r="B169" s="747" t="s">
        <v>1740</v>
      </c>
      <c r="C169" s="747" t="s">
        <v>1741</v>
      </c>
      <c r="D169" s="749">
        <v>44032</v>
      </c>
      <c r="E169" s="749" t="s">
        <v>480</v>
      </c>
      <c r="F169" s="752" t="s">
        <v>1742</v>
      </c>
      <c r="G169" s="752" t="s">
        <v>1743</v>
      </c>
      <c r="H169" s="752" t="s">
        <v>1744</v>
      </c>
      <c r="I169" s="752" t="s">
        <v>1745</v>
      </c>
      <c r="J169" s="752" t="s">
        <v>806</v>
      </c>
      <c r="K169" s="752"/>
      <c r="L169" s="747" t="s">
        <v>1741</v>
      </c>
      <c r="M169" s="747" t="s">
        <v>1746</v>
      </c>
      <c r="N169" s="747" t="s">
        <v>178</v>
      </c>
      <c r="O169" s="1001">
        <v>122</v>
      </c>
      <c r="P169" s="747" t="s">
        <v>816</v>
      </c>
      <c r="Q169" s="747" t="s">
        <v>984</v>
      </c>
      <c r="R169" s="747"/>
      <c r="S169" s="532" t="s">
        <v>649</v>
      </c>
      <c r="T169" s="532" t="s">
        <v>3619</v>
      </c>
      <c r="U169" s="532"/>
      <c r="V169" s="532"/>
      <c r="W169" s="532"/>
      <c r="X169" s="532"/>
      <c r="Y169" s="532" t="s">
        <v>3619</v>
      </c>
    </row>
    <row r="170" spans="1:25">
      <c r="A170" s="751" t="s">
        <v>4337</v>
      </c>
      <c r="B170" s="747" t="s">
        <v>1747</v>
      </c>
      <c r="C170" s="747" t="s">
        <v>1748</v>
      </c>
      <c r="D170" s="749">
        <v>38103</v>
      </c>
      <c r="E170" s="749" t="s">
        <v>480</v>
      </c>
      <c r="F170" s="752" t="s">
        <v>1749</v>
      </c>
      <c r="G170" s="752" t="s">
        <v>1750</v>
      </c>
      <c r="H170" s="752" t="s">
        <v>1665</v>
      </c>
      <c r="I170" s="752" t="s">
        <v>1751</v>
      </c>
      <c r="J170" s="752" t="s">
        <v>806</v>
      </c>
      <c r="K170" s="752"/>
      <c r="L170" s="747" t="s">
        <v>1748</v>
      </c>
      <c r="M170" s="747" t="s">
        <v>1752</v>
      </c>
      <c r="N170" s="747" t="s">
        <v>178</v>
      </c>
      <c r="O170" s="1001">
        <v>1054.51</v>
      </c>
      <c r="P170" s="747" t="s">
        <v>176</v>
      </c>
      <c r="Q170" s="747" t="s">
        <v>1753</v>
      </c>
      <c r="R170" s="747" t="s">
        <v>648</v>
      </c>
      <c r="S170" s="532" t="s">
        <v>649</v>
      </c>
      <c r="T170" s="532" t="s">
        <v>3635</v>
      </c>
      <c r="U170" s="532"/>
      <c r="V170" s="532"/>
      <c r="W170" s="532"/>
      <c r="X170" s="532"/>
      <c r="Y170" s="532" t="s">
        <v>3635</v>
      </c>
    </row>
    <row r="171" spans="1:25">
      <c r="A171" s="746" t="s">
        <v>4338</v>
      </c>
      <c r="B171" s="747" t="s">
        <v>1754</v>
      </c>
      <c r="C171" s="747" t="s">
        <v>1755</v>
      </c>
      <c r="D171" s="749">
        <v>43178</v>
      </c>
      <c r="E171" s="749" t="s">
        <v>480</v>
      </c>
      <c r="F171" s="752" t="s">
        <v>852</v>
      </c>
      <c r="G171" s="752" t="s">
        <v>853</v>
      </c>
      <c r="H171" s="752" t="s">
        <v>854</v>
      </c>
      <c r="I171" s="752" t="s">
        <v>855</v>
      </c>
      <c r="J171" s="752" t="s">
        <v>806</v>
      </c>
      <c r="K171" s="752"/>
      <c r="L171" s="747" t="s">
        <v>1755</v>
      </c>
      <c r="M171" s="747" t="s">
        <v>1756</v>
      </c>
      <c r="N171" s="747" t="s">
        <v>178</v>
      </c>
      <c r="O171" s="1001">
        <v>1258.29</v>
      </c>
      <c r="P171" s="747" t="s">
        <v>176</v>
      </c>
      <c r="Q171" s="747" t="s">
        <v>1757</v>
      </c>
      <c r="R171" s="747" t="s">
        <v>648</v>
      </c>
      <c r="S171" s="532" t="s">
        <v>649</v>
      </c>
      <c r="T171" s="532" t="s">
        <v>3635</v>
      </c>
      <c r="U171" s="532"/>
      <c r="V171" s="532"/>
      <c r="W171" s="532"/>
      <c r="X171" s="532"/>
      <c r="Y171" s="532" t="s">
        <v>3635</v>
      </c>
    </row>
    <row r="172" spans="1:25">
      <c r="A172" s="746" t="s">
        <v>4338</v>
      </c>
      <c r="B172" s="747" t="s">
        <v>1758</v>
      </c>
      <c r="C172" s="747" t="s">
        <v>1759</v>
      </c>
      <c r="D172" s="749">
        <v>37522</v>
      </c>
      <c r="E172" s="749" t="s">
        <v>480</v>
      </c>
      <c r="F172" s="752" t="s">
        <v>1760</v>
      </c>
      <c r="G172" s="752" t="s">
        <v>1761</v>
      </c>
      <c r="H172" s="752" t="s">
        <v>1762</v>
      </c>
      <c r="I172" s="752" t="s">
        <v>1763</v>
      </c>
      <c r="J172" s="752" t="s">
        <v>806</v>
      </c>
      <c r="K172" s="752"/>
      <c r="L172" s="747" t="s">
        <v>1759</v>
      </c>
      <c r="M172" s="747" t="s">
        <v>1764</v>
      </c>
      <c r="N172" s="747" t="s">
        <v>178</v>
      </c>
      <c r="O172" s="1001">
        <v>171.4</v>
      </c>
      <c r="P172" s="747" t="s">
        <v>816</v>
      </c>
      <c r="Q172" s="747" t="s">
        <v>1165</v>
      </c>
      <c r="R172" s="747" t="s">
        <v>648</v>
      </c>
      <c r="S172" s="532" t="s">
        <v>649</v>
      </c>
      <c r="T172" s="532"/>
      <c r="U172" s="532"/>
      <c r="V172" s="532"/>
      <c r="W172" s="532"/>
      <c r="X172" s="532"/>
      <c r="Y172" s="532"/>
    </row>
    <row r="173" spans="1:25" ht="13.5" customHeight="1">
      <c r="A173" s="746" t="s">
        <v>4338</v>
      </c>
      <c r="B173" s="747" t="s">
        <v>1765</v>
      </c>
      <c r="C173" s="747" t="s">
        <v>1766</v>
      </c>
      <c r="D173" s="749">
        <v>42535</v>
      </c>
      <c r="E173" s="749" t="s">
        <v>480</v>
      </c>
      <c r="F173" s="752" t="s">
        <v>852</v>
      </c>
      <c r="G173" s="752" t="s">
        <v>853</v>
      </c>
      <c r="H173" s="752" t="s">
        <v>854</v>
      </c>
      <c r="I173" s="752" t="s">
        <v>855</v>
      </c>
      <c r="J173" s="752" t="s">
        <v>806</v>
      </c>
      <c r="K173" s="752"/>
      <c r="L173" s="747" t="s">
        <v>1766</v>
      </c>
      <c r="M173" s="747" t="s">
        <v>1767</v>
      </c>
      <c r="N173" s="747" t="s">
        <v>178</v>
      </c>
      <c r="O173" s="1001">
        <v>763.12</v>
      </c>
      <c r="P173" s="747" t="s">
        <v>782</v>
      </c>
      <c r="Q173" s="747" t="s">
        <v>1768</v>
      </c>
      <c r="R173" s="747" t="s">
        <v>648</v>
      </c>
      <c r="S173" s="532" t="s">
        <v>649</v>
      </c>
      <c r="T173" s="532" t="s">
        <v>3723</v>
      </c>
      <c r="U173" s="532"/>
      <c r="V173" s="532"/>
      <c r="W173" s="532"/>
      <c r="X173" s="532"/>
      <c r="Y173" s="532" t="s">
        <v>3723</v>
      </c>
    </row>
    <row r="174" spans="1:25" ht="25.5">
      <c r="A174" s="746" t="s">
        <v>4338</v>
      </c>
      <c r="B174" s="747" t="s">
        <v>1769</v>
      </c>
      <c r="C174" s="747" t="s">
        <v>1770</v>
      </c>
      <c r="D174" s="749">
        <v>42412</v>
      </c>
      <c r="E174" s="749" t="s">
        <v>480</v>
      </c>
      <c r="F174" s="752"/>
      <c r="G174" s="752"/>
      <c r="H174" s="754" t="s">
        <v>4263</v>
      </c>
      <c r="I174" s="752"/>
      <c r="J174" s="752" t="s">
        <v>780</v>
      </c>
      <c r="K174" s="752"/>
      <c r="L174" s="747" t="s">
        <v>1770</v>
      </c>
      <c r="M174" s="747" t="s">
        <v>1771</v>
      </c>
      <c r="N174" s="747" t="s">
        <v>178</v>
      </c>
      <c r="O174" s="1002">
        <v>3297</v>
      </c>
      <c r="P174" s="747" t="s">
        <v>176</v>
      </c>
      <c r="Q174" s="747" t="s">
        <v>1578</v>
      </c>
      <c r="R174" s="747" t="s">
        <v>648</v>
      </c>
      <c r="S174" s="532" t="s">
        <v>649</v>
      </c>
      <c r="T174" s="532" t="s">
        <v>3623</v>
      </c>
      <c r="U174" s="532"/>
      <c r="V174" s="532"/>
      <c r="W174" s="532"/>
      <c r="X174" s="532"/>
      <c r="Y174" s="532" t="s">
        <v>3623</v>
      </c>
    </row>
    <row r="175" spans="1:25">
      <c r="A175" s="746" t="s">
        <v>4338</v>
      </c>
      <c r="B175" s="747" t="s">
        <v>1772</v>
      </c>
      <c r="C175" s="747" t="s">
        <v>1773</v>
      </c>
      <c r="D175" s="749">
        <v>41964</v>
      </c>
      <c r="E175" s="749" t="s">
        <v>480</v>
      </c>
      <c r="F175" s="752" t="s">
        <v>1774</v>
      </c>
      <c r="G175" s="752" t="s">
        <v>1775</v>
      </c>
      <c r="H175" s="752" t="s">
        <v>1776</v>
      </c>
      <c r="I175" s="752" t="s">
        <v>1777</v>
      </c>
      <c r="J175" s="752" t="s">
        <v>806</v>
      </c>
      <c r="K175" s="752"/>
      <c r="L175" s="747" t="s">
        <v>1773</v>
      </c>
      <c r="M175" s="747" t="s">
        <v>1778</v>
      </c>
      <c r="N175" s="747" t="s">
        <v>178</v>
      </c>
      <c r="O175" s="1001">
        <v>148.30000000000001</v>
      </c>
      <c r="P175" s="747" t="s">
        <v>816</v>
      </c>
      <c r="Q175" s="747" t="s">
        <v>799</v>
      </c>
      <c r="R175" s="747" t="s">
        <v>648</v>
      </c>
      <c r="S175" s="532" t="s">
        <v>649</v>
      </c>
      <c r="T175" s="532" t="s">
        <v>3639</v>
      </c>
      <c r="U175" s="532"/>
      <c r="V175" s="532"/>
      <c r="W175" s="532"/>
      <c r="X175" s="532"/>
      <c r="Y175" s="532" t="s">
        <v>3639</v>
      </c>
    </row>
    <row r="176" spans="1:25">
      <c r="A176" s="746" t="s">
        <v>4338</v>
      </c>
      <c r="B176" s="747" t="s">
        <v>1779</v>
      </c>
      <c r="C176" s="747" t="s">
        <v>1780</v>
      </c>
      <c r="D176" s="749">
        <v>43483</v>
      </c>
      <c r="E176" s="749" t="s">
        <v>480</v>
      </c>
      <c r="F176" s="752" t="s">
        <v>852</v>
      </c>
      <c r="G176" s="752" t="s">
        <v>853</v>
      </c>
      <c r="H176" s="752" t="s">
        <v>854</v>
      </c>
      <c r="I176" s="752" t="s">
        <v>855</v>
      </c>
      <c r="J176" s="752" t="s">
        <v>806</v>
      </c>
      <c r="K176" s="752"/>
      <c r="L176" s="747" t="s">
        <v>1780</v>
      </c>
      <c r="M176" s="747" t="s">
        <v>1781</v>
      </c>
      <c r="N176" s="747" t="s">
        <v>178</v>
      </c>
      <c r="O176" s="1001">
        <v>791.32</v>
      </c>
      <c r="P176" s="747" t="s">
        <v>782</v>
      </c>
      <c r="Q176" s="747" t="s">
        <v>1739</v>
      </c>
      <c r="R176" s="747" t="s">
        <v>648</v>
      </c>
      <c r="S176" s="532" t="s">
        <v>649</v>
      </c>
      <c r="T176" s="532" t="s">
        <v>3622</v>
      </c>
      <c r="U176" s="532"/>
      <c r="V176" s="532"/>
      <c r="W176" s="532"/>
      <c r="X176" s="532"/>
      <c r="Y176" s="532" t="s">
        <v>3622</v>
      </c>
    </row>
    <row r="177" spans="1:25">
      <c r="A177" s="746" t="s">
        <v>4338</v>
      </c>
      <c r="B177" s="747" t="s">
        <v>1782</v>
      </c>
      <c r="C177" s="747" t="s">
        <v>1783</v>
      </c>
      <c r="D177" s="749">
        <v>38677</v>
      </c>
      <c r="E177" s="749" t="s">
        <v>480</v>
      </c>
      <c r="F177" s="752" t="s">
        <v>1784</v>
      </c>
      <c r="G177" s="752" t="s">
        <v>1785</v>
      </c>
      <c r="H177" s="752" t="s">
        <v>1665</v>
      </c>
      <c r="I177" s="752" t="s">
        <v>1786</v>
      </c>
      <c r="J177" s="752" t="s">
        <v>806</v>
      </c>
      <c r="K177" s="752"/>
      <c r="L177" s="747" t="s">
        <v>1783</v>
      </c>
      <c r="M177" s="747" t="s">
        <v>1787</v>
      </c>
      <c r="N177" s="747" t="s">
        <v>178</v>
      </c>
      <c r="O177" s="1001">
        <v>168.65</v>
      </c>
      <c r="P177" s="747" t="s">
        <v>816</v>
      </c>
      <c r="Q177" s="747" t="s">
        <v>1788</v>
      </c>
      <c r="R177" s="747" t="s">
        <v>648</v>
      </c>
      <c r="S177" s="532" t="s">
        <v>649</v>
      </c>
      <c r="T177" s="532"/>
      <c r="U177" s="532"/>
      <c r="V177" s="532"/>
      <c r="W177" s="532"/>
      <c r="X177" s="532"/>
      <c r="Y177" s="532"/>
    </row>
    <row r="178" spans="1:25">
      <c r="A178" s="746" t="s">
        <v>4338</v>
      </c>
      <c r="B178" s="747" t="s">
        <v>1789</v>
      </c>
      <c r="C178" s="747" t="s">
        <v>1790</v>
      </c>
      <c r="D178" s="749">
        <v>43119</v>
      </c>
      <c r="E178" s="749" t="s">
        <v>480</v>
      </c>
      <c r="F178" s="752" t="s">
        <v>1791</v>
      </c>
      <c r="G178" s="752" t="s">
        <v>1792</v>
      </c>
      <c r="H178" s="752" t="s">
        <v>831</v>
      </c>
      <c r="I178" s="752" t="s">
        <v>1793</v>
      </c>
      <c r="J178" s="752" t="s">
        <v>806</v>
      </c>
      <c r="K178" s="752"/>
      <c r="L178" s="747" t="s">
        <v>1790</v>
      </c>
      <c r="M178" s="747" t="s">
        <v>1794</v>
      </c>
      <c r="N178" s="747" t="s">
        <v>178</v>
      </c>
      <c r="O178" s="1001">
        <v>253.79</v>
      </c>
      <c r="P178" s="747" t="s">
        <v>816</v>
      </c>
      <c r="Q178" s="747" t="s">
        <v>864</v>
      </c>
      <c r="R178" s="747" t="s">
        <v>648</v>
      </c>
      <c r="S178" s="532" t="s">
        <v>649</v>
      </c>
      <c r="T178" s="532" t="s">
        <v>3635</v>
      </c>
      <c r="U178" s="532"/>
      <c r="V178" s="532"/>
      <c r="W178" s="532"/>
      <c r="X178" s="532"/>
      <c r="Y178" s="532" t="s">
        <v>3635</v>
      </c>
    </row>
    <row r="179" spans="1:25">
      <c r="A179" s="746" t="s">
        <v>4338</v>
      </c>
      <c r="B179" s="747" t="s">
        <v>1795</v>
      </c>
      <c r="C179" s="747" t="s">
        <v>1796</v>
      </c>
      <c r="D179" s="749">
        <v>43790</v>
      </c>
      <c r="E179" s="749" t="s">
        <v>480</v>
      </c>
      <c r="F179" s="752" t="s">
        <v>1613</v>
      </c>
      <c r="G179" s="752" t="s">
        <v>1614</v>
      </c>
      <c r="H179" s="752" t="s">
        <v>1615</v>
      </c>
      <c r="I179" s="752" t="s">
        <v>1616</v>
      </c>
      <c r="J179" s="752" t="s">
        <v>806</v>
      </c>
      <c r="K179" s="752"/>
      <c r="L179" s="747" t="s">
        <v>1796</v>
      </c>
      <c r="M179" s="747" t="s">
        <v>1797</v>
      </c>
      <c r="N179" s="747" t="s">
        <v>1348</v>
      </c>
      <c r="O179" s="1001">
        <v>21.99</v>
      </c>
      <c r="P179" s="747" t="s">
        <v>816</v>
      </c>
      <c r="Q179" s="747" t="s">
        <v>1219</v>
      </c>
      <c r="R179" s="747" t="s">
        <v>648</v>
      </c>
      <c r="S179" s="532" t="s">
        <v>649</v>
      </c>
      <c r="T179" s="532"/>
      <c r="U179" s="532"/>
      <c r="V179" s="532"/>
      <c r="W179" s="532"/>
      <c r="X179" s="532"/>
      <c r="Y179" s="532"/>
    </row>
    <row r="180" spans="1:25">
      <c r="A180" s="746" t="s">
        <v>4338</v>
      </c>
      <c r="B180" s="747" t="s">
        <v>1798</v>
      </c>
      <c r="C180" s="759" t="s">
        <v>4262</v>
      </c>
      <c r="D180" s="749">
        <v>38169</v>
      </c>
      <c r="E180" s="749" t="s">
        <v>480</v>
      </c>
      <c r="F180" s="752" t="s">
        <v>852</v>
      </c>
      <c r="G180" s="752" t="s">
        <v>853</v>
      </c>
      <c r="H180" s="752" t="s">
        <v>854</v>
      </c>
      <c r="I180" s="752" t="s">
        <v>855</v>
      </c>
      <c r="J180" s="752" t="s">
        <v>806</v>
      </c>
      <c r="K180" s="752"/>
      <c r="L180" s="747" t="s">
        <v>1799</v>
      </c>
      <c r="M180" s="747" t="s">
        <v>1800</v>
      </c>
      <c r="N180" s="747" t="s">
        <v>178</v>
      </c>
      <c r="O180" s="1002">
        <v>112.07</v>
      </c>
      <c r="P180" s="747" t="s">
        <v>816</v>
      </c>
      <c r="Q180" s="747" t="s">
        <v>864</v>
      </c>
      <c r="R180" s="747" t="s">
        <v>648</v>
      </c>
      <c r="S180" s="532" t="s">
        <v>649</v>
      </c>
      <c r="T180" s="532" t="s">
        <v>3662</v>
      </c>
      <c r="U180" s="532"/>
      <c r="V180" s="532"/>
      <c r="W180" s="532"/>
      <c r="X180" s="532"/>
      <c r="Y180" s="532" t="s">
        <v>3662</v>
      </c>
    </row>
    <row r="181" spans="1:25">
      <c r="A181" s="746" t="s">
        <v>4338</v>
      </c>
      <c r="B181" s="747" t="s">
        <v>1801</v>
      </c>
      <c r="C181" s="747" t="s">
        <v>1802</v>
      </c>
      <c r="D181" s="749">
        <v>39104</v>
      </c>
      <c r="E181" s="749" t="s">
        <v>480</v>
      </c>
      <c r="F181" s="752" t="s">
        <v>1803</v>
      </c>
      <c r="G181" s="752" t="s">
        <v>1804</v>
      </c>
      <c r="H181" s="752" t="s">
        <v>1805</v>
      </c>
      <c r="I181" s="752" t="s">
        <v>1806</v>
      </c>
      <c r="J181" s="752" t="s">
        <v>806</v>
      </c>
      <c r="K181" s="752"/>
      <c r="L181" s="747" t="s">
        <v>1802</v>
      </c>
      <c r="M181" s="747" t="s">
        <v>1807</v>
      </c>
      <c r="N181" s="747" t="s">
        <v>178</v>
      </c>
      <c r="O181" s="1001">
        <v>220.77</v>
      </c>
      <c r="P181" s="747" t="s">
        <v>816</v>
      </c>
      <c r="Q181" s="747" t="s">
        <v>992</v>
      </c>
      <c r="R181" s="747" t="s">
        <v>648</v>
      </c>
      <c r="S181" s="532" t="s">
        <v>649</v>
      </c>
      <c r="T181" s="532"/>
      <c r="U181" s="532"/>
      <c r="V181" s="532"/>
      <c r="W181" s="532"/>
      <c r="X181" s="532"/>
      <c r="Y181" s="532"/>
    </row>
    <row r="182" spans="1:25">
      <c r="A182" s="746" t="s">
        <v>4338</v>
      </c>
      <c r="B182" s="747" t="s">
        <v>1808</v>
      </c>
      <c r="C182" s="747" t="s">
        <v>1809</v>
      </c>
      <c r="D182" s="749">
        <v>37060</v>
      </c>
      <c r="E182" s="749" t="s">
        <v>480</v>
      </c>
      <c r="F182" s="752" t="s">
        <v>1810</v>
      </c>
      <c r="G182" s="752" t="s">
        <v>1600</v>
      </c>
      <c r="H182" s="752" t="s">
        <v>1601</v>
      </c>
      <c r="I182" s="752" t="s">
        <v>1811</v>
      </c>
      <c r="J182" s="752" t="s">
        <v>806</v>
      </c>
      <c r="K182" s="752"/>
      <c r="L182" s="747" t="s">
        <v>1809</v>
      </c>
      <c r="M182" s="747" t="s">
        <v>1812</v>
      </c>
      <c r="N182" s="747" t="s">
        <v>178</v>
      </c>
      <c r="O182" s="1001">
        <v>165.9</v>
      </c>
      <c r="P182" s="747" t="s">
        <v>816</v>
      </c>
      <c r="Q182" s="747" t="s">
        <v>1193</v>
      </c>
      <c r="R182" s="747" t="s">
        <v>648</v>
      </c>
      <c r="S182" s="532" t="s">
        <v>649</v>
      </c>
      <c r="T182" s="532" t="s">
        <v>3679</v>
      </c>
      <c r="U182" s="532"/>
      <c r="V182" s="532"/>
      <c r="W182" s="532"/>
      <c r="X182" s="532"/>
      <c r="Y182" s="532" t="s">
        <v>3679</v>
      </c>
    </row>
    <row r="183" spans="1:25">
      <c r="A183" s="746" t="s">
        <v>4338</v>
      </c>
      <c r="B183" s="747" t="s">
        <v>1813</v>
      </c>
      <c r="C183" s="747" t="s">
        <v>1814</v>
      </c>
      <c r="D183" s="749">
        <v>37497</v>
      </c>
      <c r="E183" s="749" t="s">
        <v>480</v>
      </c>
      <c r="F183" s="752" t="s">
        <v>852</v>
      </c>
      <c r="G183" s="752" t="s">
        <v>853</v>
      </c>
      <c r="H183" s="752" t="s">
        <v>854</v>
      </c>
      <c r="I183" s="752" t="s">
        <v>855</v>
      </c>
      <c r="J183" s="752" t="s">
        <v>806</v>
      </c>
      <c r="K183" s="752"/>
      <c r="L183" s="747" t="s">
        <v>1814</v>
      </c>
      <c r="M183" s="747" t="s">
        <v>1815</v>
      </c>
      <c r="N183" s="747" t="s">
        <v>178</v>
      </c>
      <c r="O183" s="1001">
        <v>652.1</v>
      </c>
      <c r="P183" s="747" t="s">
        <v>782</v>
      </c>
      <c r="Q183" s="747" t="s">
        <v>1049</v>
      </c>
      <c r="R183" s="747" t="s">
        <v>648</v>
      </c>
      <c r="S183" s="532" t="s">
        <v>649</v>
      </c>
      <c r="T183" s="532" t="s">
        <v>3633</v>
      </c>
      <c r="U183" s="532"/>
      <c r="V183" s="532"/>
      <c r="W183" s="532"/>
      <c r="X183" s="532"/>
      <c r="Y183" s="532" t="s">
        <v>3633</v>
      </c>
    </row>
    <row r="184" spans="1:25">
      <c r="A184" s="746" t="s">
        <v>4338</v>
      </c>
      <c r="B184" s="747" t="s">
        <v>1823</v>
      </c>
      <c r="C184" s="747" t="s">
        <v>1824</v>
      </c>
      <c r="D184" s="749">
        <v>42864</v>
      </c>
      <c r="E184" s="749" t="s">
        <v>480</v>
      </c>
      <c r="F184" s="752" t="s">
        <v>1825</v>
      </c>
      <c r="G184" s="752" t="s">
        <v>1826</v>
      </c>
      <c r="H184" s="752" t="s">
        <v>1827</v>
      </c>
      <c r="I184" s="752" t="s">
        <v>1828</v>
      </c>
      <c r="J184" s="752" t="s">
        <v>780</v>
      </c>
      <c r="K184" s="752"/>
      <c r="L184" s="747" t="s">
        <v>1824</v>
      </c>
      <c r="M184" s="747" t="s">
        <v>1829</v>
      </c>
      <c r="N184" s="747" t="s">
        <v>178</v>
      </c>
      <c r="O184" s="1001">
        <v>69.23</v>
      </c>
      <c r="P184" s="747" t="s">
        <v>816</v>
      </c>
      <c r="Q184" s="747" t="s">
        <v>1830</v>
      </c>
      <c r="R184" s="747" t="s">
        <v>648</v>
      </c>
      <c r="S184" s="532" t="s">
        <v>649</v>
      </c>
      <c r="T184" s="532"/>
      <c r="U184" s="532"/>
      <c r="V184" s="532"/>
      <c r="W184" s="532"/>
      <c r="X184" s="532"/>
      <c r="Y184" s="532"/>
    </row>
    <row r="185" spans="1:25">
      <c r="A185" s="746" t="s">
        <v>4338</v>
      </c>
      <c r="B185" s="747" t="s">
        <v>1831</v>
      </c>
      <c r="C185" s="747" t="s">
        <v>1832</v>
      </c>
      <c r="D185" s="749">
        <v>38861</v>
      </c>
      <c r="E185" s="749" t="s">
        <v>480</v>
      </c>
      <c r="F185" s="752" t="s">
        <v>1833</v>
      </c>
      <c r="G185" s="752" t="s">
        <v>1834</v>
      </c>
      <c r="H185" s="752" t="s">
        <v>1835</v>
      </c>
      <c r="I185" s="752" t="s">
        <v>1836</v>
      </c>
      <c r="J185" s="752" t="s">
        <v>806</v>
      </c>
      <c r="K185" s="752"/>
      <c r="L185" s="747" t="s">
        <v>1832</v>
      </c>
      <c r="M185" s="747" t="s">
        <v>1837</v>
      </c>
      <c r="N185" s="747" t="s">
        <v>179</v>
      </c>
      <c r="O185" s="1001">
        <v>58.95</v>
      </c>
      <c r="P185" s="747" t="s">
        <v>816</v>
      </c>
      <c r="Q185" s="747" t="s">
        <v>1838</v>
      </c>
      <c r="R185" s="747" t="s">
        <v>648</v>
      </c>
      <c r="S185" s="532" t="s">
        <v>649</v>
      </c>
      <c r="T185" s="532" t="s">
        <v>3687</v>
      </c>
      <c r="U185" s="532"/>
      <c r="V185" s="532"/>
      <c r="W185" s="532"/>
      <c r="X185" s="532"/>
      <c r="Y185" s="532" t="s">
        <v>3687</v>
      </c>
    </row>
    <row r="186" spans="1:25">
      <c r="A186" s="751" t="s">
        <v>4337</v>
      </c>
      <c r="B186" s="747" t="s">
        <v>1839</v>
      </c>
      <c r="C186" s="747" t="s">
        <v>1840</v>
      </c>
      <c r="D186" s="749">
        <v>39093</v>
      </c>
      <c r="E186" s="749" t="s">
        <v>480</v>
      </c>
      <c r="F186" s="752" t="s">
        <v>1200</v>
      </c>
      <c r="G186" s="752" t="s">
        <v>1841</v>
      </c>
      <c r="H186" s="752" t="s">
        <v>1201</v>
      </c>
      <c r="I186" s="752" t="s">
        <v>1842</v>
      </c>
      <c r="J186" s="752" t="s">
        <v>806</v>
      </c>
      <c r="K186" s="752"/>
      <c r="L186" s="747" t="s">
        <v>1840</v>
      </c>
      <c r="M186" s="747" t="s">
        <v>1324</v>
      </c>
      <c r="N186" s="747" t="s">
        <v>178</v>
      </c>
      <c r="O186" s="1001">
        <v>863</v>
      </c>
      <c r="P186" s="747" t="s">
        <v>782</v>
      </c>
      <c r="Q186" s="747" t="s">
        <v>1843</v>
      </c>
      <c r="R186" s="747" t="s">
        <v>648</v>
      </c>
      <c r="S186" s="532" t="s">
        <v>649</v>
      </c>
      <c r="T186" s="532"/>
      <c r="U186" s="532"/>
      <c r="V186" s="532"/>
      <c r="W186" s="532"/>
      <c r="X186" s="532"/>
      <c r="Y186" s="532"/>
    </row>
    <row r="187" spans="1:25">
      <c r="A187" s="746" t="s">
        <v>4338</v>
      </c>
      <c r="B187" s="747" t="s">
        <v>1844</v>
      </c>
      <c r="C187" s="747" t="s">
        <v>1845</v>
      </c>
      <c r="D187" s="749">
        <v>37404</v>
      </c>
      <c r="E187" s="749" t="s">
        <v>480</v>
      </c>
      <c r="F187" s="752" t="s">
        <v>1846</v>
      </c>
      <c r="G187" s="752" t="s">
        <v>1847</v>
      </c>
      <c r="H187" s="752" t="s">
        <v>1594</v>
      </c>
      <c r="I187" s="752" t="s">
        <v>1848</v>
      </c>
      <c r="J187" s="752" t="s">
        <v>806</v>
      </c>
      <c r="K187" s="752"/>
      <c r="L187" s="747" t="s">
        <v>1845</v>
      </c>
      <c r="M187" s="747" t="s">
        <v>1849</v>
      </c>
      <c r="N187" s="747" t="s">
        <v>178</v>
      </c>
      <c r="O187" s="1001">
        <v>296.26</v>
      </c>
      <c r="P187" s="747" t="s">
        <v>816</v>
      </c>
      <c r="Q187" s="747" t="s">
        <v>841</v>
      </c>
      <c r="R187" s="747" t="s">
        <v>648</v>
      </c>
      <c r="S187" s="532" t="s">
        <v>649</v>
      </c>
      <c r="T187" s="532" t="s">
        <v>3633</v>
      </c>
      <c r="U187" s="532"/>
      <c r="V187" s="532"/>
      <c r="W187" s="532"/>
      <c r="X187" s="532"/>
      <c r="Y187" s="532" t="s">
        <v>3633</v>
      </c>
    </row>
    <row r="188" spans="1:25">
      <c r="A188" s="746" t="s">
        <v>4338</v>
      </c>
      <c r="B188" s="747" t="s">
        <v>1850</v>
      </c>
      <c r="C188" s="747" t="s">
        <v>1851</v>
      </c>
      <c r="D188" s="749">
        <v>38481</v>
      </c>
      <c r="E188" s="749" t="s">
        <v>480</v>
      </c>
      <c r="F188" s="752" t="s">
        <v>852</v>
      </c>
      <c r="G188" s="752" t="s">
        <v>853</v>
      </c>
      <c r="H188" s="752" t="s">
        <v>854</v>
      </c>
      <c r="I188" s="752" t="s">
        <v>855</v>
      </c>
      <c r="J188" s="752" t="s">
        <v>806</v>
      </c>
      <c r="K188" s="752"/>
      <c r="L188" s="747" t="s">
        <v>1851</v>
      </c>
      <c r="M188" s="747" t="s">
        <v>1852</v>
      </c>
      <c r="N188" s="747" t="s">
        <v>178</v>
      </c>
      <c r="O188" s="1001">
        <v>401.7</v>
      </c>
      <c r="P188" s="747" t="s">
        <v>816</v>
      </c>
      <c r="Q188" s="747" t="s">
        <v>1495</v>
      </c>
      <c r="R188" s="747" t="s">
        <v>648</v>
      </c>
      <c r="S188" s="532" t="s">
        <v>649</v>
      </c>
      <c r="T188" s="532" t="s">
        <v>3636</v>
      </c>
      <c r="U188" s="532"/>
      <c r="V188" s="532"/>
      <c r="W188" s="532"/>
      <c r="X188" s="532"/>
      <c r="Y188" s="532" t="s">
        <v>3636</v>
      </c>
    </row>
    <row r="189" spans="1:25">
      <c r="A189" s="746" t="s">
        <v>4338</v>
      </c>
      <c r="B189" s="747" t="s">
        <v>1853</v>
      </c>
      <c r="C189" s="747" t="s">
        <v>1854</v>
      </c>
      <c r="D189" s="749">
        <v>39630</v>
      </c>
      <c r="E189" s="749" t="s">
        <v>480</v>
      </c>
      <c r="F189" s="752" t="s">
        <v>1855</v>
      </c>
      <c r="G189" s="752" t="s">
        <v>1856</v>
      </c>
      <c r="H189" s="752" t="s">
        <v>1857</v>
      </c>
      <c r="I189" s="752" t="s">
        <v>1858</v>
      </c>
      <c r="J189" s="752" t="s">
        <v>806</v>
      </c>
      <c r="K189" s="752"/>
      <c r="L189" s="747" t="s">
        <v>1854</v>
      </c>
      <c r="M189" s="747" t="s">
        <v>1859</v>
      </c>
      <c r="N189" s="747" t="s">
        <v>178</v>
      </c>
      <c r="O189" s="1001">
        <v>107</v>
      </c>
      <c r="P189" s="747" t="s">
        <v>816</v>
      </c>
      <c r="Q189" s="747" t="s">
        <v>1193</v>
      </c>
      <c r="R189" s="747" t="s">
        <v>648</v>
      </c>
      <c r="S189" s="532" t="s">
        <v>649</v>
      </c>
      <c r="T189" s="532"/>
      <c r="U189" s="532"/>
      <c r="V189" s="532"/>
      <c r="W189" s="532"/>
      <c r="X189" s="532"/>
      <c r="Y189" s="532"/>
    </row>
    <row r="190" spans="1:25">
      <c r="A190" s="751" t="s">
        <v>4337</v>
      </c>
      <c r="B190" s="747" t="s">
        <v>1860</v>
      </c>
      <c r="C190" s="747" t="s">
        <v>1861</v>
      </c>
      <c r="D190" s="749">
        <v>37139</v>
      </c>
      <c r="E190" s="749" t="s">
        <v>480</v>
      </c>
      <c r="F190" s="752" t="s">
        <v>1862</v>
      </c>
      <c r="G190" s="752" t="s">
        <v>1863</v>
      </c>
      <c r="H190" s="752" t="s">
        <v>1864</v>
      </c>
      <c r="I190" s="752" t="s">
        <v>1865</v>
      </c>
      <c r="J190" s="752" t="s">
        <v>806</v>
      </c>
      <c r="K190" s="752"/>
      <c r="L190" s="747" t="s">
        <v>1861</v>
      </c>
      <c r="M190" s="747" t="s">
        <v>1866</v>
      </c>
      <c r="N190" s="747" t="s">
        <v>178</v>
      </c>
      <c r="O190" s="1001">
        <v>662</v>
      </c>
      <c r="P190" s="747" t="s">
        <v>782</v>
      </c>
      <c r="Q190" s="747" t="s">
        <v>1867</v>
      </c>
      <c r="R190" s="747" t="s">
        <v>648</v>
      </c>
      <c r="S190" s="532" t="s">
        <v>649</v>
      </c>
      <c r="T190" s="532"/>
      <c r="U190" s="532"/>
      <c r="V190" s="532"/>
      <c r="W190" s="532"/>
      <c r="X190" s="532"/>
      <c r="Y190" s="532"/>
    </row>
    <row r="191" spans="1:25">
      <c r="A191" s="746" t="s">
        <v>4338</v>
      </c>
      <c r="B191" s="747" t="s">
        <v>1868</v>
      </c>
      <c r="C191" s="747" t="s">
        <v>1869</v>
      </c>
      <c r="D191" s="749">
        <v>42755</v>
      </c>
      <c r="E191" s="749" t="s">
        <v>480</v>
      </c>
      <c r="F191" s="752" t="s">
        <v>1215</v>
      </c>
      <c r="G191" s="752" t="s">
        <v>1216</v>
      </c>
      <c r="H191" s="752" t="s">
        <v>813</v>
      </c>
      <c r="I191" s="752" t="s">
        <v>1217</v>
      </c>
      <c r="J191" s="752" t="s">
        <v>806</v>
      </c>
      <c r="K191" s="752"/>
      <c r="L191" s="747" t="s">
        <v>1869</v>
      </c>
      <c r="M191" s="747" t="s">
        <v>1870</v>
      </c>
      <c r="N191" s="747" t="s">
        <v>178</v>
      </c>
      <c r="O191" s="1001">
        <v>151.19999999999999</v>
      </c>
      <c r="P191" s="747" t="s">
        <v>816</v>
      </c>
      <c r="Q191" s="747" t="s">
        <v>1219</v>
      </c>
      <c r="R191" s="747" t="s">
        <v>648</v>
      </c>
      <c r="S191" s="532" t="s">
        <v>649</v>
      </c>
      <c r="T191" s="532"/>
      <c r="U191" s="532"/>
      <c r="V191" s="532"/>
      <c r="W191" s="532"/>
      <c r="X191" s="532"/>
      <c r="Y191" s="532"/>
    </row>
    <row r="192" spans="1:25">
      <c r="A192" s="746" t="s">
        <v>4338</v>
      </c>
      <c r="B192" s="747" t="s">
        <v>1871</v>
      </c>
      <c r="C192" s="747" t="s">
        <v>1872</v>
      </c>
      <c r="D192" s="749">
        <v>41628</v>
      </c>
      <c r="E192" s="749" t="s">
        <v>480</v>
      </c>
      <c r="F192" s="752" t="s">
        <v>852</v>
      </c>
      <c r="G192" s="752" t="s">
        <v>853</v>
      </c>
      <c r="H192" s="752" t="s">
        <v>854</v>
      </c>
      <c r="I192" s="752" t="s">
        <v>855</v>
      </c>
      <c r="J192" s="752" t="s">
        <v>806</v>
      </c>
      <c r="K192" s="752"/>
      <c r="L192" s="747" t="s">
        <v>1872</v>
      </c>
      <c r="M192" s="747" t="s">
        <v>1873</v>
      </c>
      <c r="N192" s="747" t="s">
        <v>178</v>
      </c>
      <c r="O192" s="1001">
        <v>664</v>
      </c>
      <c r="P192" s="747" t="s">
        <v>782</v>
      </c>
      <c r="Q192" s="747" t="s">
        <v>1874</v>
      </c>
      <c r="R192" s="747" t="s">
        <v>648</v>
      </c>
      <c r="S192" s="532" t="s">
        <v>649</v>
      </c>
      <c r="T192" s="532"/>
      <c r="U192" s="532"/>
      <c r="V192" s="532"/>
      <c r="W192" s="532"/>
      <c r="X192" s="532"/>
      <c r="Y192" s="532"/>
    </row>
    <row r="193" spans="1:25">
      <c r="A193" s="746" t="s">
        <v>4338</v>
      </c>
      <c r="B193" s="747" t="s">
        <v>1875</v>
      </c>
      <c r="C193" s="747" t="s">
        <v>1876</v>
      </c>
      <c r="D193" s="749">
        <v>36763</v>
      </c>
      <c r="E193" s="749" t="s">
        <v>480</v>
      </c>
      <c r="F193" s="752" t="s">
        <v>928</v>
      </c>
      <c r="G193" s="752" t="s">
        <v>929</v>
      </c>
      <c r="H193" s="752" t="s">
        <v>930</v>
      </c>
      <c r="I193" s="752" t="s">
        <v>931</v>
      </c>
      <c r="J193" s="752" t="s">
        <v>780</v>
      </c>
      <c r="K193" s="752"/>
      <c r="L193" s="747" t="s">
        <v>1876</v>
      </c>
      <c r="M193" s="747" t="s">
        <v>1877</v>
      </c>
      <c r="N193" s="747" t="s">
        <v>178</v>
      </c>
      <c r="O193" s="1001">
        <v>338.7</v>
      </c>
      <c r="P193" s="747" t="s">
        <v>816</v>
      </c>
      <c r="Q193" s="747" t="s">
        <v>1053</v>
      </c>
      <c r="R193" s="747" t="s">
        <v>648</v>
      </c>
      <c r="S193" s="532" t="s">
        <v>649</v>
      </c>
      <c r="T193" s="532"/>
      <c r="U193" s="532"/>
      <c r="V193" s="532"/>
      <c r="W193" s="532"/>
      <c r="X193" s="532"/>
      <c r="Y193" s="532"/>
    </row>
    <row r="194" spans="1:25">
      <c r="A194" s="746" t="s">
        <v>4338</v>
      </c>
      <c r="B194" s="747" t="s">
        <v>1878</v>
      </c>
      <c r="C194" s="747" t="s">
        <v>1879</v>
      </c>
      <c r="D194" s="749">
        <v>42538</v>
      </c>
      <c r="E194" s="749" t="s">
        <v>480</v>
      </c>
      <c r="F194" s="752" t="s">
        <v>1880</v>
      </c>
      <c r="G194" s="752" t="s">
        <v>1881</v>
      </c>
      <c r="H194" s="752" t="s">
        <v>831</v>
      </c>
      <c r="I194" s="752" t="s">
        <v>1882</v>
      </c>
      <c r="J194" s="752" t="s">
        <v>806</v>
      </c>
      <c r="K194" s="752"/>
      <c r="L194" s="747" t="s">
        <v>1879</v>
      </c>
      <c r="M194" s="747" t="s">
        <v>1883</v>
      </c>
      <c r="N194" s="747" t="s">
        <v>178</v>
      </c>
      <c r="O194" s="1006">
        <v>355.7</v>
      </c>
      <c r="P194" s="747" t="s">
        <v>816</v>
      </c>
      <c r="Q194" s="747" t="s">
        <v>783</v>
      </c>
      <c r="R194" s="747" t="s">
        <v>648</v>
      </c>
      <c r="S194" s="532" t="s">
        <v>649</v>
      </c>
      <c r="T194" s="532" t="s">
        <v>3623</v>
      </c>
      <c r="U194" s="532"/>
      <c r="V194" s="532"/>
      <c r="W194" s="532"/>
      <c r="X194" s="532"/>
      <c r="Y194" s="532" t="s">
        <v>3623</v>
      </c>
    </row>
    <row r="195" spans="1:25">
      <c r="A195" s="751" t="s">
        <v>4337</v>
      </c>
      <c r="B195" s="747" t="s">
        <v>1884</v>
      </c>
      <c r="C195" s="747" t="s">
        <v>1885</v>
      </c>
      <c r="D195" s="749">
        <v>40990</v>
      </c>
      <c r="E195" s="749" t="s">
        <v>480</v>
      </c>
      <c r="F195" s="752" t="s">
        <v>1886</v>
      </c>
      <c r="G195" s="752" t="s">
        <v>1887</v>
      </c>
      <c r="H195" s="752" t="s">
        <v>1888</v>
      </c>
      <c r="I195" s="752" t="s">
        <v>1889</v>
      </c>
      <c r="J195" s="752" t="s">
        <v>806</v>
      </c>
      <c r="K195" s="752"/>
      <c r="L195" s="747" t="s">
        <v>1885</v>
      </c>
      <c r="M195" s="747" t="s">
        <v>1890</v>
      </c>
      <c r="N195" s="747" t="s">
        <v>178</v>
      </c>
      <c r="O195" s="1001">
        <v>820.21</v>
      </c>
      <c r="P195" s="747" t="s">
        <v>782</v>
      </c>
      <c r="Q195" s="747" t="s">
        <v>1891</v>
      </c>
      <c r="R195" s="747" t="s">
        <v>648</v>
      </c>
      <c r="S195" s="532" t="s">
        <v>649</v>
      </c>
      <c r="T195" s="532" t="s">
        <v>3619</v>
      </c>
      <c r="U195" s="532"/>
      <c r="V195" s="532"/>
      <c r="W195" s="532"/>
      <c r="X195" s="532"/>
      <c r="Y195" s="532" t="s">
        <v>3619</v>
      </c>
    </row>
    <row r="196" spans="1:25">
      <c r="A196" s="746" t="s">
        <v>4338</v>
      </c>
      <c r="B196" s="747" t="s">
        <v>1892</v>
      </c>
      <c r="C196" s="747" t="s">
        <v>1893</v>
      </c>
      <c r="D196" s="749">
        <v>39203</v>
      </c>
      <c r="E196" s="749" t="s">
        <v>480</v>
      </c>
      <c r="F196" s="752" t="s">
        <v>852</v>
      </c>
      <c r="G196" s="752" t="s">
        <v>853</v>
      </c>
      <c r="H196" s="752" t="s">
        <v>854</v>
      </c>
      <c r="I196" s="752" t="s">
        <v>855</v>
      </c>
      <c r="J196" s="752" t="s">
        <v>806</v>
      </c>
      <c r="K196" s="752"/>
      <c r="L196" s="747" t="s">
        <v>1893</v>
      </c>
      <c r="M196" s="747" t="s">
        <v>1894</v>
      </c>
      <c r="N196" s="747" t="s">
        <v>178</v>
      </c>
      <c r="O196" s="1001">
        <v>178.49</v>
      </c>
      <c r="P196" s="747" t="s">
        <v>816</v>
      </c>
      <c r="Q196" s="747" t="s">
        <v>933</v>
      </c>
      <c r="R196" s="747" t="s">
        <v>648</v>
      </c>
      <c r="S196" s="532" t="s">
        <v>649</v>
      </c>
      <c r="T196" s="532"/>
      <c r="U196" s="532"/>
      <c r="V196" s="532"/>
      <c r="W196" s="532"/>
      <c r="X196" s="532"/>
      <c r="Y196" s="532"/>
    </row>
    <row r="197" spans="1:25">
      <c r="A197" s="746" t="s">
        <v>4338</v>
      </c>
      <c r="B197" s="747" t="s">
        <v>1895</v>
      </c>
      <c r="C197" s="747" t="s">
        <v>1896</v>
      </c>
      <c r="D197" s="749">
        <v>43284</v>
      </c>
      <c r="E197" s="749" t="s">
        <v>480</v>
      </c>
      <c r="F197" s="752" t="s">
        <v>1897</v>
      </c>
      <c r="G197" s="752" t="s">
        <v>1898</v>
      </c>
      <c r="H197" s="752" t="s">
        <v>1888</v>
      </c>
      <c r="I197" s="752" t="s">
        <v>1899</v>
      </c>
      <c r="J197" s="752" t="s">
        <v>806</v>
      </c>
      <c r="K197" s="752"/>
      <c r="L197" s="747" t="s">
        <v>1896</v>
      </c>
      <c r="M197" s="747" t="s">
        <v>1900</v>
      </c>
      <c r="N197" s="747" t="s">
        <v>178</v>
      </c>
      <c r="O197" s="1001">
        <v>89.39</v>
      </c>
      <c r="P197" s="747" t="s">
        <v>816</v>
      </c>
      <c r="Q197" s="747" t="s">
        <v>933</v>
      </c>
      <c r="R197" s="747" t="s">
        <v>648</v>
      </c>
      <c r="S197" s="532" t="s">
        <v>649</v>
      </c>
      <c r="T197" s="532"/>
      <c r="U197" s="532"/>
      <c r="V197" s="532"/>
      <c r="W197" s="532"/>
      <c r="X197" s="532"/>
      <c r="Y197" s="532"/>
    </row>
    <row r="198" spans="1:25">
      <c r="A198" s="746" t="s">
        <v>4338</v>
      </c>
      <c r="B198" s="747" t="s">
        <v>1901</v>
      </c>
      <c r="C198" s="747" t="s">
        <v>1902</v>
      </c>
      <c r="D198" s="749">
        <v>43284</v>
      </c>
      <c r="E198" s="749" t="s">
        <v>480</v>
      </c>
      <c r="F198" s="752" t="s">
        <v>1903</v>
      </c>
      <c r="G198" s="752" t="s">
        <v>1904</v>
      </c>
      <c r="H198" s="752" t="s">
        <v>1888</v>
      </c>
      <c r="I198" s="752" t="s">
        <v>1905</v>
      </c>
      <c r="J198" s="752" t="s">
        <v>806</v>
      </c>
      <c r="K198" s="752"/>
      <c r="L198" s="747" t="s">
        <v>1902</v>
      </c>
      <c r="M198" s="747" t="s">
        <v>1906</v>
      </c>
      <c r="N198" s="747" t="s">
        <v>178</v>
      </c>
      <c r="O198" s="1001">
        <v>78.3</v>
      </c>
      <c r="P198" s="747" t="s">
        <v>816</v>
      </c>
      <c r="Q198" s="747" t="s">
        <v>933</v>
      </c>
      <c r="R198" s="747" t="s">
        <v>648</v>
      </c>
      <c r="S198" s="532" t="s">
        <v>649</v>
      </c>
      <c r="T198" s="532"/>
      <c r="U198" s="532"/>
      <c r="V198" s="532"/>
      <c r="W198" s="532"/>
      <c r="X198" s="532"/>
      <c r="Y198" s="532"/>
    </row>
    <row r="199" spans="1:25">
      <c r="A199" s="746" t="s">
        <v>4338</v>
      </c>
      <c r="B199" s="747" t="s">
        <v>1907</v>
      </c>
      <c r="C199" s="747" t="s">
        <v>1908</v>
      </c>
      <c r="D199" s="749">
        <v>40648</v>
      </c>
      <c r="E199" s="749" t="s">
        <v>480</v>
      </c>
      <c r="F199" s="752" t="s">
        <v>1909</v>
      </c>
      <c r="G199" s="752" t="s">
        <v>1910</v>
      </c>
      <c r="H199" s="752" t="s">
        <v>1911</v>
      </c>
      <c r="I199" s="752" t="s">
        <v>1912</v>
      </c>
      <c r="J199" s="752" t="s">
        <v>806</v>
      </c>
      <c r="K199" s="752"/>
      <c r="L199" s="747" t="s">
        <v>1908</v>
      </c>
      <c r="M199" s="747" t="s">
        <v>1913</v>
      </c>
      <c r="N199" s="747" t="s">
        <v>178</v>
      </c>
      <c r="O199" s="1001">
        <v>360.01</v>
      </c>
      <c r="P199" s="747" t="s">
        <v>816</v>
      </c>
      <c r="Q199" s="747" t="s">
        <v>1914</v>
      </c>
      <c r="R199" s="747" t="s">
        <v>648</v>
      </c>
      <c r="S199" s="532" t="s">
        <v>649</v>
      </c>
      <c r="T199" s="532" t="s">
        <v>3621</v>
      </c>
      <c r="U199" s="532"/>
      <c r="V199" s="532"/>
      <c r="W199" s="532"/>
      <c r="X199" s="532"/>
      <c r="Y199" s="532" t="s">
        <v>3621</v>
      </c>
    </row>
    <row r="200" spans="1:25">
      <c r="A200" s="746" t="s">
        <v>4338</v>
      </c>
      <c r="B200" s="747" t="s">
        <v>1915</v>
      </c>
      <c r="C200" s="747" t="s">
        <v>1916</v>
      </c>
      <c r="D200" s="749">
        <v>37627</v>
      </c>
      <c r="E200" s="749" t="s">
        <v>480</v>
      </c>
      <c r="F200" s="752" t="s">
        <v>928</v>
      </c>
      <c r="G200" s="752" t="s">
        <v>929</v>
      </c>
      <c r="H200" s="752" t="s">
        <v>930</v>
      </c>
      <c r="I200" s="752" t="s">
        <v>931</v>
      </c>
      <c r="J200" s="752" t="s">
        <v>780</v>
      </c>
      <c r="K200" s="752"/>
      <c r="L200" s="747" t="s">
        <v>1916</v>
      </c>
      <c r="M200" s="747" t="s">
        <v>1917</v>
      </c>
      <c r="N200" s="747" t="s">
        <v>178</v>
      </c>
      <c r="O200" s="1001">
        <v>189</v>
      </c>
      <c r="P200" s="747" t="s">
        <v>816</v>
      </c>
      <c r="Q200" s="747" t="s">
        <v>1049</v>
      </c>
      <c r="R200" s="747" t="s">
        <v>648</v>
      </c>
      <c r="S200" s="532" t="s">
        <v>649</v>
      </c>
      <c r="T200" s="532"/>
      <c r="U200" s="532"/>
      <c r="V200" s="532"/>
      <c r="W200" s="532"/>
      <c r="X200" s="532"/>
      <c r="Y200" s="532"/>
    </row>
    <row r="201" spans="1:25">
      <c r="A201" s="746" t="s">
        <v>4338</v>
      </c>
      <c r="B201" s="747" t="s">
        <v>1924</v>
      </c>
      <c r="C201" s="747" t="s">
        <v>1925</v>
      </c>
      <c r="D201" s="749">
        <v>43511</v>
      </c>
      <c r="E201" s="749" t="s">
        <v>480</v>
      </c>
      <c r="F201" s="752" t="s">
        <v>852</v>
      </c>
      <c r="G201" s="752" t="s">
        <v>853</v>
      </c>
      <c r="H201" s="752" t="s">
        <v>854</v>
      </c>
      <c r="I201" s="752" t="s">
        <v>855</v>
      </c>
      <c r="J201" s="752" t="s">
        <v>806</v>
      </c>
      <c r="K201" s="752"/>
      <c r="L201" s="747" t="s">
        <v>1925</v>
      </c>
      <c r="M201" s="747" t="s">
        <v>1926</v>
      </c>
      <c r="N201" s="747" t="s">
        <v>178</v>
      </c>
      <c r="O201" s="1001">
        <v>147.9</v>
      </c>
      <c r="P201" s="747" t="s">
        <v>816</v>
      </c>
      <c r="Q201" s="747" t="s">
        <v>1376</v>
      </c>
      <c r="R201" s="747" t="s">
        <v>648</v>
      </c>
      <c r="S201" s="532" t="s">
        <v>649</v>
      </c>
      <c r="T201" s="532"/>
      <c r="U201" s="532"/>
      <c r="V201" s="532"/>
      <c r="W201" s="532"/>
      <c r="X201" s="532"/>
      <c r="Y201" s="532"/>
    </row>
    <row r="202" spans="1:25">
      <c r="A202" s="751" t="s">
        <v>4337</v>
      </c>
      <c r="B202" s="747" t="s">
        <v>1927</v>
      </c>
      <c r="C202" s="747" t="s">
        <v>1928</v>
      </c>
      <c r="D202" s="749">
        <v>38700</v>
      </c>
      <c r="E202" s="749" t="s">
        <v>480</v>
      </c>
      <c r="F202" s="752" t="s">
        <v>1312</v>
      </c>
      <c r="G202" s="752" t="s">
        <v>1300</v>
      </c>
      <c r="H202" s="752" t="s">
        <v>1929</v>
      </c>
      <c r="I202" s="752" t="s">
        <v>1313</v>
      </c>
      <c r="J202" s="752" t="s">
        <v>824</v>
      </c>
      <c r="K202" s="752"/>
      <c r="L202" s="747" t="s">
        <v>1928</v>
      </c>
      <c r="M202" s="747" t="s">
        <v>1930</v>
      </c>
      <c r="N202" s="747" t="s">
        <v>178</v>
      </c>
      <c r="O202" s="1001">
        <v>827.35</v>
      </c>
      <c r="P202" s="747" t="s">
        <v>782</v>
      </c>
      <c r="Q202" s="747" t="s">
        <v>1931</v>
      </c>
      <c r="R202" s="747" t="s">
        <v>648</v>
      </c>
      <c r="S202" s="532" t="s">
        <v>649</v>
      </c>
      <c r="T202" s="532"/>
      <c r="U202" s="532"/>
      <c r="V202" s="532"/>
      <c r="W202" s="532"/>
      <c r="X202" s="532"/>
      <c r="Y202" s="532"/>
    </row>
    <row r="203" spans="1:25">
      <c r="A203" s="751" t="s">
        <v>4337</v>
      </c>
      <c r="B203" s="747" t="s">
        <v>1932</v>
      </c>
      <c r="C203" s="747" t="s">
        <v>1933</v>
      </c>
      <c r="D203" s="749">
        <v>43108</v>
      </c>
      <c r="E203" s="749" t="s">
        <v>480</v>
      </c>
      <c r="F203" s="752" t="s">
        <v>1934</v>
      </c>
      <c r="G203" s="752" t="s">
        <v>1935</v>
      </c>
      <c r="H203" s="752" t="s">
        <v>958</v>
      </c>
      <c r="I203" s="752" t="s">
        <v>1936</v>
      </c>
      <c r="J203" s="752" t="s">
        <v>780</v>
      </c>
      <c r="K203" s="752"/>
      <c r="L203" s="747" t="s">
        <v>1933</v>
      </c>
      <c r="M203" s="747" t="s">
        <v>1937</v>
      </c>
      <c r="N203" s="747" t="s">
        <v>178</v>
      </c>
      <c r="O203" s="1001">
        <v>3178.9</v>
      </c>
      <c r="P203" s="747" t="s">
        <v>176</v>
      </c>
      <c r="Q203" s="747" t="s">
        <v>1938</v>
      </c>
      <c r="R203" s="747" t="s">
        <v>648</v>
      </c>
      <c r="S203" s="532" t="s">
        <v>649</v>
      </c>
      <c r="T203" s="532" t="s">
        <v>3723</v>
      </c>
      <c r="U203" s="532"/>
      <c r="V203" s="532"/>
      <c r="W203" s="532"/>
      <c r="X203" s="532"/>
      <c r="Y203" s="532" t="s">
        <v>3723</v>
      </c>
    </row>
    <row r="204" spans="1:25">
      <c r="A204" s="746" t="s">
        <v>4338</v>
      </c>
      <c r="B204" s="747" t="s">
        <v>1939</v>
      </c>
      <c r="C204" s="747" t="s">
        <v>1940</v>
      </c>
      <c r="D204" s="749">
        <v>43161</v>
      </c>
      <c r="E204" s="749" t="s">
        <v>480</v>
      </c>
      <c r="F204" s="752" t="s">
        <v>1941</v>
      </c>
      <c r="G204" s="752" t="s">
        <v>1029</v>
      </c>
      <c r="H204" s="752" t="s">
        <v>831</v>
      </c>
      <c r="I204" s="752" t="s">
        <v>1030</v>
      </c>
      <c r="J204" s="752" t="s">
        <v>806</v>
      </c>
      <c r="K204" s="752"/>
      <c r="L204" s="747" t="s">
        <v>1940</v>
      </c>
      <c r="M204" s="747" t="s">
        <v>1942</v>
      </c>
      <c r="N204" s="747" t="s">
        <v>179</v>
      </c>
      <c r="O204" s="1001">
        <v>47</v>
      </c>
      <c r="P204" s="747" t="s">
        <v>816</v>
      </c>
      <c r="Q204" s="747" t="s">
        <v>1943</v>
      </c>
      <c r="R204" s="747" t="s">
        <v>648</v>
      </c>
      <c r="S204" s="532" t="s">
        <v>649</v>
      </c>
      <c r="T204" s="532" t="s">
        <v>3635</v>
      </c>
      <c r="U204" s="532"/>
      <c r="V204" s="532"/>
      <c r="W204" s="532"/>
      <c r="X204" s="532"/>
      <c r="Y204" s="532" t="s">
        <v>3635</v>
      </c>
    </row>
    <row r="205" spans="1:25">
      <c r="A205" s="746" t="s">
        <v>4338</v>
      </c>
      <c r="B205" s="747" t="s">
        <v>1944</v>
      </c>
      <c r="C205" s="747" t="s">
        <v>1945</v>
      </c>
      <c r="D205" s="749">
        <v>41954</v>
      </c>
      <c r="E205" s="749" t="s">
        <v>480</v>
      </c>
      <c r="F205" s="752" t="s">
        <v>852</v>
      </c>
      <c r="G205" s="752" t="s">
        <v>853</v>
      </c>
      <c r="H205" s="752" t="s">
        <v>854</v>
      </c>
      <c r="I205" s="752" t="s">
        <v>855</v>
      </c>
      <c r="J205" s="752" t="s">
        <v>806</v>
      </c>
      <c r="K205" s="752"/>
      <c r="L205" s="747" t="s">
        <v>1945</v>
      </c>
      <c r="M205" s="747" t="s">
        <v>1946</v>
      </c>
      <c r="N205" s="747" t="s">
        <v>178</v>
      </c>
      <c r="O205" s="1001">
        <v>281.91000000000003</v>
      </c>
      <c r="P205" s="747" t="s">
        <v>816</v>
      </c>
      <c r="Q205" s="747" t="s">
        <v>1033</v>
      </c>
      <c r="R205" s="747" t="s">
        <v>648</v>
      </c>
      <c r="S205" s="532" t="s">
        <v>649</v>
      </c>
      <c r="T205" s="532"/>
      <c r="U205" s="532"/>
      <c r="V205" s="532"/>
      <c r="W205" s="532"/>
      <c r="X205" s="532"/>
      <c r="Y205" s="532"/>
    </row>
    <row r="206" spans="1:25">
      <c r="A206" s="746" t="s">
        <v>4338</v>
      </c>
      <c r="B206" s="747" t="s">
        <v>1947</v>
      </c>
      <c r="C206" s="747" t="s">
        <v>1948</v>
      </c>
      <c r="D206" s="749">
        <v>36622</v>
      </c>
      <c r="E206" s="749" t="s">
        <v>480</v>
      </c>
      <c r="F206" s="752" t="s">
        <v>852</v>
      </c>
      <c r="G206" s="752" t="s">
        <v>853</v>
      </c>
      <c r="H206" s="752" t="s">
        <v>854</v>
      </c>
      <c r="I206" s="752" t="s">
        <v>855</v>
      </c>
      <c r="J206" s="752" t="s">
        <v>806</v>
      </c>
      <c r="K206" s="752"/>
      <c r="L206" s="747" t="s">
        <v>1948</v>
      </c>
      <c r="M206" s="747" t="s">
        <v>1949</v>
      </c>
      <c r="N206" s="747" t="s">
        <v>178</v>
      </c>
      <c r="O206" s="1001">
        <v>617.34</v>
      </c>
      <c r="P206" s="747" t="s">
        <v>782</v>
      </c>
      <c r="Q206" s="747" t="s">
        <v>953</v>
      </c>
      <c r="R206" s="747" t="s">
        <v>648</v>
      </c>
      <c r="S206" s="532" t="s">
        <v>649</v>
      </c>
      <c r="T206" s="532" t="s">
        <v>3679</v>
      </c>
      <c r="U206" s="532"/>
      <c r="V206" s="532"/>
      <c r="W206" s="532"/>
      <c r="X206" s="532"/>
      <c r="Y206" s="532" t="s">
        <v>3679</v>
      </c>
    </row>
    <row r="207" spans="1:25">
      <c r="A207" s="746" t="s">
        <v>4338</v>
      </c>
      <c r="B207" s="747" t="s">
        <v>1956</v>
      </c>
      <c r="C207" s="747" t="s">
        <v>1957</v>
      </c>
      <c r="D207" s="749">
        <v>42620</v>
      </c>
      <c r="E207" s="749" t="s">
        <v>480</v>
      </c>
      <c r="F207" s="752" t="s">
        <v>1480</v>
      </c>
      <c r="G207" s="752"/>
      <c r="H207" s="752" t="s">
        <v>1481</v>
      </c>
      <c r="I207" s="752" t="s">
        <v>1482</v>
      </c>
      <c r="J207" s="752" t="s">
        <v>806</v>
      </c>
      <c r="K207" s="752"/>
      <c r="L207" s="747" t="s">
        <v>1957</v>
      </c>
      <c r="M207" s="747" t="s">
        <v>1958</v>
      </c>
      <c r="N207" s="747" t="s">
        <v>178</v>
      </c>
      <c r="O207" s="1001">
        <v>213.7</v>
      </c>
      <c r="P207" s="747" t="s">
        <v>816</v>
      </c>
      <c r="Q207" s="747" t="s">
        <v>1495</v>
      </c>
      <c r="R207" s="747" t="s">
        <v>648</v>
      </c>
      <c r="S207" s="532" t="s">
        <v>649</v>
      </c>
      <c r="T207" s="532"/>
      <c r="U207" s="532"/>
      <c r="V207" s="532"/>
      <c r="W207" s="532"/>
      <c r="X207" s="532"/>
      <c r="Y207" s="532"/>
    </row>
    <row r="208" spans="1:25">
      <c r="A208" s="746" t="s">
        <v>4338</v>
      </c>
      <c r="B208" s="747" t="s">
        <v>1959</v>
      </c>
      <c r="C208" s="747" t="s">
        <v>1960</v>
      </c>
      <c r="D208" s="749">
        <v>38729</v>
      </c>
      <c r="E208" s="749" t="s">
        <v>480</v>
      </c>
      <c r="F208" s="752" t="s">
        <v>1961</v>
      </c>
      <c r="G208" s="752" t="s">
        <v>1962</v>
      </c>
      <c r="H208" s="752" t="s">
        <v>1963</v>
      </c>
      <c r="I208" s="752" t="s">
        <v>1964</v>
      </c>
      <c r="J208" s="752" t="s">
        <v>780</v>
      </c>
      <c r="K208" s="752"/>
      <c r="L208" s="747" t="s">
        <v>1960</v>
      </c>
      <c r="M208" s="747" t="s">
        <v>1965</v>
      </c>
      <c r="N208" s="747" t="s">
        <v>178</v>
      </c>
      <c r="O208" s="1001">
        <v>347.2</v>
      </c>
      <c r="P208" s="747" t="s">
        <v>816</v>
      </c>
      <c r="Q208" s="747" t="s">
        <v>1165</v>
      </c>
      <c r="R208" s="747" t="s">
        <v>648</v>
      </c>
      <c r="S208" s="532" t="s">
        <v>649</v>
      </c>
      <c r="T208" s="532" t="s">
        <v>3679</v>
      </c>
      <c r="U208" s="532"/>
      <c r="V208" s="532"/>
      <c r="W208" s="532"/>
      <c r="X208" s="532"/>
      <c r="Y208" s="532" t="s">
        <v>3679</v>
      </c>
    </row>
    <row r="209" spans="1:25">
      <c r="A209" s="746" t="s">
        <v>4338</v>
      </c>
      <c r="B209" s="747" t="s">
        <v>1966</v>
      </c>
      <c r="C209" s="747" t="s">
        <v>1967</v>
      </c>
      <c r="D209" s="749">
        <v>37606</v>
      </c>
      <c r="E209" s="749" t="s">
        <v>480</v>
      </c>
      <c r="F209" s="752" t="s">
        <v>928</v>
      </c>
      <c r="G209" s="752" t="s">
        <v>929</v>
      </c>
      <c r="H209" s="752" t="s">
        <v>930</v>
      </c>
      <c r="I209" s="752" t="s">
        <v>931</v>
      </c>
      <c r="J209" s="752" t="s">
        <v>780</v>
      </c>
      <c r="K209" s="752"/>
      <c r="L209" s="747" t="s">
        <v>1967</v>
      </c>
      <c r="M209" s="747" t="s">
        <v>1968</v>
      </c>
      <c r="N209" s="747" t="s">
        <v>178</v>
      </c>
      <c r="O209" s="1001">
        <v>175.6</v>
      </c>
      <c r="P209" s="747" t="s">
        <v>816</v>
      </c>
      <c r="Q209" s="747" t="s">
        <v>817</v>
      </c>
      <c r="R209" s="747" t="s">
        <v>648</v>
      </c>
      <c r="S209" s="532" t="s">
        <v>649</v>
      </c>
      <c r="T209" s="532"/>
      <c r="U209" s="532"/>
      <c r="V209" s="532"/>
      <c r="W209" s="532"/>
      <c r="X209" s="532"/>
      <c r="Y209" s="532"/>
    </row>
    <row r="210" spans="1:25">
      <c r="A210" s="751" t="s">
        <v>4337</v>
      </c>
      <c r="B210" s="747" t="s">
        <v>3689</v>
      </c>
      <c r="C210" s="747" t="s">
        <v>3690</v>
      </c>
      <c r="D210" s="749">
        <v>44309</v>
      </c>
      <c r="E210" s="749" t="s">
        <v>480</v>
      </c>
      <c r="F210" s="752" t="s">
        <v>3691</v>
      </c>
      <c r="G210" s="752" t="s">
        <v>3692</v>
      </c>
      <c r="H210" s="752" t="s">
        <v>3693</v>
      </c>
      <c r="I210" s="752" t="s">
        <v>2338</v>
      </c>
      <c r="J210" s="752" t="s">
        <v>780</v>
      </c>
      <c r="K210" s="752"/>
      <c r="L210" s="747" t="s">
        <v>3690</v>
      </c>
      <c r="M210" s="747" t="s">
        <v>3694</v>
      </c>
      <c r="N210" s="747" t="s">
        <v>178</v>
      </c>
      <c r="O210" s="1002">
        <v>3300</v>
      </c>
      <c r="P210" s="747" t="s">
        <v>176</v>
      </c>
      <c r="Q210" s="747" t="s">
        <v>849</v>
      </c>
      <c r="R210" s="747"/>
      <c r="S210" s="532"/>
      <c r="T210" s="532"/>
      <c r="U210" s="532"/>
      <c r="V210" s="532"/>
      <c r="W210" s="532"/>
      <c r="X210" s="532"/>
      <c r="Y210" s="532"/>
    </row>
    <row r="211" spans="1:25">
      <c r="A211" s="746" t="s">
        <v>4338</v>
      </c>
      <c r="B211" s="747" t="s">
        <v>1969</v>
      </c>
      <c r="C211" s="747" t="s">
        <v>1970</v>
      </c>
      <c r="D211" s="749">
        <v>43248</v>
      </c>
      <c r="E211" s="749" t="s">
        <v>480</v>
      </c>
      <c r="F211" s="752" t="s">
        <v>852</v>
      </c>
      <c r="G211" s="752" t="s">
        <v>853</v>
      </c>
      <c r="H211" s="752" t="s">
        <v>854</v>
      </c>
      <c r="I211" s="752" t="s">
        <v>855</v>
      </c>
      <c r="J211" s="752" t="s">
        <v>806</v>
      </c>
      <c r="K211" s="752"/>
      <c r="L211" s="747" t="s">
        <v>1970</v>
      </c>
      <c r="M211" s="747" t="s">
        <v>1971</v>
      </c>
      <c r="N211" s="747" t="s">
        <v>178</v>
      </c>
      <c r="O211" s="1001">
        <v>146.13</v>
      </c>
      <c r="P211" s="747" t="s">
        <v>816</v>
      </c>
      <c r="Q211" s="747" t="s">
        <v>949</v>
      </c>
      <c r="R211" s="747" t="s">
        <v>648</v>
      </c>
      <c r="S211" s="532" t="s">
        <v>649</v>
      </c>
      <c r="T211" s="532"/>
      <c r="U211" s="532"/>
      <c r="V211" s="532"/>
      <c r="W211" s="532"/>
      <c r="X211" s="532"/>
      <c r="Y211" s="532"/>
    </row>
    <row r="212" spans="1:25">
      <c r="A212" s="746" t="s">
        <v>4338</v>
      </c>
      <c r="B212" s="747" t="s">
        <v>1975</v>
      </c>
      <c r="C212" s="747" t="s">
        <v>1976</v>
      </c>
      <c r="D212" s="749">
        <v>39093</v>
      </c>
      <c r="E212" s="749" t="s">
        <v>480</v>
      </c>
      <c r="F212" s="752" t="s">
        <v>1977</v>
      </c>
      <c r="G212" s="752" t="s">
        <v>1978</v>
      </c>
      <c r="H212" s="752" t="s">
        <v>1441</v>
      </c>
      <c r="I212" s="752" t="s">
        <v>1979</v>
      </c>
      <c r="J212" s="752" t="s">
        <v>806</v>
      </c>
      <c r="K212" s="752"/>
      <c r="L212" s="747" t="s">
        <v>1976</v>
      </c>
      <c r="M212" s="747" t="s">
        <v>1980</v>
      </c>
      <c r="N212" s="747" t="s">
        <v>178</v>
      </c>
      <c r="O212" s="1001">
        <v>333.73</v>
      </c>
      <c r="P212" s="747" t="s">
        <v>816</v>
      </c>
      <c r="Q212" s="747" t="s">
        <v>1053</v>
      </c>
      <c r="R212" s="747" t="s">
        <v>648</v>
      </c>
      <c r="S212" s="532" t="s">
        <v>649</v>
      </c>
      <c r="T212" s="532"/>
      <c r="U212" s="532"/>
      <c r="V212" s="532"/>
      <c r="W212" s="532"/>
      <c r="X212" s="532"/>
      <c r="Y212" s="532"/>
    </row>
    <row r="213" spans="1:25">
      <c r="A213" s="746" t="s">
        <v>4338</v>
      </c>
      <c r="B213" s="747" t="s">
        <v>1981</v>
      </c>
      <c r="C213" s="747" t="s">
        <v>1982</v>
      </c>
      <c r="D213" s="749">
        <v>39148</v>
      </c>
      <c r="E213" s="749" t="s">
        <v>480</v>
      </c>
      <c r="F213" s="752" t="s">
        <v>852</v>
      </c>
      <c r="G213" s="752" t="s">
        <v>853</v>
      </c>
      <c r="H213" s="752" t="s">
        <v>854</v>
      </c>
      <c r="I213" s="752" t="s">
        <v>855</v>
      </c>
      <c r="J213" s="752" t="s">
        <v>806</v>
      </c>
      <c r="K213" s="752"/>
      <c r="L213" s="747" t="s">
        <v>1982</v>
      </c>
      <c r="M213" s="747" t="s">
        <v>1983</v>
      </c>
      <c r="N213" s="747" t="s">
        <v>178</v>
      </c>
      <c r="O213" s="1001">
        <v>646.59</v>
      </c>
      <c r="P213" s="747" t="s">
        <v>782</v>
      </c>
      <c r="Q213" s="747" t="s">
        <v>992</v>
      </c>
      <c r="R213" s="747" t="s">
        <v>648</v>
      </c>
      <c r="S213" s="532" t="s">
        <v>649</v>
      </c>
      <c r="T213" s="532" t="s">
        <v>3723</v>
      </c>
      <c r="U213" s="532"/>
      <c r="V213" s="532"/>
      <c r="W213" s="532"/>
      <c r="X213" s="532"/>
      <c r="Y213" s="532" t="s">
        <v>3723</v>
      </c>
    </row>
    <row r="214" spans="1:25">
      <c r="A214" s="746" t="s">
        <v>4338</v>
      </c>
      <c r="B214" s="747" t="s">
        <v>1984</v>
      </c>
      <c r="C214" s="747" t="s">
        <v>1985</v>
      </c>
      <c r="D214" s="749">
        <v>36641</v>
      </c>
      <c r="E214" s="749" t="s">
        <v>480</v>
      </c>
      <c r="F214" s="752" t="s">
        <v>928</v>
      </c>
      <c r="G214" s="752" t="s">
        <v>929</v>
      </c>
      <c r="H214" s="752" t="s">
        <v>930</v>
      </c>
      <c r="I214" s="752" t="s">
        <v>931</v>
      </c>
      <c r="J214" s="752" t="s">
        <v>780</v>
      </c>
      <c r="K214" s="752"/>
      <c r="L214" s="747" t="s">
        <v>1985</v>
      </c>
      <c r="M214" s="747" t="s">
        <v>1986</v>
      </c>
      <c r="N214" s="747" t="s">
        <v>178</v>
      </c>
      <c r="O214" s="1001">
        <v>396.4</v>
      </c>
      <c r="P214" s="747" t="s">
        <v>816</v>
      </c>
      <c r="Q214" s="747" t="s">
        <v>949</v>
      </c>
      <c r="R214" s="747" t="s">
        <v>648</v>
      </c>
      <c r="S214" s="532" t="s">
        <v>649</v>
      </c>
      <c r="T214" s="532" t="s">
        <v>3637</v>
      </c>
      <c r="U214" s="532"/>
      <c r="V214" s="532"/>
      <c r="W214" s="532"/>
      <c r="X214" s="532"/>
      <c r="Y214" s="532" t="s">
        <v>3637</v>
      </c>
    </row>
    <row r="215" spans="1:25">
      <c r="A215" s="746" t="s">
        <v>4338</v>
      </c>
      <c r="B215" s="747" t="s">
        <v>1987</v>
      </c>
      <c r="C215" s="747" t="s">
        <v>1988</v>
      </c>
      <c r="D215" s="749">
        <v>37354</v>
      </c>
      <c r="E215" s="749" t="s">
        <v>480</v>
      </c>
      <c r="F215" s="752" t="s">
        <v>852</v>
      </c>
      <c r="G215" s="752" t="s">
        <v>853</v>
      </c>
      <c r="H215" s="752" t="s">
        <v>854</v>
      </c>
      <c r="I215" s="752" t="s">
        <v>855</v>
      </c>
      <c r="J215" s="752" t="s">
        <v>806</v>
      </c>
      <c r="K215" s="752"/>
      <c r="L215" s="747" t="s">
        <v>1988</v>
      </c>
      <c r="M215" s="747" t="s">
        <v>1989</v>
      </c>
      <c r="N215" s="747" t="s">
        <v>178</v>
      </c>
      <c r="O215" s="1001">
        <v>852.49</v>
      </c>
      <c r="P215" s="747" t="s">
        <v>782</v>
      </c>
      <c r="Q215" s="747" t="s">
        <v>1086</v>
      </c>
      <c r="R215" s="747" t="s">
        <v>648</v>
      </c>
      <c r="S215" s="532" t="s">
        <v>649</v>
      </c>
      <c r="T215" s="532" t="s">
        <v>3725</v>
      </c>
      <c r="U215" s="532"/>
      <c r="V215" s="532"/>
      <c r="W215" s="532"/>
      <c r="X215" s="532"/>
      <c r="Y215" s="532" t="s">
        <v>3725</v>
      </c>
    </row>
    <row r="216" spans="1:25">
      <c r="A216" s="751" t="s">
        <v>4337</v>
      </c>
      <c r="B216" s="747" t="s">
        <v>1996</v>
      </c>
      <c r="C216" s="747" t="s">
        <v>1997</v>
      </c>
      <c r="D216" s="749">
        <v>42620</v>
      </c>
      <c r="E216" s="749" t="s">
        <v>480</v>
      </c>
      <c r="F216" s="752" t="s">
        <v>787</v>
      </c>
      <c r="G216" s="752" t="s">
        <v>1998</v>
      </c>
      <c r="H216" s="752" t="s">
        <v>788</v>
      </c>
      <c r="I216" s="752" t="s">
        <v>1999</v>
      </c>
      <c r="J216" s="752" t="s">
        <v>780</v>
      </c>
      <c r="K216" s="752"/>
      <c r="L216" s="747" t="s">
        <v>1997</v>
      </c>
      <c r="M216" s="747" t="s">
        <v>2000</v>
      </c>
      <c r="N216" s="747" t="s">
        <v>178</v>
      </c>
      <c r="O216" s="1001">
        <v>180</v>
      </c>
      <c r="P216" s="747" t="s">
        <v>816</v>
      </c>
      <c r="Q216" s="747" t="s">
        <v>791</v>
      </c>
      <c r="R216" s="747" t="s">
        <v>648</v>
      </c>
      <c r="S216" s="532" t="s">
        <v>649</v>
      </c>
      <c r="T216" s="532"/>
      <c r="U216" s="532"/>
      <c r="V216" s="532"/>
      <c r="W216" s="532"/>
      <c r="X216" s="532"/>
      <c r="Y216" s="532"/>
    </row>
    <row r="217" spans="1:25">
      <c r="A217" s="751" t="s">
        <v>4337</v>
      </c>
      <c r="B217" s="747" t="s">
        <v>2001</v>
      </c>
      <c r="C217" s="747" t="s">
        <v>2002</v>
      </c>
      <c r="D217" s="749">
        <v>43451</v>
      </c>
      <c r="E217" s="749" t="s">
        <v>480</v>
      </c>
      <c r="F217" s="752" t="s">
        <v>2003</v>
      </c>
      <c r="G217" s="752" t="s">
        <v>2004</v>
      </c>
      <c r="H217" s="752" t="s">
        <v>1736</v>
      </c>
      <c r="I217" s="752" t="s">
        <v>2005</v>
      </c>
      <c r="J217" s="752" t="s">
        <v>780</v>
      </c>
      <c r="K217" s="752"/>
      <c r="L217" s="747" t="s">
        <v>2002</v>
      </c>
      <c r="M217" s="747" t="s">
        <v>2006</v>
      </c>
      <c r="N217" s="747" t="s">
        <v>178</v>
      </c>
      <c r="O217" s="1001">
        <v>757.46</v>
      </c>
      <c r="P217" s="747" t="s">
        <v>782</v>
      </c>
      <c r="Q217" s="747" t="s">
        <v>1246</v>
      </c>
      <c r="R217" s="747" t="s">
        <v>648</v>
      </c>
      <c r="S217" s="532" t="s">
        <v>649</v>
      </c>
      <c r="T217" s="532"/>
      <c r="U217" s="532"/>
      <c r="V217" s="532"/>
      <c r="W217" s="532"/>
      <c r="X217" s="532"/>
      <c r="Y217" s="532"/>
    </row>
    <row r="218" spans="1:25">
      <c r="A218" s="746" t="s">
        <v>4338</v>
      </c>
      <c r="B218" s="747" t="s">
        <v>2007</v>
      </c>
      <c r="C218" s="747" t="s">
        <v>2008</v>
      </c>
      <c r="D218" s="749">
        <v>43258</v>
      </c>
      <c r="E218" s="749" t="s">
        <v>480</v>
      </c>
      <c r="F218" s="752" t="s">
        <v>2009</v>
      </c>
      <c r="G218" s="752" t="s">
        <v>2010</v>
      </c>
      <c r="H218" s="752" t="s">
        <v>2011</v>
      </c>
      <c r="I218" s="752" t="s">
        <v>2012</v>
      </c>
      <c r="J218" s="752" t="s">
        <v>806</v>
      </c>
      <c r="K218" s="752"/>
      <c r="L218" s="747" t="s">
        <v>2008</v>
      </c>
      <c r="M218" s="747" t="s">
        <v>2013</v>
      </c>
      <c r="N218" s="747" t="s">
        <v>178</v>
      </c>
      <c r="O218" s="1001">
        <v>68.64</v>
      </c>
      <c r="P218" s="747" t="s">
        <v>816</v>
      </c>
      <c r="Q218" s="747" t="s">
        <v>941</v>
      </c>
      <c r="R218" s="747" t="s">
        <v>648</v>
      </c>
      <c r="S218" s="532" t="s">
        <v>649</v>
      </c>
      <c r="T218" s="532"/>
      <c r="U218" s="532"/>
      <c r="V218" s="532"/>
      <c r="W218" s="532"/>
      <c r="X218" s="532"/>
      <c r="Y218" s="532"/>
    </row>
    <row r="219" spans="1:25">
      <c r="A219" s="751" t="s">
        <v>4337</v>
      </c>
      <c r="B219" s="747" t="s">
        <v>2014</v>
      </c>
      <c r="C219" s="747" t="s">
        <v>2015</v>
      </c>
      <c r="D219" s="749">
        <v>36802</v>
      </c>
      <c r="E219" s="749" t="s">
        <v>480</v>
      </c>
      <c r="F219" s="752" t="s">
        <v>1056</v>
      </c>
      <c r="G219" s="752" t="s">
        <v>2016</v>
      </c>
      <c r="H219" s="752" t="s">
        <v>1210</v>
      </c>
      <c r="I219" s="752" t="s">
        <v>2017</v>
      </c>
      <c r="J219" s="752" t="s">
        <v>780</v>
      </c>
      <c r="K219" s="752"/>
      <c r="L219" s="747" t="s">
        <v>2015</v>
      </c>
      <c r="M219" s="747" t="s">
        <v>2018</v>
      </c>
      <c r="N219" s="747" t="s">
        <v>178</v>
      </c>
      <c r="O219" s="1001">
        <v>2475.98</v>
      </c>
      <c r="P219" s="747" t="s">
        <v>176</v>
      </c>
      <c r="Q219" s="747" t="s">
        <v>2019</v>
      </c>
      <c r="R219" s="747" t="s">
        <v>648</v>
      </c>
      <c r="S219" s="532" t="s">
        <v>649</v>
      </c>
      <c r="T219" s="532" t="s">
        <v>3695</v>
      </c>
      <c r="U219" s="532"/>
      <c r="V219" s="532"/>
      <c r="W219" s="532"/>
      <c r="X219" s="532"/>
      <c r="Y219" s="532" t="s">
        <v>3695</v>
      </c>
    </row>
    <row r="220" spans="1:25">
      <c r="A220" s="746" t="s">
        <v>4338</v>
      </c>
      <c r="B220" s="747" t="s">
        <v>2020</v>
      </c>
      <c r="C220" s="747" t="s">
        <v>2021</v>
      </c>
      <c r="D220" s="749">
        <v>42510</v>
      </c>
      <c r="E220" s="749" t="s">
        <v>480</v>
      </c>
      <c r="F220" s="752" t="s">
        <v>1620</v>
      </c>
      <c r="G220" s="752" t="s">
        <v>2022</v>
      </c>
      <c r="H220" s="752" t="s">
        <v>2023</v>
      </c>
      <c r="I220" s="752" t="s">
        <v>1185</v>
      </c>
      <c r="J220" s="752" t="s">
        <v>780</v>
      </c>
      <c r="K220" s="752"/>
      <c r="L220" s="747" t="s">
        <v>2021</v>
      </c>
      <c r="M220" s="747" t="s">
        <v>2024</v>
      </c>
      <c r="N220" s="747" t="s">
        <v>178</v>
      </c>
      <c r="O220" s="1001">
        <v>2154.84</v>
      </c>
      <c r="P220" s="747" t="s">
        <v>176</v>
      </c>
      <c r="Q220" s="747" t="s">
        <v>1151</v>
      </c>
      <c r="R220" s="747" t="s">
        <v>648</v>
      </c>
      <c r="S220" s="532" t="s">
        <v>649</v>
      </c>
      <c r="T220" s="532" t="s">
        <v>3635</v>
      </c>
      <c r="U220" s="532"/>
      <c r="V220" s="532"/>
      <c r="W220" s="532"/>
      <c r="X220" s="532"/>
      <c r="Y220" s="532" t="s">
        <v>3635</v>
      </c>
    </row>
    <row r="221" spans="1:25">
      <c r="A221" s="746" t="s">
        <v>4338</v>
      </c>
      <c r="B221" s="747" t="s">
        <v>2025</v>
      </c>
      <c r="C221" s="747" t="s">
        <v>2026</v>
      </c>
      <c r="D221" s="749">
        <v>36598</v>
      </c>
      <c r="E221" s="749" t="s">
        <v>480</v>
      </c>
      <c r="F221" s="752" t="s">
        <v>928</v>
      </c>
      <c r="G221" s="752" t="s">
        <v>929</v>
      </c>
      <c r="H221" s="752" t="s">
        <v>930</v>
      </c>
      <c r="I221" s="752" t="s">
        <v>931</v>
      </c>
      <c r="J221" s="752" t="s">
        <v>780</v>
      </c>
      <c r="K221" s="752"/>
      <c r="L221" s="747" t="s">
        <v>2026</v>
      </c>
      <c r="M221" s="747" t="s">
        <v>2027</v>
      </c>
      <c r="N221" s="747" t="s">
        <v>178</v>
      </c>
      <c r="O221" s="1001">
        <v>657.8</v>
      </c>
      <c r="P221" s="747" t="s">
        <v>782</v>
      </c>
      <c r="Q221" s="747" t="s">
        <v>864</v>
      </c>
      <c r="R221" s="747" t="s">
        <v>648</v>
      </c>
      <c r="S221" s="532" t="s">
        <v>649</v>
      </c>
      <c r="T221" s="532" t="s">
        <v>3696</v>
      </c>
      <c r="U221" s="532"/>
      <c r="V221" s="532"/>
      <c r="W221" s="532"/>
      <c r="X221" s="532"/>
      <c r="Y221" s="532" t="s">
        <v>3696</v>
      </c>
    </row>
    <row r="222" spans="1:25">
      <c r="A222" s="746" t="s">
        <v>4338</v>
      </c>
      <c r="B222" s="747" t="s">
        <v>2028</v>
      </c>
      <c r="C222" s="747" t="s">
        <v>2029</v>
      </c>
      <c r="D222" s="749">
        <v>42341</v>
      </c>
      <c r="E222" s="749" t="s">
        <v>480</v>
      </c>
      <c r="F222" s="752" t="s">
        <v>2030</v>
      </c>
      <c r="G222" s="752" t="s">
        <v>2031</v>
      </c>
      <c r="H222" s="752" t="s">
        <v>1135</v>
      </c>
      <c r="I222" s="752" t="s">
        <v>2032</v>
      </c>
      <c r="J222" s="752" t="s">
        <v>824</v>
      </c>
      <c r="K222" s="752"/>
      <c r="L222" s="747" t="s">
        <v>2029</v>
      </c>
      <c r="M222" s="747" t="s">
        <v>2033</v>
      </c>
      <c r="N222" s="747" t="s">
        <v>178</v>
      </c>
      <c r="O222" s="1001">
        <v>43.31</v>
      </c>
      <c r="P222" s="747" t="s">
        <v>816</v>
      </c>
      <c r="Q222" s="747" t="s">
        <v>1041</v>
      </c>
      <c r="R222" s="747" t="s">
        <v>648</v>
      </c>
      <c r="S222" s="532" t="s">
        <v>649</v>
      </c>
      <c r="T222" s="532"/>
      <c r="U222" s="532"/>
      <c r="V222" s="532"/>
      <c r="W222" s="532"/>
      <c r="X222" s="532"/>
      <c r="Y222" s="532"/>
    </row>
    <row r="223" spans="1:25">
      <c r="A223" s="746" t="s">
        <v>4338</v>
      </c>
      <c r="B223" s="747" t="s">
        <v>2034</v>
      </c>
      <c r="C223" s="747" t="s">
        <v>2035</v>
      </c>
      <c r="D223" s="749">
        <v>42949</v>
      </c>
      <c r="E223" s="749" t="s">
        <v>480</v>
      </c>
      <c r="F223" s="752" t="s">
        <v>2036</v>
      </c>
      <c r="G223" s="752" t="s">
        <v>2037</v>
      </c>
      <c r="H223" s="752" t="s">
        <v>2038</v>
      </c>
      <c r="I223" s="752" t="s">
        <v>2039</v>
      </c>
      <c r="J223" s="752" t="s">
        <v>806</v>
      </c>
      <c r="K223" s="752"/>
      <c r="L223" s="747" t="s">
        <v>2035</v>
      </c>
      <c r="M223" s="747" t="s">
        <v>2040</v>
      </c>
      <c r="N223" s="747" t="s">
        <v>178</v>
      </c>
      <c r="O223" s="1001">
        <v>47</v>
      </c>
      <c r="P223" s="747" t="s">
        <v>816</v>
      </c>
      <c r="Q223" s="747" t="s">
        <v>1041</v>
      </c>
      <c r="R223" s="747" t="s">
        <v>648</v>
      </c>
      <c r="S223" s="532" t="s">
        <v>649</v>
      </c>
      <c r="T223" s="532"/>
      <c r="U223" s="532"/>
      <c r="V223" s="532"/>
      <c r="W223" s="532"/>
      <c r="X223" s="532"/>
      <c r="Y223" s="532"/>
    </row>
    <row r="224" spans="1:25">
      <c r="A224" s="746" t="s">
        <v>4338</v>
      </c>
      <c r="B224" s="747" t="s">
        <v>2041</v>
      </c>
      <c r="C224" s="747" t="s">
        <v>2042</v>
      </c>
      <c r="D224" s="749">
        <v>39658</v>
      </c>
      <c r="E224" s="749" t="s">
        <v>480</v>
      </c>
      <c r="F224" s="752" t="s">
        <v>1977</v>
      </c>
      <c r="G224" s="752" t="s">
        <v>1978</v>
      </c>
      <c r="H224" s="752" t="s">
        <v>1441</v>
      </c>
      <c r="I224" s="752" t="s">
        <v>1979</v>
      </c>
      <c r="J224" s="752" t="s">
        <v>806</v>
      </c>
      <c r="K224" s="752"/>
      <c r="L224" s="747" t="s">
        <v>2042</v>
      </c>
      <c r="M224" s="747" t="s">
        <v>2043</v>
      </c>
      <c r="N224" s="747" t="s">
        <v>178</v>
      </c>
      <c r="O224" s="1001">
        <v>89.3</v>
      </c>
      <c r="P224" s="747" t="s">
        <v>816</v>
      </c>
      <c r="Q224" s="747" t="s">
        <v>1075</v>
      </c>
      <c r="R224" s="747" t="s">
        <v>648</v>
      </c>
      <c r="S224" s="532" t="s">
        <v>649</v>
      </c>
      <c r="T224" s="532"/>
      <c r="U224" s="532"/>
      <c r="V224" s="532"/>
      <c r="W224" s="532"/>
      <c r="X224" s="532"/>
      <c r="Y224" s="532"/>
    </row>
    <row r="225" spans="1:25">
      <c r="A225" s="746" t="s">
        <v>4338</v>
      </c>
      <c r="B225" s="747" t="s">
        <v>2044</v>
      </c>
      <c r="C225" s="760" t="s">
        <v>4340</v>
      </c>
      <c r="D225" s="749">
        <v>43763</v>
      </c>
      <c r="E225" s="749" t="s">
        <v>480</v>
      </c>
      <c r="F225" s="752" t="s">
        <v>1531</v>
      </c>
      <c r="G225" s="752" t="s">
        <v>1532</v>
      </c>
      <c r="H225" s="752" t="s">
        <v>1533</v>
      </c>
      <c r="I225" s="752" t="s">
        <v>1534</v>
      </c>
      <c r="J225" s="752" t="s">
        <v>824</v>
      </c>
      <c r="K225" s="752"/>
      <c r="L225" s="760" t="s">
        <v>4340</v>
      </c>
      <c r="M225" s="747" t="s">
        <v>2045</v>
      </c>
      <c r="N225" s="747" t="s">
        <v>178</v>
      </c>
      <c r="O225" s="1001">
        <v>325</v>
      </c>
      <c r="P225" s="747" t="s">
        <v>816</v>
      </c>
      <c r="Q225" s="747" t="s">
        <v>864</v>
      </c>
      <c r="R225" s="747" t="s">
        <v>648</v>
      </c>
      <c r="S225" s="532" t="s">
        <v>649</v>
      </c>
      <c r="T225" s="532"/>
      <c r="U225" s="532"/>
      <c r="V225" s="532"/>
      <c r="W225" s="532"/>
      <c r="X225" s="532"/>
      <c r="Y225" s="532"/>
    </row>
    <row r="226" spans="1:25">
      <c r="A226" s="746" t="s">
        <v>4338</v>
      </c>
      <c r="B226" s="747" t="s">
        <v>2046</v>
      </c>
      <c r="C226" s="747" t="s">
        <v>2047</v>
      </c>
      <c r="D226" s="749">
        <v>43559</v>
      </c>
      <c r="E226" s="749" t="s">
        <v>480</v>
      </c>
      <c r="F226" s="752" t="s">
        <v>852</v>
      </c>
      <c r="G226" s="752" t="s">
        <v>853</v>
      </c>
      <c r="H226" s="752" t="s">
        <v>854</v>
      </c>
      <c r="I226" s="752" t="s">
        <v>855</v>
      </c>
      <c r="J226" s="752" t="s">
        <v>806</v>
      </c>
      <c r="K226" s="752"/>
      <c r="L226" s="747" t="s">
        <v>1483</v>
      </c>
      <c r="M226" s="747" t="s">
        <v>2048</v>
      </c>
      <c r="N226" s="747" t="s">
        <v>178</v>
      </c>
      <c r="O226" s="1001">
        <v>397.39</v>
      </c>
      <c r="P226" s="747" t="s">
        <v>816</v>
      </c>
      <c r="Q226" s="747" t="s">
        <v>1739</v>
      </c>
      <c r="R226" s="747" t="s">
        <v>648</v>
      </c>
      <c r="S226" s="532" t="s">
        <v>649</v>
      </c>
      <c r="T226" s="532"/>
      <c r="U226" s="532"/>
      <c r="V226" s="532"/>
      <c r="W226" s="532"/>
      <c r="X226" s="532"/>
      <c r="Y226" s="532"/>
    </row>
    <row r="227" spans="1:25">
      <c r="A227" s="746" t="s">
        <v>4338</v>
      </c>
      <c r="B227" s="747" t="s">
        <v>2049</v>
      </c>
      <c r="C227" s="747" t="s">
        <v>2050</v>
      </c>
      <c r="D227" s="749">
        <v>41907</v>
      </c>
      <c r="E227" s="749" t="s">
        <v>480</v>
      </c>
      <c r="F227" s="752" t="s">
        <v>1215</v>
      </c>
      <c r="G227" s="752" t="s">
        <v>1216</v>
      </c>
      <c r="H227" s="752" t="s">
        <v>813</v>
      </c>
      <c r="I227" s="752" t="s">
        <v>1217</v>
      </c>
      <c r="J227" s="752" t="s">
        <v>806</v>
      </c>
      <c r="K227" s="752"/>
      <c r="L227" s="747" t="s">
        <v>2050</v>
      </c>
      <c r="M227" s="747" t="s">
        <v>2051</v>
      </c>
      <c r="N227" s="747" t="s">
        <v>178</v>
      </c>
      <c r="O227" s="1001">
        <v>280.7</v>
      </c>
      <c r="P227" s="747" t="s">
        <v>816</v>
      </c>
      <c r="Q227" s="747" t="s">
        <v>941</v>
      </c>
      <c r="R227" s="747" t="s">
        <v>648</v>
      </c>
      <c r="S227" s="532" t="s">
        <v>649</v>
      </c>
      <c r="T227" s="532" t="s">
        <v>3639</v>
      </c>
      <c r="U227" s="532"/>
      <c r="V227" s="532"/>
      <c r="W227" s="532"/>
      <c r="X227" s="532"/>
      <c r="Y227" s="532" t="s">
        <v>3639</v>
      </c>
    </row>
    <row r="228" spans="1:25">
      <c r="A228" s="746" t="s">
        <v>4338</v>
      </c>
      <c r="B228" s="747" t="s">
        <v>2052</v>
      </c>
      <c r="C228" s="747" t="s">
        <v>2053</v>
      </c>
      <c r="D228" s="749">
        <v>43110</v>
      </c>
      <c r="E228" s="749" t="s">
        <v>480</v>
      </c>
      <c r="F228" s="752" t="s">
        <v>2054</v>
      </c>
      <c r="G228" s="752" t="s">
        <v>2055</v>
      </c>
      <c r="H228" s="752" t="s">
        <v>2056</v>
      </c>
      <c r="I228" s="752" t="s">
        <v>2057</v>
      </c>
      <c r="J228" s="752" t="s">
        <v>780</v>
      </c>
      <c r="K228" s="752"/>
      <c r="L228" s="747" t="s">
        <v>2053</v>
      </c>
      <c r="M228" s="747" t="s">
        <v>2058</v>
      </c>
      <c r="N228" s="747" t="s">
        <v>178</v>
      </c>
      <c r="O228" s="1001">
        <v>213.63</v>
      </c>
      <c r="P228" s="747" t="s">
        <v>816</v>
      </c>
      <c r="Q228" s="747" t="s">
        <v>2059</v>
      </c>
      <c r="R228" s="747" t="s">
        <v>648</v>
      </c>
      <c r="S228" s="532" t="s">
        <v>649</v>
      </c>
      <c r="T228" s="532"/>
      <c r="U228" s="532"/>
      <c r="V228" s="532"/>
      <c r="W228" s="532"/>
      <c r="X228" s="532"/>
      <c r="Y228" s="532"/>
    </row>
    <row r="229" spans="1:25">
      <c r="A229" s="751" t="s">
        <v>4337</v>
      </c>
      <c r="B229" s="747" t="s">
        <v>2060</v>
      </c>
      <c r="C229" s="747" t="s">
        <v>2061</v>
      </c>
      <c r="D229" s="749">
        <v>42936</v>
      </c>
      <c r="E229" s="749" t="s">
        <v>480</v>
      </c>
      <c r="F229" s="752" t="s">
        <v>1406</v>
      </c>
      <c r="G229" s="752" t="s">
        <v>1407</v>
      </c>
      <c r="H229" s="752" t="s">
        <v>1405</v>
      </c>
      <c r="I229" s="752" t="s">
        <v>1408</v>
      </c>
      <c r="J229" s="752" t="s">
        <v>780</v>
      </c>
      <c r="K229" s="752"/>
      <c r="L229" s="747" t="s">
        <v>2061</v>
      </c>
      <c r="M229" s="747" t="s">
        <v>2062</v>
      </c>
      <c r="N229" s="747" t="s">
        <v>178</v>
      </c>
      <c r="O229" s="1001">
        <v>104.8</v>
      </c>
      <c r="P229" s="747" t="s">
        <v>816</v>
      </c>
      <c r="Q229" s="747" t="s">
        <v>2063</v>
      </c>
      <c r="R229" s="747"/>
      <c r="S229" s="532" t="s">
        <v>649</v>
      </c>
      <c r="T229" s="532" t="s">
        <v>3723</v>
      </c>
      <c r="U229" s="532"/>
      <c r="V229" s="532"/>
      <c r="W229" s="532"/>
      <c r="X229" s="532"/>
      <c r="Y229" s="532" t="s">
        <v>3723</v>
      </c>
    </row>
    <row r="230" spans="1:25">
      <c r="A230" s="746" t="s">
        <v>4338</v>
      </c>
      <c r="B230" s="747" t="s">
        <v>2064</v>
      </c>
      <c r="C230" s="747" t="s">
        <v>2065</v>
      </c>
      <c r="D230" s="749">
        <v>39191</v>
      </c>
      <c r="E230" s="749" t="s">
        <v>480</v>
      </c>
      <c r="F230" s="752" t="s">
        <v>2066</v>
      </c>
      <c r="G230" s="752" t="s">
        <v>2067</v>
      </c>
      <c r="H230" s="752" t="s">
        <v>2068</v>
      </c>
      <c r="I230" s="752" t="s">
        <v>2069</v>
      </c>
      <c r="J230" s="752" t="s">
        <v>780</v>
      </c>
      <c r="K230" s="752"/>
      <c r="L230" s="747" t="s">
        <v>2065</v>
      </c>
      <c r="M230" s="747" t="s">
        <v>2070</v>
      </c>
      <c r="N230" s="747" t="s">
        <v>178</v>
      </c>
      <c r="O230" s="1001">
        <v>346.5</v>
      </c>
      <c r="P230" s="747" t="s">
        <v>816</v>
      </c>
      <c r="Q230" s="747" t="s">
        <v>2071</v>
      </c>
      <c r="R230" s="747" t="s">
        <v>648</v>
      </c>
      <c r="S230" s="532" t="s">
        <v>649</v>
      </c>
      <c r="T230" s="532"/>
      <c r="U230" s="532"/>
      <c r="V230" s="532"/>
      <c r="W230" s="532"/>
      <c r="X230" s="532"/>
      <c r="Y230" s="532"/>
    </row>
    <row r="231" spans="1:25">
      <c r="A231" s="746" t="s">
        <v>4338</v>
      </c>
      <c r="B231" s="747" t="s">
        <v>2072</v>
      </c>
      <c r="C231" s="747" t="s">
        <v>2073</v>
      </c>
      <c r="D231" s="749">
        <v>38873</v>
      </c>
      <c r="E231" s="749" t="s">
        <v>480</v>
      </c>
      <c r="F231" s="752" t="s">
        <v>2074</v>
      </c>
      <c r="G231" s="752" t="s">
        <v>2075</v>
      </c>
      <c r="H231" s="752" t="s">
        <v>2076</v>
      </c>
      <c r="I231" s="752" t="s">
        <v>2077</v>
      </c>
      <c r="J231" s="752" t="s">
        <v>806</v>
      </c>
      <c r="K231" s="752"/>
      <c r="L231" s="747" t="s">
        <v>2073</v>
      </c>
      <c r="M231" s="747" t="s">
        <v>2078</v>
      </c>
      <c r="N231" s="747" t="s">
        <v>178</v>
      </c>
      <c r="O231" s="1001">
        <v>335.7</v>
      </c>
      <c r="P231" s="747" t="s">
        <v>816</v>
      </c>
      <c r="Q231" s="747" t="s">
        <v>1000</v>
      </c>
      <c r="R231" s="747" t="s">
        <v>648</v>
      </c>
      <c r="S231" s="532" t="s">
        <v>649</v>
      </c>
      <c r="T231" s="532"/>
      <c r="U231" s="532"/>
      <c r="V231" s="532"/>
      <c r="W231" s="532"/>
      <c r="X231" s="532"/>
      <c r="Y231" s="532"/>
    </row>
    <row r="232" spans="1:25">
      <c r="A232" s="746" t="s">
        <v>4338</v>
      </c>
      <c r="B232" s="747" t="s">
        <v>2079</v>
      </c>
      <c r="C232" s="747" t="s">
        <v>2080</v>
      </c>
      <c r="D232" s="749">
        <v>39616</v>
      </c>
      <c r="E232" s="749" t="s">
        <v>480</v>
      </c>
      <c r="F232" s="752" t="s">
        <v>2081</v>
      </c>
      <c r="G232" s="752" t="s">
        <v>2082</v>
      </c>
      <c r="H232" s="752" t="s">
        <v>2083</v>
      </c>
      <c r="I232" s="752" t="s">
        <v>2084</v>
      </c>
      <c r="J232" s="752" t="s">
        <v>806</v>
      </c>
      <c r="K232" s="752"/>
      <c r="L232" s="747" t="s">
        <v>2080</v>
      </c>
      <c r="M232" s="747" t="s">
        <v>2085</v>
      </c>
      <c r="N232" s="747" t="s">
        <v>178</v>
      </c>
      <c r="O232" s="1001">
        <v>145.5</v>
      </c>
      <c r="P232" s="747" t="s">
        <v>816</v>
      </c>
      <c r="Q232" s="747" t="s">
        <v>1193</v>
      </c>
      <c r="R232" s="747" t="s">
        <v>648</v>
      </c>
      <c r="S232" s="532" t="s">
        <v>649</v>
      </c>
      <c r="T232" s="532"/>
      <c r="U232" s="532"/>
      <c r="V232" s="532"/>
      <c r="W232" s="532"/>
      <c r="X232" s="532"/>
      <c r="Y232" s="532"/>
    </row>
    <row r="233" spans="1:25">
      <c r="A233" s="746" t="s">
        <v>4338</v>
      </c>
      <c r="B233" s="747" t="s">
        <v>2086</v>
      </c>
      <c r="C233" s="747" t="s">
        <v>2087</v>
      </c>
      <c r="D233" s="749">
        <v>37404</v>
      </c>
      <c r="E233" s="749" t="s">
        <v>480</v>
      </c>
      <c r="F233" s="752" t="s">
        <v>2088</v>
      </c>
      <c r="G233" s="752" t="s">
        <v>2089</v>
      </c>
      <c r="H233" s="752" t="s">
        <v>2090</v>
      </c>
      <c r="I233" s="752" t="s">
        <v>2091</v>
      </c>
      <c r="J233" s="752" t="s">
        <v>780</v>
      </c>
      <c r="K233" s="752"/>
      <c r="L233" s="747" t="s">
        <v>2087</v>
      </c>
      <c r="M233" s="747" t="s">
        <v>2092</v>
      </c>
      <c r="N233" s="747" t="s">
        <v>178</v>
      </c>
      <c r="O233" s="1001">
        <v>394.09</v>
      </c>
      <c r="P233" s="747" t="s">
        <v>816</v>
      </c>
      <c r="Q233" s="747" t="s">
        <v>1589</v>
      </c>
      <c r="R233" s="747" t="s">
        <v>648</v>
      </c>
      <c r="S233" s="532" t="s">
        <v>649</v>
      </c>
      <c r="T233" s="532" t="s">
        <v>3632</v>
      </c>
      <c r="U233" s="532"/>
      <c r="V233" s="532"/>
      <c r="W233" s="532"/>
      <c r="X233" s="532"/>
      <c r="Y233" s="532" t="s">
        <v>3632</v>
      </c>
    </row>
    <row r="234" spans="1:25">
      <c r="A234" s="746" t="s">
        <v>4338</v>
      </c>
      <c r="B234" s="747" t="s">
        <v>2093</v>
      </c>
      <c r="C234" s="747" t="s">
        <v>2094</v>
      </c>
      <c r="D234" s="749">
        <v>42594</v>
      </c>
      <c r="E234" s="749" t="s">
        <v>480</v>
      </c>
      <c r="F234" s="752" t="s">
        <v>852</v>
      </c>
      <c r="G234" s="752" t="s">
        <v>853</v>
      </c>
      <c r="H234" s="752" t="s">
        <v>854</v>
      </c>
      <c r="I234" s="752" t="s">
        <v>855</v>
      </c>
      <c r="J234" s="752" t="s">
        <v>806</v>
      </c>
      <c r="K234" s="752"/>
      <c r="L234" s="747" t="s">
        <v>2094</v>
      </c>
      <c r="M234" s="747" t="s">
        <v>2095</v>
      </c>
      <c r="N234" s="747" t="s">
        <v>178</v>
      </c>
      <c r="O234" s="1001">
        <v>382.4</v>
      </c>
      <c r="P234" s="747" t="s">
        <v>816</v>
      </c>
      <c r="Q234" s="747" t="s">
        <v>1151</v>
      </c>
      <c r="R234" s="747" t="s">
        <v>648</v>
      </c>
      <c r="S234" s="532" t="s">
        <v>649</v>
      </c>
      <c r="T234" s="532"/>
      <c r="U234" s="532"/>
      <c r="V234" s="532"/>
      <c r="W234" s="532"/>
      <c r="X234" s="532"/>
      <c r="Y234" s="532"/>
    </row>
    <row r="235" spans="1:25">
      <c r="A235" s="746" t="s">
        <v>4338</v>
      </c>
      <c r="B235" s="747" t="s">
        <v>2096</v>
      </c>
      <c r="C235" s="747" t="s">
        <v>2097</v>
      </c>
      <c r="D235" s="749">
        <v>37405</v>
      </c>
      <c r="E235" s="749" t="s">
        <v>480</v>
      </c>
      <c r="F235" s="752" t="s">
        <v>928</v>
      </c>
      <c r="G235" s="752" t="s">
        <v>929</v>
      </c>
      <c r="H235" s="752" t="s">
        <v>930</v>
      </c>
      <c r="I235" s="752" t="s">
        <v>931</v>
      </c>
      <c r="J235" s="752" t="s">
        <v>780</v>
      </c>
      <c r="K235" s="752"/>
      <c r="L235" s="747" t="s">
        <v>2097</v>
      </c>
      <c r="M235" s="747" t="s">
        <v>2098</v>
      </c>
      <c r="N235" s="747" t="s">
        <v>178</v>
      </c>
      <c r="O235" s="1001">
        <v>222.4</v>
      </c>
      <c r="P235" s="747" t="s">
        <v>816</v>
      </c>
      <c r="Q235" s="747" t="s">
        <v>933</v>
      </c>
      <c r="R235" s="747" t="s">
        <v>648</v>
      </c>
      <c r="S235" s="532" t="s">
        <v>649</v>
      </c>
      <c r="T235" s="532" t="s">
        <v>3697</v>
      </c>
      <c r="U235" s="532"/>
      <c r="V235" s="532"/>
      <c r="W235" s="532"/>
      <c r="X235" s="532"/>
      <c r="Y235" s="532" t="s">
        <v>3697</v>
      </c>
    </row>
    <row r="236" spans="1:25">
      <c r="A236" s="746" t="s">
        <v>4338</v>
      </c>
      <c r="B236" s="747" t="s">
        <v>2099</v>
      </c>
      <c r="C236" s="747" t="s">
        <v>2100</v>
      </c>
      <c r="D236" s="749">
        <v>42292</v>
      </c>
      <c r="E236" s="749" t="s">
        <v>480</v>
      </c>
      <c r="F236" s="752" t="s">
        <v>852</v>
      </c>
      <c r="G236" s="752" t="s">
        <v>853</v>
      </c>
      <c r="H236" s="752" t="s">
        <v>854</v>
      </c>
      <c r="I236" s="752" t="s">
        <v>855</v>
      </c>
      <c r="J236" s="752" t="s">
        <v>806</v>
      </c>
      <c r="K236" s="752"/>
      <c r="L236" s="747" t="s">
        <v>2100</v>
      </c>
      <c r="M236" s="747" t="s">
        <v>2101</v>
      </c>
      <c r="N236" s="747" t="s">
        <v>178</v>
      </c>
      <c r="O236" s="1001">
        <v>283.08</v>
      </c>
      <c r="P236" s="747" t="s">
        <v>816</v>
      </c>
      <c r="Q236" s="747" t="s">
        <v>1182</v>
      </c>
      <c r="R236" s="747" t="s">
        <v>648</v>
      </c>
      <c r="S236" s="532" t="s">
        <v>649</v>
      </c>
      <c r="T236" s="532" t="s">
        <v>3623</v>
      </c>
      <c r="U236" s="532"/>
      <c r="V236" s="532"/>
      <c r="W236" s="532"/>
      <c r="X236" s="532"/>
      <c r="Y236" s="532" t="s">
        <v>3623</v>
      </c>
    </row>
    <row r="237" spans="1:25">
      <c r="A237" s="746" t="s">
        <v>4338</v>
      </c>
      <c r="B237" s="747" t="s">
        <v>2102</v>
      </c>
      <c r="C237" s="747" t="s">
        <v>2103</v>
      </c>
      <c r="D237" s="749">
        <v>42746</v>
      </c>
      <c r="E237" s="749" t="s">
        <v>480</v>
      </c>
      <c r="F237" s="752" t="s">
        <v>2104</v>
      </c>
      <c r="G237" s="752" t="s">
        <v>2105</v>
      </c>
      <c r="H237" s="752" t="s">
        <v>2106</v>
      </c>
      <c r="I237" s="752" t="s">
        <v>2107</v>
      </c>
      <c r="J237" s="752" t="s">
        <v>806</v>
      </c>
      <c r="K237" s="752"/>
      <c r="L237" s="747" t="s">
        <v>2103</v>
      </c>
      <c r="M237" s="747" t="s">
        <v>2108</v>
      </c>
      <c r="N237" s="747" t="s">
        <v>178</v>
      </c>
      <c r="O237" s="1001">
        <v>212.05</v>
      </c>
      <c r="P237" s="747" t="s">
        <v>816</v>
      </c>
      <c r="Q237" s="747" t="s">
        <v>2109</v>
      </c>
      <c r="R237" s="747" t="s">
        <v>648</v>
      </c>
      <c r="S237" s="532" t="s">
        <v>649</v>
      </c>
      <c r="T237" s="532"/>
      <c r="U237" s="532"/>
      <c r="V237" s="532"/>
      <c r="W237" s="532"/>
      <c r="X237" s="532"/>
      <c r="Y237" s="532"/>
    </row>
    <row r="238" spans="1:25">
      <c r="A238" s="746" t="s">
        <v>4338</v>
      </c>
      <c r="B238" s="747" t="s">
        <v>2110</v>
      </c>
      <c r="C238" s="747" t="s">
        <v>2111</v>
      </c>
      <c r="D238" s="749">
        <v>41842</v>
      </c>
      <c r="E238" s="749" t="s">
        <v>480</v>
      </c>
      <c r="F238" s="752" t="s">
        <v>2112</v>
      </c>
      <c r="G238" s="752" t="s">
        <v>2113</v>
      </c>
      <c r="H238" s="752" t="s">
        <v>831</v>
      </c>
      <c r="I238" s="752" t="s">
        <v>2114</v>
      </c>
      <c r="J238" s="752" t="s">
        <v>806</v>
      </c>
      <c r="K238" s="752"/>
      <c r="L238" s="747" t="s">
        <v>2111</v>
      </c>
      <c r="M238" s="747" t="s">
        <v>2115</v>
      </c>
      <c r="N238" s="747" t="s">
        <v>178</v>
      </c>
      <c r="O238" s="1001">
        <v>282.60000000000002</v>
      </c>
      <c r="P238" s="747" t="s">
        <v>816</v>
      </c>
      <c r="Q238" s="747" t="s">
        <v>933</v>
      </c>
      <c r="R238" s="747" t="s">
        <v>648</v>
      </c>
      <c r="S238" s="532" t="s">
        <v>649</v>
      </c>
      <c r="T238" s="532"/>
      <c r="U238" s="532"/>
      <c r="V238" s="532"/>
      <c r="W238" s="532"/>
      <c r="X238" s="532"/>
      <c r="Y238" s="532"/>
    </row>
    <row r="239" spans="1:25">
      <c r="A239" s="746" t="s">
        <v>4338</v>
      </c>
      <c r="B239" s="747" t="s">
        <v>2116</v>
      </c>
      <c r="C239" s="747" t="s">
        <v>2117</v>
      </c>
      <c r="D239" s="749">
        <v>37708</v>
      </c>
      <c r="E239" s="749" t="s">
        <v>480</v>
      </c>
      <c r="F239" s="752" t="s">
        <v>852</v>
      </c>
      <c r="G239" s="752" t="s">
        <v>853</v>
      </c>
      <c r="H239" s="752" t="s">
        <v>854</v>
      </c>
      <c r="I239" s="752" t="s">
        <v>855</v>
      </c>
      <c r="J239" s="752" t="s">
        <v>806</v>
      </c>
      <c r="K239" s="752"/>
      <c r="L239" s="747" t="s">
        <v>2117</v>
      </c>
      <c r="M239" s="747" t="s">
        <v>2118</v>
      </c>
      <c r="N239" s="747" t="s">
        <v>178</v>
      </c>
      <c r="O239" s="1001">
        <v>131.5</v>
      </c>
      <c r="P239" s="747" t="s">
        <v>816</v>
      </c>
      <c r="Q239" s="747" t="s">
        <v>817</v>
      </c>
      <c r="R239" s="747" t="s">
        <v>648</v>
      </c>
      <c r="S239" s="532" t="s">
        <v>649</v>
      </c>
      <c r="T239" s="532"/>
      <c r="U239" s="532"/>
      <c r="V239" s="532"/>
      <c r="W239" s="532"/>
      <c r="X239" s="532"/>
      <c r="Y239" s="532"/>
    </row>
    <row r="240" spans="1:25">
      <c r="A240" s="746" t="s">
        <v>4338</v>
      </c>
      <c r="B240" s="747" t="s">
        <v>2119</v>
      </c>
      <c r="C240" s="747" t="s">
        <v>2120</v>
      </c>
      <c r="D240" s="749">
        <v>37788</v>
      </c>
      <c r="E240" s="749" t="s">
        <v>480</v>
      </c>
      <c r="F240" s="752" t="s">
        <v>928</v>
      </c>
      <c r="G240" s="752" t="s">
        <v>929</v>
      </c>
      <c r="H240" s="752" t="s">
        <v>930</v>
      </c>
      <c r="I240" s="752" t="s">
        <v>931</v>
      </c>
      <c r="J240" s="752" t="s">
        <v>780</v>
      </c>
      <c r="K240" s="752"/>
      <c r="L240" s="747" t="s">
        <v>2120</v>
      </c>
      <c r="M240" s="747" t="s">
        <v>2121</v>
      </c>
      <c r="N240" s="747" t="s">
        <v>178</v>
      </c>
      <c r="O240" s="1001">
        <v>1082.0999999999999</v>
      </c>
      <c r="P240" s="747" t="s">
        <v>176</v>
      </c>
      <c r="Q240" s="747" t="s">
        <v>1589</v>
      </c>
      <c r="R240" s="747" t="s">
        <v>648</v>
      </c>
      <c r="S240" s="532" t="s">
        <v>649</v>
      </c>
      <c r="T240" s="532" t="s">
        <v>3655</v>
      </c>
      <c r="U240" s="532"/>
      <c r="V240" s="532"/>
      <c r="W240" s="532"/>
      <c r="X240" s="532"/>
      <c r="Y240" s="532" t="s">
        <v>3655</v>
      </c>
    </row>
    <row r="241" spans="1:25">
      <c r="A241" s="746" t="s">
        <v>4338</v>
      </c>
      <c r="B241" s="747" t="s">
        <v>2122</v>
      </c>
      <c r="C241" s="747" t="s">
        <v>2123</v>
      </c>
      <c r="D241" s="749">
        <v>38309</v>
      </c>
      <c r="E241" s="749" t="s">
        <v>480</v>
      </c>
      <c r="F241" s="752" t="s">
        <v>852</v>
      </c>
      <c r="G241" s="752" t="s">
        <v>853</v>
      </c>
      <c r="H241" s="752" t="s">
        <v>854</v>
      </c>
      <c r="I241" s="752" t="s">
        <v>855</v>
      </c>
      <c r="J241" s="752" t="s">
        <v>806</v>
      </c>
      <c r="K241" s="752"/>
      <c r="L241" s="747" t="s">
        <v>2123</v>
      </c>
      <c r="M241" s="747" t="s">
        <v>2124</v>
      </c>
      <c r="N241" s="747" t="s">
        <v>178</v>
      </c>
      <c r="O241" s="1001">
        <v>200.5</v>
      </c>
      <c r="P241" s="747" t="s">
        <v>816</v>
      </c>
      <c r="Q241" s="747" t="s">
        <v>817</v>
      </c>
      <c r="R241" s="747" t="s">
        <v>648</v>
      </c>
      <c r="S241" s="532" t="s">
        <v>649</v>
      </c>
      <c r="T241" s="532"/>
      <c r="U241" s="532"/>
      <c r="V241" s="532"/>
      <c r="W241" s="532"/>
      <c r="X241" s="532"/>
      <c r="Y241" s="532"/>
    </row>
    <row r="242" spans="1:25">
      <c r="A242" s="746" t="s">
        <v>4338</v>
      </c>
      <c r="B242" s="747" t="s">
        <v>2125</v>
      </c>
      <c r="C242" s="747" t="s">
        <v>2126</v>
      </c>
      <c r="D242" s="749">
        <v>37120</v>
      </c>
      <c r="E242" s="749" t="s">
        <v>480</v>
      </c>
      <c r="F242" s="752" t="s">
        <v>852</v>
      </c>
      <c r="G242" s="752" t="s">
        <v>853</v>
      </c>
      <c r="H242" s="752" t="s">
        <v>854</v>
      </c>
      <c r="I242" s="752" t="s">
        <v>855</v>
      </c>
      <c r="J242" s="752" t="s">
        <v>806</v>
      </c>
      <c r="K242" s="752"/>
      <c r="L242" s="747" t="s">
        <v>2126</v>
      </c>
      <c r="M242" s="747" t="s">
        <v>2127</v>
      </c>
      <c r="N242" s="747" t="s">
        <v>178</v>
      </c>
      <c r="O242" s="1001">
        <v>186.04</v>
      </c>
      <c r="P242" s="747" t="s">
        <v>816</v>
      </c>
      <c r="Q242" s="747" t="s">
        <v>1086</v>
      </c>
      <c r="R242" s="747" t="s">
        <v>648</v>
      </c>
      <c r="S242" s="532" t="s">
        <v>649</v>
      </c>
      <c r="T242" s="532" t="s">
        <v>3697</v>
      </c>
      <c r="U242" s="532"/>
      <c r="V242" s="532"/>
      <c r="W242" s="532"/>
      <c r="X242" s="532"/>
      <c r="Y242" s="532" t="s">
        <v>3697</v>
      </c>
    </row>
    <row r="243" spans="1:25">
      <c r="A243" s="746" t="s">
        <v>4338</v>
      </c>
      <c r="B243" s="747" t="s">
        <v>2128</v>
      </c>
      <c r="C243" s="747" t="s">
        <v>2129</v>
      </c>
      <c r="D243" s="749">
        <v>36796</v>
      </c>
      <c r="E243" s="749" t="s">
        <v>480</v>
      </c>
      <c r="F243" s="752" t="s">
        <v>852</v>
      </c>
      <c r="G243" s="752" t="s">
        <v>853</v>
      </c>
      <c r="H243" s="752" t="s">
        <v>854</v>
      </c>
      <c r="I243" s="752" t="s">
        <v>855</v>
      </c>
      <c r="J243" s="752" t="s">
        <v>806</v>
      </c>
      <c r="K243" s="752"/>
      <c r="L243" s="747" t="s">
        <v>2129</v>
      </c>
      <c r="M243" s="747" t="s">
        <v>2130</v>
      </c>
      <c r="N243" s="747" t="s">
        <v>178</v>
      </c>
      <c r="O243" s="1001">
        <v>488.11</v>
      </c>
      <c r="P243" s="747" t="s">
        <v>816</v>
      </c>
      <c r="Q243" s="747" t="s">
        <v>1086</v>
      </c>
      <c r="R243" s="747" t="s">
        <v>648</v>
      </c>
      <c r="S243" s="532" t="s">
        <v>649</v>
      </c>
      <c r="T243" s="532" t="s">
        <v>3698</v>
      </c>
      <c r="U243" s="532"/>
      <c r="V243" s="532"/>
      <c r="W243" s="532"/>
      <c r="X243" s="532"/>
      <c r="Y243" s="532" t="s">
        <v>3698</v>
      </c>
    </row>
    <row r="244" spans="1:25">
      <c r="A244" s="746" t="s">
        <v>4338</v>
      </c>
      <c r="B244" s="747" t="s">
        <v>2131</v>
      </c>
      <c r="C244" s="747" t="s">
        <v>2132</v>
      </c>
      <c r="D244" s="749">
        <v>41628</v>
      </c>
      <c r="E244" s="749" t="s">
        <v>480</v>
      </c>
      <c r="F244" s="752" t="s">
        <v>2133</v>
      </c>
      <c r="G244" s="752" t="s">
        <v>2134</v>
      </c>
      <c r="H244" s="752" t="s">
        <v>938</v>
      </c>
      <c r="I244" s="752" t="s">
        <v>939</v>
      </c>
      <c r="J244" s="752"/>
      <c r="K244" s="752"/>
      <c r="L244" s="747" t="s">
        <v>2132</v>
      </c>
      <c r="M244" s="747" t="s">
        <v>2135</v>
      </c>
      <c r="N244" s="747" t="s">
        <v>178</v>
      </c>
      <c r="O244" s="1001">
        <v>143</v>
      </c>
      <c r="P244" s="747" t="s">
        <v>816</v>
      </c>
      <c r="Q244" s="747" t="s">
        <v>1022</v>
      </c>
      <c r="R244" s="747" t="s">
        <v>648</v>
      </c>
      <c r="S244" s="532" t="s">
        <v>649</v>
      </c>
      <c r="T244" s="532"/>
      <c r="U244" s="532"/>
      <c r="V244" s="532"/>
      <c r="W244" s="532"/>
      <c r="X244" s="532"/>
      <c r="Y244" s="532"/>
    </row>
    <row r="245" spans="1:25">
      <c r="A245" s="746" t="s">
        <v>4338</v>
      </c>
      <c r="B245" s="747" t="s">
        <v>2136</v>
      </c>
      <c r="C245" s="747" t="s">
        <v>2137</v>
      </c>
      <c r="D245" s="749">
        <v>38372</v>
      </c>
      <c r="E245" s="749" t="s">
        <v>480</v>
      </c>
      <c r="F245" s="752" t="s">
        <v>928</v>
      </c>
      <c r="G245" s="752" t="s">
        <v>929</v>
      </c>
      <c r="H245" s="752" t="s">
        <v>930</v>
      </c>
      <c r="I245" s="752" t="s">
        <v>931</v>
      </c>
      <c r="J245" s="752" t="s">
        <v>780</v>
      </c>
      <c r="K245" s="752"/>
      <c r="L245" s="747" t="s">
        <v>2137</v>
      </c>
      <c r="M245" s="747" t="s">
        <v>2138</v>
      </c>
      <c r="N245" s="747" t="s">
        <v>178</v>
      </c>
      <c r="O245" s="1001">
        <v>499.3</v>
      </c>
      <c r="P245" s="747" t="s">
        <v>816</v>
      </c>
      <c r="Q245" s="747" t="s">
        <v>1442</v>
      </c>
      <c r="R245" s="747" t="s">
        <v>648</v>
      </c>
      <c r="S245" s="532" t="s">
        <v>649</v>
      </c>
      <c r="T245" s="532" t="s">
        <v>3646</v>
      </c>
      <c r="U245" s="532"/>
      <c r="V245" s="532"/>
      <c r="W245" s="532"/>
      <c r="X245" s="532"/>
      <c r="Y245" s="532" t="s">
        <v>3646</v>
      </c>
    </row>
    <row r="246" spans="1:25">
      <c r="A246" s="746" t="s">
        <v>4338</v>
      </c>
      <c r="B246" s="747" t="s">
        <v>2139</v>
      </c>
      <c r="C246" s="747" t="s">
        <v>2140</v>
      </c>
      <c r="D246" s="749">
        <v>38751</v>
      </c>
      <c r="E246" s="749" t="s">
        <v>480</v>
      </c>
      <c r="F246" s="752" t="s">
        <v>2141</v>
      </c>
      <c r="G246" s="752" t="s">
        <v>2142</v>
      </c>
      <c r="H246" s="752" t="s">
        <v>778</v>
      </c>
      <c r="I246" s="752" t="s">
        <v>2143</v>
      </c>
      <c r="J246" s="752" t="s">
        <v>780</v>
      </c>
      <c r="K246" s="752"/>
      <c r="L246" s="747" t="s">
        <v>2140</v>
      </c>
      <c r="M246" s="747" t="s">
        <v>2144</v>
      </c>
      <c r="N246" s="747" t="s">
        <v>178</v>
      </c>
      <c r="O246" s="1001">
        <v>172.43</v>
      </c>
      <c r="P246" s="747" t="s">
        <v>816</v>
      </c>
      <c r="Q246" s="747" t="s">
        <v>1488</v>
      </c>
      <c r="R246" s="747" t="s">
        <v>648</v>
      </c>
      <c r="S246" s="532" t="s">
        <v>649</v>
      </c>
      <c r="T246" s="532" t="s">
        <v>3622</v>
      </c>
      <c r="U246" s="532"/>
      <c r="V246" s="532"/>
      <c r="W246" s="532"/>
      <c r="X246" s="532"/>
      <c r="Y246" s="532" t="s">
        <v>3622</v>
      </c>
    </row>
    <row r="247" spans="1:25">
      <c r="A247" s="751" t="s">
        <v>4337</v>
      </c>
      <c r="B247" s="747" t="s">
        <v>2145</v>
      </c>
      <c r="C247" s="747" t="s">
        <v>2146</v>
      </c>
      <c r="D247" s="749">
        <v>37161</v>
      </c>
      <c r="E247" s="749" t="s">
        <v>480</v>
      </c>
      <c r="F247" s="752" t="s">
        <v>2147</v>
      </c>
      <c r="G247" s="752" t="s">
        <v>2148</v>
      </c>
      <c r="H247" s="752" t="s">
        <v>2149</v>
      </c>
      <c r="I247" s="752" t="s">
        <v>2150</v>
      </c>
      <c r="J247" s="752" t="s">
        <v>780</v>
      </c>
      <c r="K247" s="752"/>
      <c r="L247" s="747" t="s">
        <v>2146</v>
      </c>
      <c r="M247" s="747" t="s">
        <v>2151</v>
      </c>
      <c r="N247" s="747" t="s">
        <v>178</v>
      </c>
      <c r="O247" s="1001">
        <v>4786.5600000000004</v>
      </c>
      <c r="P247" s="747" t="s">
        <v>176</v>
      </c>
      <c r="Q247" s="747" t="s">
        <v>2152</v>
      </c>
      <c r="R247" s="747" t="s">
        <v>648</v>
      </c>
      <c r="S247" s="532" t="s">
        <v>649</v>
      </c>
      <c r="T247" s="532" t="s">
        <v>3622</v>
      </c>
      <c r="U247" s="532"/>
      <c r="V247" s="532"/>
      <c r="W247" s="532"/>
      <c r="X247" s="532"/>
      <c r="Y247" s="532" t="s">
        <v>3622</v>
      </c>
    </row>
    <row r="248" spans="1:25">
      <c r="A248" s="746" t="s">
        <v>4338</v>
      </c>
      <c r="B248" s="747" t="s">
        <v>2159</v>
      </c>
      <c r="C248" s="747" t="s">
        <v>2160</v>
      </c>
      <c r="D248" s="749">
        <v>36843</v>
      </c>
      <c r="E248" s="749" t="s">
        <v>480</v>
      </c>
      <c r="F248" s="752" t="s">
        <v>852</v>
      </c>
      <c r="G248" s="752" t="s">
        <v>853</v>
      </c>
      <c r="H248" s="752" t="s">
        <v>854</v>
      </c>
      <c r="I248" s="752" t="s">
        <v>855</v>
      </c>
      <c r="J248" s="752" t="s">
        <v>806</v>
      </c>
      <c r="K248" s="752"/>
      <c r="L248" s="747" t="s">
        <v>2160</v>
      </c>
      <c r="M248" s="747" t="s">
        <v>2161</v>
      </c>
      <c r="N248" s="747" t="s">
        <v>178</v>
      </c>
      <c r="O248" s="1001">
        <v>724.8</v>
      </c>
      <c r="P248" s="747" t="s">
        <v>782</v>
      </c>
      <c r="Q248" s="747" t="s">
        <v>992</v>
      </c>
      <c r="R248" s="747" t="s">
        <v>648</v>
      </c>
      <c r="S248" s="532" t="s">
        <v>649</v>
      </c>
      <c r="T248" s="532" t="s">
        <v>3655</v>
      </c>
      <c r="U248" s="532"/>
      <c r="V248" s="532"/>
      <c r="W248" s="532"/>
      <c r="X248" s="532"/>
      <c r="Y248" s="532" t="s">
        <v>3655</v>
      </c>
    </row>
    <row r="249" spans="1:25">
      <c r="A249" s="746" t="s">
        <v>4338</v>
      </c>
      <c r="B249" s="747" t="s">
        <v>2162</v>
      </c>
      <c r="C249" s="747" t="s">
        <v>2163</v>
      </c>
      <c r="D249" s="749">
        <v>40039</v>
      </c>
      <c r="E249" s="749" t="s">
        <v>480</v>
      </c>
      <c r="F249" s="752" t="s">
        <v>2164</v>
      </c>
      <c r="G249" s="752" t="s">
        <v>2165</v>
      </c>
      <c r="H249" s="752" t="s">
        <v>2166</v>
      </c>
      <c r="I249" s="752"/>
      <c r="J249" s="752" t="s">
        <v>2167</v>
      </c>
      <c r="K249" s="752"/>
      <c r="L249" s="747" t="s">
        <v>2163</v>
      </c>
      <c r="M249" s="747" t="s">
        <v>2168</v>
      </c>
      <c r="N249" s="747" t="s">
        <v>178</v>
      </c>
      <c r="O249" s="1001">
        <v>140.66</v>
      </c>
      <c r="P249" s="747" t="s">
        <v>816</v>
      </c>
      <c r="Q249" s="747" t="s">
        <v>2071</v>
      </c>
      <c r="R249" s="747" t="s">
        <v>648</v>
      </c>
      <c r="S249" s="532" t="s">
        <v>649</v>
      </c>
      <c r="T249" s="532" t="s">
        <v>3638</v>
      </c>
      <c r="U249" s="532"/>
      <c r="V249" s="532"/>
      <c r="W249" s="532"/>
      <c r="X249" s="532"/>
      <c r="Y249" s="532" t="s">
        <v>3638</v>
      </c>
    </row>
    <row r="250" spans="1:25">
      <c r="A250" s="746" t="s">
        <v>4338</v>
      </c>
      <c r="B250" s="747" t="s">
        <v>2169</v>
      </c>
      <c r="C250" s="747" t="s">
        <v>2170</v>
      </c>
      <c r="D250" s="749">
        <v>42594</v>
      </c>
      <c r="E250" s="749" t="s">
        <v>480</v>
      </c>
      <c r="F250" s="752" t="s">
        <v>2171</v>
      </c>
      <c r="G250" s="752" t="s">
        <v>2172</v>
      </c>
      <c r="H250" s="752" t="s">
        <v>1351</v>
      </c>
      <c r="I250" s="752" t="s">
        <v>2173</v>
      </c>
      <c r="J250" s="752" t="s">
        <v>824</v>
      </c>
      <c r="K250" s="752"/>
      <c r="L250" s="747" t="s">
        <v>2170</v>
      </c>
      <c r="M250" s="747" t="s">
        <v>2174</v>
      </c>
      <c r="N250" s="747" t="s">
        <v>178</v>
      </c>
      <c r="O250" s="1001">
        <v>55</v>
      </c>
      <c r="P250" s="747" t="s">
        <v>816</v>
      </c>
      <c r="Q250" s="747" t="s">
        <v>864</v>
      </c>
      <c r="R250" s="747" t="s">
        <v>648</v>
      </c>
      <c r="S250" s="532" t="s">
        <v>649</v>
      </c>
      <c r="T250" s="532"/>
      <c r="U250" s="532"/>
      <c r="V250" s="532"/>
      <c r="W250" s="532"/>
      <c r="X250" s="532"/>
      <c r="Y250" s="532"/>
    </row>
    <row r="251" spans="1:25">
      <c r="A251" s="746" t="s">
        <v>4338</v>
      </c>
      <c r="B251" s="747" t="s">
        <v>2175</v>
      </c>
      <c r="C251" s="747" t="s">
        <v>2176</v>
      </c>
      <c r="D251" s="749">
        <v>42746</v>
      </c>
      <c r="E251" s="749" t="s">
        <v>480</v>
      </c>
      <c r="F251" s="752" t="s">
        <v>2177</v>
      </c>
      <c r="G251" s="752"/>
      <c r="H251" s="752" t="s">
        <v>1481</v>
      </c>
      <c r="I251" s="752" t="s">
        <v>2178</v>
      </c>
      <c r="J251" s="752" t="s">
        <v>806</v>
      </c>
      <c r="K251" s="752"/>
      <c r="L251" s="747" t="s">
        <v>2176</v>
      </c>
      <c r="M251" s="747" t="s">
        <v>2179</v>
      </c>
      <c r="N251" s="747" t="s">
        <v>178</v>
      </c>
      <c r="O251" s="1001">
        <v>162</v>
      </c>
      <c r="P251" s="747" t="s">
        <v>816</v>
      </c>
      <c r="Q251" s="747" t="s">
        <v>1914</v>
      </c>
      <c r="R251" s="747" t="s">
        <v>648</v>
      </c>
      <c r="S251" s="532" t="s">
        <v>649</v>
      </c>
      <c r="T251" s="532"/>
      <c r="U251" s="532"/>
      <c r="V251" s="532"/>
      <c r="W251" s="532"/>
      <c r="X251" s="532"/>
      <c r="Y251" s="532"/>
    </row>
    <row r="252" spans="1:25">
      <c r="A252" s="751" t="s">
        <v>4337</v>
      </c>
      <c r="B252" s="747" t="s">
        <v>3699</v>
      </c>
      <c r="C252" s="747" t="s">
        <v>3700</v>
      </c>
      <c r="D252" s="749">
        <v>44287</v>
      </c>
      <c r="E252" s="749" t="s">
        <v>480</v>
      </c>
      <c r="F252" s="752" t="s">
        <v>3701</v>
      </c>
      <c r="G252" s="752" t="s">
        <v>3702</v>
      </c>
      <c r="H252" s="752" t="s">
        <v>2056</v>
      </c>
      <c r="I252" s="752" t="s">
        <v>3703</v>
      </c>
      <c r="J252" s="752" t="s">
        <v>780</v>
      </c>
      <c r="K252" s="752"/>
      <c r="L252" s="747" t="s">
        <v>3700</v>
      </c>
      <c r="M252" s="747" t="s">
        <v>3704</v>
      </c>
      <c r="N252" s="747" t="s">
        <v>178</v>
      </c>
      <c r="O252" s="1002">
        <v>303.56</v>
      </c>
      <c r="P252" s="747" t="s">
        <v>816</v>
      </c>
      <c r="Q252" s="747" t="s">
        <v>3705</v>
      </c>
      <c r="R252" s="747"/>
      <c r="S252" s="532"/>
      <c r="T252" s="532"/>
      <c r="U252" s="532"/>
      <c r="V252" s="532"/>
      <c r="W252" s="532"/>
      <c r="X252" s="532"/>
      <c r="Y252" s="532"/>
    </row>
    <row r="253" spans="1:25">
      <c r="A253" s="746" t="s">
        <v>4338</v>
      </c>
      <c r="B253" s="747" t="s">
        <v>2187</v>
      </c>
      <c r="C253" s="747" t="s">
        <v>2188</v>
      </c>
      <c r="D253" s="749">
        <v>37441</v>
      </c>
      <c r="E253" s="749" t="s">
        <v>480</v>
      </c>
      <c r="F253" s="752" t="s">
        <v>852</v>
      </c>
      <c r="G253" s="752" t="s">
        <v>853</v>
      </c>
      <c r="H253" s="752" t="s">
        <v>854</v>
      </c>
      <c r="I253" s="752" t="s">
        <v>855</v>
      </c>
      <c r="J253" s="752" t="s">
        <v>806</v>
      </c>
      <c r="K253" s="752"/>
      <c r="L253" s="747" t="s">
        <v>2188</v>
      </c>
      <c r="M253" s="747" t="s">
        <v>2189</v>
      </c>
      <c r="N253" s="747" t="s">
        <v>178</v>
      </c>
      <c r="O253" s="1001">
        <v>423.7</v>
      </c>
      <c r="P253" s="747" t="s">
        <v>816</v>
      </c>
      <c r="Q253" s="747" t="s">
        <v>2071</v>
      </c>
      <c r="R253" s="747" t="s">
        <v>648</v>
      </c>
      <c r="S253" s="532" t="s">
        <v>649</v>
      </c>
      <c r="T253" s="532" t="s">
        <v>3706</v>
      </c>
      <c r="U253" s="532"/>
      <c r="V253" s="532"/>
      <c r="W253" s="532"/>
      <c r="X253" s="532"/>
      <c r="Y253" s="532" t="s">
        <v>3706</v>
      </c>
    </row>
    <row r="254" spans="1:25">
      <c r="A254" s="746" t="s">
        <v>4338</v>
      </c>
      <c r="B254" s="747" t="s">
        <v>2190</v>
      </c>
      <c r="C254" s="747" t="s">
        <v>2191</v>
      </c>
      <c r="D254" s="749">
        <v>44021</v>
      </c>
      <c r="E254" s="749" t="s">
        <v>480</v>
      </c>
      <c r="F254" s="752" t="s">
        <v>2192</v>
      </c>
      <c r="G254" s="752" t="s">
        <v>1334</v>
      </c>
      <c r="H254" s="752" t="s">
        <v>831</v>
      </c>
      <c r="I254" s="752" t="s">
        <v>2193</v>
      </c>
      <c r="J254" s="752" t="s">
        <v>806</v>
      </c>
      <c r="K254" s="752"/>
      <c r="L254" s="747" t="s">
        <v>2191</v>
      </c>
      <c r="M254" s="747" t="s">
        <v>2194</v>
      </c>
      <c r="N254" s="747" t="s">
        <v>178</v>
      </c>
      <c r="O254" s="1001">
        <v>112.61</v>
      </c>
      <c r="P254" s="747" t="s">
        <v>816</v>
      </c>
      <c r="Q254" s="747" t="s">
        <v>2195</v>
      </c>
      <c r="R254" s="747"/>
      <c r="S254" s="532" t="s">
        <v>649</v>
      </c>
      <c r="T254" s="532"/>
      <c r="U254" s="532"/>
      <c r="V254" s="532"/>
      <c r="W254" s="532"/>
      <c r="X254" s="532"/>
      <c r="Y254" s="532"/>
    </row>
    <row r="255" spans="1:25">
      <c r="A255" s="746" t="s">
        <v>4338</v>
      </c>
      <c r="B255" s="747" t="s">
        <v>2196</v>
      </c>
      <c r="C255" s="747" t="s">
        <v>2197</v>
      </c>
      <c r="D255" s="749">
        <v>43528</v>
      </c>
      <c r="E255" s="749" t="s">
        <v>480</v>
      </c>
      <c r="F255" s="752" t="s">
        <v>852</v>
      </c>
      <c r="G255" s="752" t="s">
        <v>853</v>
      </c>
      <c r="H255" s="752" t="s">
        <v>854</v>
      </c>
      <c r="I255" s="752" t="s">
        <v>855</v>
      </c>
      <c r="J255" s="752" t="s">
        <v>806</v>
      </c>
      <c r="K255" s="752"/>
      <c r="L255" s="747" t="s">
        <v>2197</v>
      </c>
      <c r="M255" s="747" t="s">
        <v>2198</v>
      </c>
      <c r="N255" s="747" t="s">
        <v>178</v>
      </c>
      <c r="O255" s="1001">
        <v>148.79</v>
      </c>
      <c r="P255" s="747" t="s">
        <v>816</v>
      </c>
      <c r="Q255" s="747" t="s">
        <v>1337</v>
      </c>
      <c r="R255" s="747" t="s">
        <v>648</v>
      </c>
      <c r="S255" s="532" t="s">
        <v>649</v>
      </c>
      <c r="T255" s="532" t="s">
        <v>3622</v>
      </c>
      <c r="U255" s="532"/>
      <c r="V255" s="532"/>
      <c r="W255" s="532"/>
      <c r="X255" s="532"/>
      <c r="Y255" s="532" t="s">
        <v>3622</v>
      </c>
    </row>
    <row r="256" spans="1:25">
      <c r="A256" s="746" t="s">
        <v>4338</v>
      </c>
      <c r="B256" s="747" t="s">
        <v>2199</v>
      </c>
      <c r="C256" s="747" t="s">
        <v>2200</v>
      </c>
      <c r="D256" s="749">
        <v>43692</v>
      </c>
      <c r="E256" s="749" t="s">
        <v>480</v>
      </c>
      <c r="F256" s="752" t="s">
        <v>2201</v>
      </c>
      <c r="G256" s="752" t="s">
        <v>1430</v>
      </c>
      <c r="H256" s="752" t="s">
        <v>2202</v>
      </c>
      <c r="I256" s="752" t="s">
        <v>1432</v>
      </c>
      <c r="J256" s="752" t="s">
        <v>780</v>
      </c>
      <c r="K256" s="752"/>
      <c r="L256" s="747" t="s">
        <v>2200</v>
      </c>
      <c r="M256" s="747" t="s">
        <v>2203</v>
      </c>
      <c r="N256" s="747" t="s">
        <v>178</v>
      </c>
      <c r="O256" s="1001">
        <v>121.13</v>
      </c>
      <c r="P256" s="747" t="s">
        <v>816</v>
      </c>
      <c r="Q256" s="747" t="s">
        <v>1086</v>
      </c>
      <c r="R256" s="747"/>
      <c r="S256" s="532" t="s">
        <v>649</v>
      </c>
      <c r="T256" s="532"/>
      <c r="U256" s="532"/>
      <c r="V256" s="532"/>
      <c r="W256" s="532"/>
      <c r="X256" s="532"/>
      <c r="Y256" s="532"/>
    </row>
    <row r="257" spans="1:25">
      <c r="A257" s="746" t="s">
        <v>4338</v>
      </c>
      <c r="B257" s="747" t="s">
        <v>2204</v>
      </c>
      <c r="C257" s="747" t="s">
        <v>2205</v>
      </c>
      <c r="D257" s="749">
        <v>41596</v>
      </c>
      <c r="E257" s="749" t="s">
        <v>480</v>
      </c>
      <c r="F257" s="752" t="s">
        <v>2206</v>
      </c>
      <c r="G257" s="752" t="s">
        <v>2207</v>
      </c>
      <c r="H257" s="752" t="s">
        <v>982</v>
      </c>
      <c r="I257" s="752" t="s">
        <v>2208</v>
      </c>
      <c r="J257" s="752" t="s">
        <v>806</v>
      </c>
      <c r="K257" s="752"/>
      <c r="L257" s="747" t="s">
        <v>2205</v>
      </c>
      <c r="M257" s="747" t="s">
        <v>2209</v>
      </c>
      <c r="N257" s="747" t="s">
        <v>178</v>
      </c>
      <c r="O257" s="1001">
        <v>129.41999999999999</v>
      </c>
      <c r="P257" s="747" t="s">
        <v>816</v>
      </c>
      <c r="Q257" s="747" t="s">
        <v>2210</v>
      </c>
      <c r="R257" s="747" t="s">
        <v>648</v>
      </c>
      <c r="S257" s="532" t="s">
        <v>649</v>
      </c>
      <c r="T257" s="532"/>
      <c r="U257" s="532"/>
      <c r="V257" s="532"/>
      <c r="W257" s="532"/>
      <c r="X257" s="532"/>
      <c r="Y257" s="532"/>
    </row>
    <row r="258" spans="1:25">
      <c r="A258" s="746" t="s">
        <v>4338</v>
      </c>
      <c r="B258" s="747" t="s">
        <v>2211</v>
      </c>
      <c r="C258" s="747" t="s">
        <v>2212</v>
      </c>
      <c r="D258" s="749">
        <v>40025</v>
      </c>
      <c r="E258" s="749" t="s">
        <v>480</v>
      </c>
      <c r="F258" s="752" t="s">
        <v>2213</v>
      </c>
      <c r="G258" s="752" t="s">
        <v>2214</v>
      </c>
      <c r="H258" s="752" t="s">
        <v>2215</v>
      </c>
      <c r="I258" s="752"/>
      <c r="J258" s="752" t="s">
        <v>2216</v>
      </c>
      <c r="K258" s="752"/>
      <c r="L258" s="747" t="s">
        <v>2212</v>
      </c>
      <c r="M258" s="747" t="s">
        <v>2217</v>
      </c>
      <c r="N258" s="747" t="s">
        <v>178</v>
      </c>
      <c r="O258" s="1001">
        <v>944.6</v>
      </c>
      <c r="P258" s="747" t="s">
        <v>782</v>
      </c>
      <c r="Q258" s="747" t="s">
        <v>1822</v>
      </c>
      <c r="R258" s="747" t="s">
        <v>648</v>
      </c>
      <c r="S258" s="532" t="s">
        <v>649</v>
      </c>
      <c r="T258" s="532" t="s">
        <v>3654</v>
      </c>
      <c r="U258" s="532"/>
      <c r="V258" s="532"/>
      <c r="W258" s="532"/>
      <c r="X258" s="532"/>
      <c r="Y258" s="532" t="s">
        <v>3654</v>
      </c>
    </row>
    <row r="259" spans="1:25">
      <c r="A259" s="751" t="s">
        <v>4337</v>
      </c>
      <c r="B259" s="747" t="s">
        <v>2218</v>
      </c>
      <c r="C259" s="747" t="s">
        <v>2219</v>
      </c>
      <c r="D259" s="749">
        <v>37818</v>
      </c>
      <c r="E259" s="749" t="s">
        <v>480</v>
      </c>
      <c r="F259" s="752" t="s">
        <v>787</v>
      </c>
      <c r="G259" s="752" t="s">
        <v>1998</v>
      </c>
      <c r="H259" s="752" t="s">
        <v>788</v>
      </c>
      <c r="I259" s="752" t="s">
        <v>1999</v>
      </c>
      <c r="J259" s="752" t="s">
        <v>780</v>
      </c>
      <c r="K259" s="752"/>
      <c r="L259" s="747" t="s">
        <v>2219</v>
      </c>
      <c r="M259" s="747" t="s">
        <v>2220</v>
      </c>
      <c r="N259" s="747" t="s">
        <v>178</v>
      </c>
      <c r="O259" s="1001">
        <v>3426</v>
      </c>
      <c r="P259" s="747" t="s">
        <v>176</v>
      </c>
      <c r="Q259" s="747" t="s">
        <v>910</v>
      </c>
      <c r="R259" s="747" t="s">
        <v>648</v>
      </c>
      <c r="S259" s="532" t="s">
        <v>649</v>
      </c>
      <c r="T259" s="532" t="s">
        <v>3707</v>
      </c>
      <c r="U259" s="532"/>
      <c r="V259" s="532"/>
      <c r="W259" s="532"/>
      <c r="X259" s="532"/>
      <c r="Y259" s="532" t="s">
        <v>3707</v>
      </c>
    </row>
    <row r="260" spans="1:25">
      <c r="A260" s="746" t="s">
        <v>4338</v>
      </c>
      <c r="B260" s="747" t="s">
        <v>2224</v>
      </c>
      <c r="C260" s="747" t="s">
        <v>2225</v>
      </c>
      <c r="D260" s="749">
        <v>41551</v>
      </c>
      <c r="E260" s="749" t="s">
        <v>480</v>
      </c>
      <c r="F260" s="752" t="s">
        <v>2226</v>
      </c>
      <c r="G260" s="752" t="s">
        <v>2227</v>
      </c>
      <c r="H260" s="752" t="s">
        <v>2228</v>
      </c>
      <c r="I260" s="752" t="s">
        <v>2229</v>
      </c>
      <c r="J260" s="752" t="s">
        <v>2230</v>
      </c>
      <c r="K260" s="752"/>
      <c r="L260" s="747" t="s">
        <v>2225</v>
      </c>
      <c r="M260" s="747" t="s">
        <v>2231</v>
      </c>
      <c r="N260" s="747" t="s">
        <v>178</v>
      </c>
      <c r="O260" s="1001">
        <v>265</v>
      </c>
      <c r="P260" s="747" t="s">
        <v>816</v>
      </c>
      <c r="Q260" s="747" t="s">
        <v>1053</v>
      </c>
      <c r="R260" s="747" t="s">
        <v>648</v>
      </c>
      <c r="S260" s="532" t="s">
        <v>649</v>
      </c>
      <c r="T260" s="532"/>
      <c r="U260" s="532"/>
      <c r="V260" s="532"/>
      <c r="W260" s="532"/>
      <c r="X260" s="532"/>
      <c r="Y260" s="532"/>
    </row>
    <row r="261" spans="1:25">
      <c r="A261" s="746" t="s">
        <v>4338</v>
      </c>
      <c r="B261" s="747" t="s">
        <v>2232</v>
      </c>
      <c r="C261" s="747" t="s">
        <v>2233</v>
      </c>
      <c r="D261" s="749">
        <v>43228</v>
      </c>
      <c r="E261" s="749" t="s">
        <v>480</v>
      </c>
      <c r="F261" s="752" t="s">
        <v>1581</v>
      </c>
      <c r="G261" s="752" t="s">
        <v>1582</v>
      </c>
      <c r="H261" s="752" t="s">
        <v>1583</v>
      </c>
      <c r="I261" s="752" t="s">
        <v>1584</v>
      </c>
      <c r="J261" s="752" t="s">
        <v>824</v>
      </c>
      <c r="K261" s="752"/>
      <c r="L261" s="747" t="s">
        <v>2233</v>
      </c>
      <c r="M261" s="747" t="s">
        <v>2234</v>
      </c>
      <c r="N261" s="747" t="s">
        <v>178</v>
      </c>
      <c r="O261" s="1001">
        <v>37.04</v>
      </c>
      <c r="P261" s="747" t="s">
        <v>816</v>
      </c>
      <c r="Q261" s="747" t="s">
        <v>1219</v>
      </c>
      <c r="R261" s="747" t="s">
        <v>648</v>
      </c>
      <c r="S261" s="532" t="s">
        <v>649</v>
      </c>
      <c r="T261" s="532"/>
      <c r="U261" s="532"/>
      <c r="V261" s="532"/>
      <c r="W261" s="532"/>
      <c r="X261" s="532"/>
      <c r="Y261" s="532"/>
    </row>
    <row r="262" spans="1:25">
      <c r="A262" s="746" t="s">
        <v>4338</v>
      </c>
      <c r="B262" s="747" t="s">
        <v>2235</v>
      </c>
      <c r="C262" s="747" t="s">
        <v>2236</v>
      </c>
      <c r="D262" s="749">
        <v>41319</v>
      </c>
      <c r="E262" s="749" t="s">
        <v>480</v>
      </c>
      <c r="F262" s="752" t="s">
        <v>2237</v>
      </c>
      <c r="G262" s="752" t="s">
        <v>2238</v>
      </c>
      <c r="H262" s="752" t="s">
        <v>2239</v>
      </c>
      <c r="I262" s="752" t="s">
        <v>2240</v>
      </c>
      <c r="J262" s="752" t="s">
        <v>806</v>
      </c>
      <c r="K262" s="752"/>
      <c r="L262" s="747" t="s">
        <v>2236</v>
      </c>
      <c r="M262" s="747" t="s">
        <v>2241</v>
      </c>
      <c r="N262" s="747" t="s">
        <v>178</v>
      </c>
      <c r="O262" s="1001">
        <v>42.1</v>
      </c>
      <c r="P262" s="747" t="s">
        <v>816</v>
      </c>
      <c r="Q262" s="747" t="s">
        <v>953</v>
      </c>
      <c r="R262" s="747" t="s">
        <v>648</v>
      </c>
      <c r="S262" s="532" t="s">
        <v>649</v>
      </c>
      <c r="T262" s="532" t="s">
        <v>3625</v>
      </c>
      <c r="U262" s="532"/>
      <c r="V262" s="532"/>
      <c r="W262" s="532"/>
      <c r="X262" s="532"/>
      <c r="Y262" s="532" t="s">
        <v>3625</v>
      </c>
    </row>
    <row r="263" spans="1:25">
      <c r="A263" s="746" t="s">
        <v>4338</v>
      </c>
      <c r="B263" s="747" t="s">
        <v>2242</v>
      </c>
      <c r="C263" s="747" t="s">
        <v>2243</v>
      </c>
      <c r="D263" s="749">
        <v>42321</v>
      </c>
      <c r="E263" s="749" t="s">
        <v>480</v>
      </c>
      <c r="F263" s="752" t="s">
        <v>2244</v>
      </c>
      <c r="G263" s="752" t="s">
        <v>2245</v>
      </c>
      <c r="H263" s="752" t="s">
        <v>1107</v>
      </c>
      <c r="I263" s="752" t="s">
        <v>2246</v>
      </c>
      <c r="J263" s="752" t="s">
        <v>806</v>
      </c>
      <c r="K263" s="752"/>
      <c r="L263" s="747" t="s">
        <v>2243</v>
      </c>
      <c r="M263" s="747" t="s">
        <v>2247</v>
      </c>
      <c r="N263" s="747" t="s">
        <v>178</v>
      </c>
      <c r="O263" s="1001">
        <v>11.9</v>
      </c>
      <c r="P263" s="747" t="s">
        <v>816</v>
      </c>
      <c r="Q263" s="747" t="s">
        <v>826</v>
      </c>
      <c r="R263" s="747" t="s">
        <v>648</v>
      </c>
      <c r="S263" s="532" t="s">
        <v>649</v>
      </c>
      <c r="T263" s="532"/>
      <c r="U263" s="532"/>
      <c r="V263" s="532"/>
      <c r="W263" s="532"/>
      <c r="X263" s="532"/>
      <c r="Y263" s="532"/>
    </row>
    <row r="264" spans="1:25">
      <c r="A264" s="746" t="s">
        <v>4338</v>
      </c>
      <c r="B264" s="747" t="s">
        <v>2248</v>
      </c>
      <c r="C264" s="747" t="s">
        <v>2249</v>
      </c>
      <c r="D264" s="749">
        <v>41312</v>
      </c>
      <c r="E264" s="749" t="s">
        <v>480</v>
      </c>
      <c r="F264" s="752" t="s">
        <v>2250</v>
      </c>
      <c r="G264" s="752" t="s">
        <v>2251</v>
      </c>
      <c r="H264" s="752" t="s">
        <v>1993</v>
      </c>
      <c r="I264" s="752" t="s">
        <v>2252</v>
      </c>
      <c r="J264" s="752" t="s">
        <v>780</v>
      </c>
      <c r="K264" s="752"/>
      <c r="L264" s="747" t="s">
        <v>2249</v>
      </c>
      <c r="M264" s="747" t="s">
        <v>2253</v>
      </c>
      <c r="N264" s="747" t="s">
        <v>178</v>
      </c>
      <c r="O264" s="1001">
        <v>1387</v>
      </c>
      <c r="P264" s="747" t="s">
        <v>176</v>
      </c>
      <c r="Q264" s="747" t="s">
        <v>1578</v>
      </c>
      <c r="R264" s="747" t="s">
        <v>648</v>
      </c>
      <c r="S264" s="532" t="s">
        <v>649</v>
      </c>
      <c r="T264" s="532" t="s">
        <v>3654</v>
      </c>
      <c r="U264" s="532"/>
      <c r="V264" s="532"/>
      <c r="W264" s="532"/>
      <c r="X264" s="532"/>
      <c r="Y264" s="532" t="s">
        <v>3654</v>
      </c>
    </row>
    <row r="265" spans="1:25">
      <c r="A265" s="746" t="s">
        <v>4338</v>
      </c>
      <c r="B265" s="747" t="s">
        <v>2254</v>
      </c>
      <c r="C265" s="747" t="s">
        <v>2255</v>
      </c>
      <c r="D265" s="749">
        <v>42499</v>
      </c>
      <c r="E265" s="749" t="s">
        <v>480</v>
      </c>
      <c r="F265" s="752" t="s">
        <v>852</v>
      </c>
      <c r="G265" s="752" t="s">
        <v>853</v>
      </c>
      <c r="H265" s="752" t="s">
        <v>854</v>
      </c>
      <c r="I265" s="752" t="s">
        <v>855</v>
      </c>
      <c r="J265" s="752" t="s">
        <v>806</v>
      </c>
      <c r="K265" s="752"/>
      <c r="L265" s="747" t="s">
        <v>2255</v>
      </c>
      <c r="M265" s="747" t="s">
        <v>2256</v>
      </c>
      <c r="N265" s="747" t="s">
        <v>178</v>
      </c>
      <c r="O265" s="1001">
        <v>321.85000000000002</v>
      </c>
      <c r="P265" s="747" t="s">
        <v>816</v>
      </c>
      <c r="Q265" s="747" t="s">
        <v>2257</v>
      </c>
      <c r="R265" s="747" t="s">
        <v>648</v>
      </c>
      <c r="S265" s="532" t="s">
        <v>649</v>
      </c>
      <c r="T265" s="532"/>
      <c r="U265" s="532"/>
      <c r="V265" s="532"/>
      <c r="W265" s="532"/>
      <c r="X265" s="532"/>
      <c r="Y265" s="532"/>
    </row>
    <row r="266" spans="1:25" ht="15.4" customHeight="1">
      <c r="A266" s="746" t="s">
        <v>4338</v>
      </c>
      <c r="B266" s="747" t="s">
        <v>2258</v>
      </c>
      <c r="C266" s="747" t="s">
        <v>2259</v>
      </c>
      <c r="D266" s="749">
        <v>42460</v>
      </c>
      <c r="E266" s="749" t="s">
        <v>480</v>
      </c>
      <c r="F266" s="752"/>
      <c r="G266" s="752"/>
      <c r="H266" s="754" t="s">
        <v>4264</v>
      </c>
      <c r="I266" s="752"/>
      <c r="J266" s="754" t="s">
        <v>780</v>
      </c>
      <c r="K266" s="752"/>
      <c r="L266" s="747" t="s">
        <v>2259</v>
      </c>
      <c r="M266" s="747" t="s">
        <v>2260</v>
      </c>
      <c r="N266" s="747" t="s">
        <v>178</v>
      </c>
      <c r="O266" s="1002">
        <v>300.36</v>
      </c>
      <c r="P266" s="747" t="s">
        <v>816</v>
      </c>
      <c r="Q266" s="747" t="s">
        <v>1337</v>
      </c>
      <c r="R266" s="747" t="s">
        <v>648</v>
      </c>
      <c r="S266" s="532" t="s">
        <v>649</v>
      </c>
      <c r="T266" s="532"/>
      <c r="U266" s="532"/>
      <c r="V266" s="532"/>
      <c r="W266" s="532"/>
      <c r="X266" s="532"/>
      <c r="Y266" s="532"/>
    </row>
    <row r="267" spans="1:25">
      <c r="A267" s="746" t="s">
        <v>4338</v>
      </c>
      <c r="B267" s="747" t="s">
        <v>2261</v>
      </c>
      <c r="C267" s="747" t="s">
        <v>2262</v>
      </c>
      <c r="D267" s="749">
        <v>41596</v>
      </c>
      <c r="E267" s="749" t="s">
        <v>480</v>
      </c>
      <c r="F267" s="752" t="s">
        <v>904</v>
      </c>
      <c r="G267" s="752" t="s">
        <v>905</v>
      </c>
      <c r="H267" s="752" t="s">
        <v>906</v>
      </c>
      <c r="I267" s="752" t="s">
        <v>907</v>
      </c>
      <c r="J267" s="752" t="s">
        <v>908</v>
      </c>
      <c r="K267" s="752"/>
      <c r="L267" s="747" t="s">
        <v>2262</v>
      </c>
      <c r="M267" s="747" t="s">
        <v>2263</v>
      </c>
      <c r="N267" s="747" t="s">
        <v>178</v>
      </c>
      <c r="O267" s="1001">
        <v>476.09</v>
      </c>
      <c r="P267" s="747" t="s">
        <v>816</v>
      </c>
      <c r="Q267" s="747" t="s">
        <v>992</v>
      </c>
      <c r="R267" s="747" t="s">
        <v>648</v>
      </c>
      <c r="S267" s="532" t="s">
        <v>649</v>
      </c>
      <c r="T267" s="532"/>
      <c r="U267" s="532"/>
      <c r="V267" s="532"/>
      <c r="W267" s="532"/>
      <c r="X267" s="532"/>
      <c r="Y267" s="532"/>
    </row>
    <row r="268" spans="1:25">
      <c r="A268" s="746" t="s">
        <v>4338</v>
      </c>
      <c r="B268" s="747" t="s">
        <v>2264</v>
      </c>
      <c r="C268" s="747" t="s">
        <v>2265</v>
      </c>
      <c r="D268" s="749">
        <v>43607</v>
      </c>
      <c r="E268" s="749" t="s">
        <v>480</v>
      </c>
      <c r="F268" s="752" t="s">
        <v>852</v>
      </c>
      <c r="G268" s="752" t="s">
        <v>853</v>
      </c>
      <c r="H268" s="752" t="s">
        <v>854</v>
      </c>
      <c r="I268" s="752" t="s">
        <v>855</v>
      </c>
      <c r="J268" s="752" t="s">
        <v>806</v>
      </c>
      <c r="K268" s="752"/>
      <c r="L268" s="747" t="s">
        <v>1563</v>
      </c>
      <c r="M268" s="747" t="s">
        <v>2266</v>
      </c>
      <c r="N268" s="747" t="s">
        <v>178</v>
      </c>
      <c r="O268" s="1001">
        <v>292.33999999999997</v>
      </c>
      <c r="P268" s="747" t="s">
        <v>816</v>
      </c>
      <c r="Q268" s="747" t="s">
        <v>1337</v>
      </c>
      <c r="R268" s="747" t="s">
        <v>648</v>
      </c>
      <c r="S268" s="532" t="s">
        <v>649</v>
      </c>
      <c r="T268" s="532"/>
      <c r="U268" s="532"/>
      <c r="V268" s="532"/>
      <c r="W268" s="532"/>
      <c r="X268" s="532"/>
      <c r="Y268" s="532"/>
    </row>
    <row r="269" spans="1:25">
      <c r="A269" s="746" t="s">
        <v>4338</v>
      </c>
      <c r="B269" s="747" t="s">
        <v>2267</v>
      </c>
      <c r="C269" s="747" t="s">
        <v>2268</v>
      </c>
      <c r="D269" s="749">
        <v>42425</v>
      </c>
      <c r="E269" s="749" t="s">
        <v>480</v>
      </c>
      <c r="F269" s="752" t="s">
        <v>852</v>
      </c>
      <c r="G269" s="752" t="s">
        <v>853</v>
      </c>
      <c r="H269" s="752" t="s">
        <v>854</v>
      </c>
      <c r="I269" s="752" t="s">
        <v>855</v>
      </c>
      <c r="J269" s="752" t="s">
        <v>806</v>
      </c>
      <c r="K269" s="752"/>
      <c r="L269" s="747" t="s">
        <v>2268</v>
      </c>
      <c r="M269" s="747" t="s">
        <v>2269</v>
      </c>
      <c r="N269" s="747" t="s">
        <v>178</v>
      </c>
      <c r="O269" s="1001">
        <v>334.08</v>
      </c>
      <c r="P269" s="747" t="s">
        <v>816</v>
      </c>
      <c r="Q269" s="747" t="s">
        <v>1049</v>
      </c>
      <c r="R269" s="747" t="s">
        <v>648</v>
      </c>
      <c r="S269" s="532" t="s">
        <v>649</v>
      </c>
      <c r="T269" s="532"/>
      <c r="U269" s="532"/>
      <c r="V269" s="532"/>
      <c r="W269" s="532"/>
      <c r="X269" s="532"/>
      <c r="Y269" s="532"/>
    </row>
    <row r="270" spans="1:25">
      <c r="A270" s="746" t="s">
        <v>4338</v>
      </c>
      <c r="B270" s="747" t="s">
        <v>2270</v>
      </c>
      <c r="C270" s="747" t="s">
        <v>2271</v>
      </c>
      <c r="D270" s="749">
        <v>37467</v>
      </c>
      <c r="E270" s="749" t="s">
        <v>480</v>
      </c>
      <c r="F270" s="752" t="s">
        <v>852</v>
      </c>
      <c r="G270" s="752" t="s">
        <v>853</v>
      </c>
      <c r="H270" s="752" t="s">
        <v>854</v>
      </c>
      <c r="I270" s="752" t="s">
        <v>855</v>
      </c>
      <c r="J270" s="752" t="s">
        <v>806</v>
      </c>
      <c r="K270" s="752"/>
      <c r="L270" s="747" t="s">
        <v>2271</v>
      </c>
      <c r="M270" s="747" t="s">
        <v>2272</v>
      </c>
      <c r="N270" s="747" t="s">
        <v>178</v>
      </c>
      <c r="O270" s="1005">
        <v>893.6</v>
      </c>
      <c r="P270" s="747" t="s">
        <v>782</v>
      </c>
      <c r="Q270" s="747" t="s">
        <v>1049</v>
      </c>
      <c r="R270" s="747" t="s">
        <v>648</v>
      </c>
      <c r="S270" s="532" t="s">
        <v>649</v>
      </c>
      <c r="T270" s="532" t="s">
        <v>3633</v>
      </c>
      <c r="U270" s="532"/>
      <c r="V270" s="532"/>
      <c r="W270" s="532"/>
      <c r="X270" s="532"/>
      <c r="Y270" s="532" t="s">
        <v>3633</v>
      </c>
    </row>
    <row r="271" spans="1:25">
      <c r="A271" s="746" t="s">
        <v>4338</v>
      </c>
      <c r="B271" s="747" t="s">
        <v>2273</v>
      </c>
      <c r="C271" s="747" t="s">
        <v>2274</v>
      </c>
      <c r="D271" s="749">
        <v>41709</v>
      </c>
      <c r="E271" s="749" t="s">
        <v>480</v>
      </c>
      <c r="F271" s="752" t="s">
        <v>852</v>
      </c>
      <c r="G271" s="752" t="s">
        <v>853</v>
      </c>
      <c r="H271" s="752" t="s">
        <v>854</v>
      </c>
      <c r="I271" s="752" t="s">
        <v>855</v>
      </c>
      <c r="J271" s="752" t="s">
        <v>806</v>
      </c>
      <c r="K271" s="752"/>
      <c r="L271" s="747" t="s">
        <v>2274</v>
      </c>
      <c r="M271" s="747" t="s">
        <v>2275</v>
      </c>
      <c r="N271" s="747" t="s">
        <v>178</v>
      </c>
      <c r="O271" s="1001">
        <v>1953.47</v>
      </c>
      <c r="P271" s="747" t="s">
        <v>176</v>
      </c>
      <c r="Q271" s="747" t="s">
        <v>2276</v>
      </c>
      <c r="R271" s="747" t="s">
        <v>648</v>
      </c>
      <c r="S271" s="532" t="s">
        <v>649</v>
      </c>
      <c r="T271" s="532" t="s">
        <v>3631</v>
      </c>
      <c r="U271" s="532"/>
      <c r="V271" s="532"/>
      <c r="W271" s="532"/>
      <c r="X271" s="532"/>
      <c r="Y271" s="532" t="s">
        <v>3631</v>
      </c>
    </row>
    <row r="272" spans="1:25">
      <c r="A272" s="746" t="s">
        <v>4338</v>
      </c>
      <c r="B272" s="747" t="s">
        <v>2277</v>
      </c>
      <c r="C272" s="747" t="s">
        <v>2278</v>
      </c>
      <c r="D272" s="749">
        <v>37404</v>
      </c>
      <c r="E272" s="749" t="s">
        <v>480</v>
      </c>
      <c r="F272" s="752" t="s">
        <v>1196</v>
      </c>
      <c r="G272" s="752" t="s">
        <v>1197</v>
      </c>
      <c r="H272" s="752" t="s">
        <v>1114</v>
      </c>
      <c r="I272" s="752" t="s">
        <v>1198</v>
      </c>
      <c r="J272" s="752" t="s">
        <v>780</v>
      </c>
      <c r="K272" s="752"/>
      <c r="L272" s="747" t="s">
        <v>2278</v>
      </c>
      <c r="M272" s="747" t="s">
        <v>2279</v>
      </c>
      <c r="N272" s="747" t="s">
        <v>178</v>
      </c>
      <c r="O272" s="1001">
        <v>317.5</v>
      </c>
      <c r="P272" s="747" t="s">
        <v>816</v>
      </c>
      <c r="Q272" s="747" t="s">
        <v>1589</v>
      </c>
      <c r="R272" s="747" t="s">
        <v>648</v>
      </c>
      <c r="S272" s="532" t="s">
        <v>649</v>
      </c>
      <c r="T272" s="532" t="s">
        <v>3726</v>
      </c>
      <c r="U272" s="532"/>
      <c r="V272" s="532"/>
      <c r="W272" s="532"/>
      <c r="X272" s="532"/>
      <c r="Y272" s="532" t="s">
        <v>3726</v>
      </c>
    </row>
    <row r="273" spans="1:25">
      <c r="A273" s="746" t="s">
        <v>4338</v>
      </c>
      <c r="B273" s="747" t="s">
        <v>2280</v>
      </c>
      <c r="C273" s="747" t="s">
        <v>2281</v>
      </c>
      <c r="D273" s="749">
        <v>37014</v>
      </c>
      <c r="E273" s="749" t="s">
        <v>480</v>
      </c>
      <c r="F273" s="752" t="s">
        <v>2282</v>
      </c>
      <c r="G273" s="752" t="s">
        <v>2283</v>
      </c>
      <c r="H273" s="752" t="s">
        <v>2284</v>
      </c>
      <c r="I273" s="752" t="s">
        <v>2285</v>
      </c>
      <c r="J273" s="752" t="s">
        <v>806</v>
      </c>
      <c r="K273" s="752"/>
      <c r="L273" s="747" t="s">
        <v>2281</v>
      </c>
      <c r="M273" s="747" t="s">
        <v>2286</v>
      </c>
      <c r="N273" s="747" t="s">
        <v>178</v>
      </c>
      <c r="O273" s="1001">
        <v>324.10000000000002</v>
      </c>
      <c r="P273" s="747" t="s">
        <v>816</v>
      </c>
      <c r="Q273" s="747" t="s">
        <v>914</v>
      </c>
      <c r="R273" s="747" t="s">
        <v>648</v>
      </c>
      <c r="S273" s="532" t="s">
        <v>649</v>
      </c>
      <c r="T273" s="532" t="s">
        <v>3632</v>
      </c>
      <c r="U273" s="532"/>
      <c r="V273" s="532"/>
      <c r="W273" s="532"/>
      <c r="X273" s="532"/>
      <c r="Y273" s="532" t="s">
        <v>3632</v>
      </c>
    </row>
    <row r="274" spans="1:25">
      <c r="A274" s="746" t="s">
        <v>4338</v>
      </c>
      <c r="B274" s="747" t="s">
        <v>2287</v>
      </c>
      <c r="C274" s="747" t="s">
        <v>2288</v>
      </c>
      <c r="D274" s="749">
        <v>39772</v>
      </c>
      <c r="E274" s="749" t="s">
        <v>480</v>
      </c>
      <c r="F274" s="752" t="s">
        <v>2289</v>
      </c>
      <c r="G274" s="752" t="s">
        <v>2290</v>
      </c>
      <c r="H274" s="752" t="s">
        <v>2291</v>
      </c>
      <c r="I274" s="752" t="s">
        <v>2292</v>
      </c>
      <c r="J274" s="752" t="s">
        <v>806</v>
      </c>
      <c r="K274" s="752"/>
      <c r="L274" s="747" t="s">
        <v>2288</v>
      </c>
      <c r="M274" s="747" t="s">
        <v>2293</v>
      </c>
      <c r="N274" s="747" t="s">
        <v>178</v>
      </c>
      <c r="O274" s="1001">
        <v>114.73</v>
      </c>
      <c r="P274" s="747" t="s">
        <v>816</v>
      </c>
      <c r="Q274" s="747" t="s">
        <v>2109</v>
      </c>
      <c r="R274" s="747" t="s">
        <v>648</v>
      </c>
      <c r="S274" s="532" t="s">
        <v>649</v>
      </c>
      <c r="T274" s="532"/>
      <c r="U274" s="532"/>
      <c r="V274" s="532"/>
      <c r="W274" s="532"/>
      <c r="X274" s="532"/>
      <c r="Y274" s="532"/>
    </row>
    <row r="275" spans="1:25">
      <c r="A275" s="746" t="s">
        <v>4338</v>
      </c>
      <c r="B275" s="747" t="s">
        <v>2294</v>
      </c>
      <c r="C275" s="747" t="s">
        <v>2295</v>
      </c>
      <c r="D275" s="749">
        <v>41836</v>
      </c>
      <c r="E275" s="749" t="s">
        <v>480</v>
      </c>
      <c r="F275" s="752" t="s">
        <v>852</v>
      </c>
      <c r="G275" s="752" t="s">
        <v>853</v>
      </c>
      <c r="H275" s="752" t="s">
        <v>854</v>
      </c>
      <c r="I275" s="752" t="s">
        <v>855</v>
      </c>
      <c r="J275" s="752" t="s">
        <v>806</v>
      </c>
      <c r="K275" s="752"/>
      <c r="L275" s="747" t="s">
        <v>2295</v>
      </c>
      <c r="M275" s="747" t="s">
        <v>2296</v>
      </c>
      <c r="N275" s="747" t="s">
        <v>178</v>
      </c>
      <c r="O275" s="1001">
        <v>167.4</v>
      </c>
      <c r="P275" s="747" t="s">
        <v>816</v>
      </c>
      <c r="Q275" s="747" t="s">
        <v>933</v>
      </c>
      <c r="R275" s="747" t="s">
        <v>648</v>
      </c>
      <c r="S275" s="532" t="s">
        <v>649</v>
      </c>
      <c r="T275" s="532"/>
      <c r="U275" s="532"/>
      <c r="V275" s="532"/>
      <c r="W275" s="532"/>
      <c r="X275" s="532"/>
      <c r="Y275" s="532"/>
    </row>
    <row r="276" spans="1:25">
      <c r="A276" s="746" t="s">
        <v>4338</v>
      </c>
      <c r="B276" s="747" t="s">
        <v>2297</v>
      </c>
      <c r="C276" s="747" t="s">
        <v>2298</v>
      </c>
      <c r="D276" s="749">
        <v>37704</v>
      </c>
      <c r="E276" s="749" t="s">
        <v>480</v>
      </c>
      <c r="F276" s="752" t="s">
        <v>2299</v>
      </c>
      <c r="G276" s="752" t="s">
        <v>2300</v>
      </c>
      <c r="H276" s="752" t="s">
        <v>2301</v>
      </c>
      <c r="I276" s="752" t="s">
        <v>2302</v>
      </c>
      <c r="J276" s="752" t="s">
        <v>806</v>
      </c>
      <c r="K276" s="752"/>
      <c r="L276" s="747" t="s">
        <v>2298</v>
      </c>
      <c r="M276" s="747" t="s">
        <v>2303</v>
      </c>
      <c r="N276" s="747" t="s">
        <v>178</v>
      </c>
      <c r="O276" s="1001">
        <v>165.9</v>
      </c>
      <c r="P276" s="747" t="s">
        <v>816</v>
      </c>
      <c r="Q276" s="747" t="s">
        <v>1788</v>
      </c>
      <c r="R276" s="747" t="s">
        <v>648</v>
      </c>
      <c r="S276" s="532" t="s">
        <v>649</v>
      </c>
      <c r="T276" s="532" t="s">
        <v>3708</v>
      </c>
      <c r="U276" s="532"/>
      <c r="V276" s="532"/>
      <c r="W276" s="532"/>
      <c r="X276" s="532"/>
      <c r="Y276" s="532" t="s">
        <v>3708</v>
      </c>
    </row>
    <row r="277" spans="1:25">
      <c r="A277" s="751" t="s">
        <v>4337</v>
      </c>
      <c r="B277" s="747" t="s">
        <v>2304</v>
      </c>
      <c r="C277" s="747" t="s">
        <v>2305</v>
      </c>
      <c r="D277" s="749">
        <v>41254</v>
      </c>
      <c r="E277" s="749" t="s">
        <v>480</v>
      </c>
      <c r="F277" s="752" t="s">
        <v>2306</v>
      </c>
      <c r="G277" s="752" t="s">
        <v>2307</v>
      </c>
      <c r="H277" s="752" t="s">
        <v>2308</v>
      </c>
      <c r="I277" s="752" t="s">
        <v>1464</v>
      </c>
      <c r="J277" s="752" t="s">
        <v>780</v>
      </c>
      <c r="K277" s="752"/>
      <c r="L277" s="747" t="s">
        <v>2305</v>
      </c>
      <c r="M277" s="747" t="s">
        <v>2309</v>
      </c>
      <c r="N277" s="747" t="s">
        <v>178</v>
      </c>
      <c r="O277" s="1001">
        <v>1635.67</v>
      </c>
      <c r="P277" s="747" t="s">
        <v>176</v>
      </c>
      <c r="Q277" s="747" t="s">
        <v>1041</v>
      </c>
      <c r="R277" s="747" t="s">
        <v>648</v>
      </c>
      <c r="S277" s="532" t="s">
        <v>649</v>
      </c>
      <c r="T277" s="532" t="s">
        <v>3619</v>
      </c>
      <c r="U277" s="532"/>
      <c r="V277" s="532"/>
      <c r="W277" s="532"/>
      <c r="X277" s="532"/>
      <c r="Y277" s="532" t="s">
        <v>3619</v>
      </c>
    </row>
    <row r="278" spans="1:25">
      <c r="A278" s="746" t="s">
        <v>4338</v>
      </c>
      <c r="B278" s="747" t="s">
        <v>2310</v>
      </c>
      <c r="C278" s="747" t="s">
        <v>2311</v>
      </c>
      <c r="D278" s="749">
        <v>37704</v>
      </c>
      <c r="E278" s="749" t="s">
        <v>480</v>
      </c>
      <c r="F278" s="752" t="s">
        <v>852</v>
      </c>
      <c r="G278" s="752" t="s">
        <v>853</v>
      </c>
      <c r="H278" s="752" t="s">
        <v>854</v>
      </c>
      <c r="I278" s="752" t="s">
        <v>855</v>
      </c>
      <c r="J278" s="752" t="s">
        <v>806</v>
      </c>
      <c r="K278" s="752"/>
      <c r="L278" s="747" t="s">
        <v>2311</v>
      </c>
      <c r="M278" s="747" t="s">
        <v>2312</v>
      </c>
      <c r="N278" s="747" t="s">
        <v>178</v>
      </c>
      <c r="O278" s="1001">
        <v>496.8</v>
      </c>
      <c r="P278" s="747" t="s">
        <v>816</v>
      </c>
      <c r="Q278" s="747" t="s">
        <v>1914</v>
      </c>
      <c r="R278" s="747" t="s">
        <v>648</v>
      </c>
      <c r="S278" s="532" t="s">
        <v>649</v>
      </c>
      <c r="T278" s="532" t="s">
        <v>3660</v>
      </c>
      <c r="U278" s="532"/>
      <c r="V278" s="532"/>
      <c r="W278" s="532"/>
      <c r="X278" s="532"/>
      <c r="Y278" s="532" t="s">
        <v>3660</v>
      </c>
    </row>
    <row r="279" spans="1:25">
      <c r="A279" s="746" t="s">
        <v>4338</v>
      </c>
      <c r="B279" s="747" t="s">
        <v>2313</v>
      </c>
      <c r="C279" s="747" t="s">
        <v>2314</v>
      </c>
      <c r="D279" s="749">
        <v>40641</v>
      </c>
      <c r="E279" s="749" t="s">
        <v>480</v>
      </c>
      <c r="F279" s="752" t="s">
        <v>852</v>
      </c>
      <c r="G279" s="752" t="s">
        <v>853</v>
      </c>
      <c r="H279" s="752" t="s">
        <v>854</v>
      </c>
      <c r="I279" s="752" t="s">
        <v>855</v>
      </c>
      <c r="J279" s="752" t="s">
        <v>806</v>
      </c>
      <c r="K279" s="752"/>
      <c r="L279" s="747" t="s">
        <v>2314</v>
      </c>
      <c r="M279" s="747" t="s">
        <v>2315</v>
      </c>
      <c r="N279" s="747" t="s">
        <v>178</v>
      </c>
      <c r="O279" s="1001">
        <v>464.6</v>
      </c>
      <c r="P279" s="747" t="s">
        <v>816</v>
      </c>
      <c r="Q279" s="747" t="s">
        <v>1022</v>
      </c>
      <c r="R279" s="747" t="s">
        <v>648</v>
      </c>
      <c r="S279" s="532" t="s">
        <v>649</v>
      </c>
      <c r="T279" s="532"/>
      <c r="U279" s="532"/>
      <c r="V279" s="532"/>
      <c r="W279" s="532"/>
      <c r="X279" s="532"/>
      <c r="Y279" s="532"/>
    </row>
    <row r="280" spans="1:25">
      <c r="A280" s="746" t="s">
        <v>4338</v>
      </c>
      <c r="B280" s="747" t="s">
        <v>2316</v>
      </c>
      <c r="C280" s="747" t="s">
        <v>2317</v>
      </c>
      <c r="D280" s="749">
        <v>41611</v>
      </c>
      <c r="E280" s="749" t="s">
        <v>480</v>
      </c>
      <c r="F280" s="752" t="s">
        <v>852</v>
      </c>
      <c r="G280" s="752" t="s">
        <v>853</v>
      </c>
      <c r="H280" s="752" t="s">
        <v>854</v>
      </c>
      <c r="I280" s="752" t="s">
        <v>855</v>
      </c>
      <c r="J280" s="752" t="s">
        <v>806</v>
      </c>
      <c r="K280" s="752"/>
      <c r="L280" s="747" t="s">
        <v>2317</v>
      </c>
      <c r="M280" s="747" t="s">
        <v>2318</v>
      </c>
      <c r="N280" s="747" t="s">
        <v>178</v>
      </c>
      <c r="O280" s="1001">
        <v>334.76</v>
      </c>
      <c r="P280" s="747" t="s">
        <v>816</v>
      </c>
      <c r="Q280" s="747" t="s">
        <v>967</v>
      </c>
      <c r="R280" s="747" t="s">
        <v>648</v>
      </c>
      <c r="S280" s="532" t="s">
        <v>649</v>
      </c>
      <c r="T280" s="532"/>
      <c r="U280" s="532"/>
      <c r="V280" s="532"/>
      <c r="W280" s="532"/>
      <c r="X280" s="532"/>
      <c r="Y280" s="532"/>
    </row>
    <row r="281" spans="1:25">
      <c r="A281" s="746" t="s">
        <v>4338</v>
      </c>
      <c r="B281" s="747" t="s">
        <v>2319</v>
      </c>
      <c r="C281" s="747" t="s">
        <v>2320</v>
      </c>
      <c r="D281" s="749">
        <v>40039</v>
      </c>
      <c r="E281" s="749" t="s">
        <v>480</v>
      </c>
      <c r="F281" s="752" t="s">
        <v>2321</v>
      </c>
      <c r="G281" s="752" t="s">
        <v>2322</v>
      </c>
      <c r="H281" s="752" t="s">
        <v>2323</v>
      </c>
      <c r="I281" s="752" t="s">
        <v>2324</v>
      </c>
      <c r="J281" s="752" t="s">
        <v>806</v>
      </c>
      <c r="K281" s="752"/>
      <c r="L281" s="747" t="s">
        <v>2320</v>
      </c>
      <c r="M281" s="747" t="s">
        <v>2325</v>
      </c>
      <c r="N281" s="747" t="s">
        <v>178</v>
      </c>
      <c r="O281" s="1001">
        <v>198</v>
      </c>
      <c r="P281" s="747" t="s">
        <v>816</v>
      </c>
      <c r="Q281" s="747" t="s">
        <v>967</v>
      </c>
      <c r="R281" s="747" t="s">
        <v>648</v>
      </c>
      <c r="S281" s="532" t="s">
        <v>649</v>
      </c>
      <c r="T281" s="532" t="s">
        <v>3662</v>
      </c>
      <c r="U281" s="532"/>
      <c r="V281" s="532"/>
      <c r="W281" s="532"/>
      <c r="X281" s="532"/>
      <c r="Y281" s="532" t="s">
        <v>3662</v>
      </c>
    </row>
    <row r="282" spans="1:25">
      <c r="A282" s="746" t="s">
        <v>4338</v>
      </c>
      <c r="B282" s="747" t="s">
        <v>2333</v>
      </c>
      <c r="C282" s="747" t="s">
        <v>2334</v>
      </c>
      <c r="D282" s="749">
        <v>41298</v>
      </c>
      <c r="E282" s="749" t="s">
        <v>480</v>
      </c>
      <c r="F282" s="752" t="s">
        <v>852</v>
      </c>
      <c r="G282" s="752" t="s">
        <v>853</v>
      </c>
      <c r="H282" s="752" t="s">
        <v>854</v>
      </c>
      <c r="I282" s="752" t="s">
        <v>855</v>
      </c>
      <c r="J282" s="752" t="s">
        <v>806</v>
      </c>
      <c r="K282" s="752"/>
      <c r="L282" s="747" t="s">
        <v>2334</v>
      </c>
      <c r="M282" s="747" t="s">
        <v>2335</v>
      </c>
      <c r="N282" s="747" t="s">
        <v>178</v>
      </c>
      <c r="O282" s="1001">
        <v>319</v>
      </c>
      <c r="P282" s="747" t="s">
        <v>816</v>
      </c>
      <c r="Q282" s="747" t="s">
        <v>1165</v>
      </c>
      <c r="R282" s="747" t="s">
        <v>648</v>
      </c>
      <c r="S282" s="532" t="s">
        <v>649</v>
      </c>
      <c r="T282" s="532" t="s">
        <v>3727</v>
      </c>
      <c r="U282" s="532"/>
      <c r="V282" s="532"/>
      <c r="W282" s="532"/>
      <c r="X282" s="532"/>
      <c r="Y282" s="532" t="s">
        <v>3727</v>
      </c>
    </row>
    <row r="283" spans="1:25">
      <c r="A283" s="751" t="s">
        <v>4337</v>
      </c>
      <c r="B283" s="747" t="s">
        <v>2336</v>
      </c>
      <c r="C283" s="747" t="s">
        <v>2337</v>
      </c>
      <c r="D283" s="749">
        <v>39100</v>
      </c>
      <c r="E283" s="749" t="s">
        <v>480</v>
      </c>
      <c r="F283" s="752" t="s">
        <v>1208</v>
      </c>
      <c r="G283" s="752" t="s">
        <v>1209</v>
      </c>
      <c r="H283" s="752" t="s">
        <v>1210</v>
      </c>
      <c r="I283" s="752" t="s">
        <v>2338</v>
      </c>
      <c r="J283" s="752" t="s">
        <v>780</v>
      </c>
      <c r="K283" s="752"/>
      <c r="L283" s="747" t="s">
        <v>2337</v>
      </c>
      <c r="M283" s="747" t="s">
        <v>2339</v>
      </c>
      <c r="N283" s="747" t="s">
        <v>178</v>
      </c>
      <c r="O283" s="1001">
        <v>3741</v>
      </c>
      <c r="P283" s="747" t="s">
        <v>176</v>
      </c>
      <c r="Q283" s="747" t="s">
        <v>849</v>
      </c>
      <c r="R283" s="747" t="s">
        <v>648</v>
      </c>
      <c r="S283" s="532" t="s">
        <v>649</v>
      </c>
      <c r="T283" s="532"/>
      <c r="U283" s="532"/>
      <c r="V283" s="532"/>
      <c r="W283" s="532"/>
      <c r="X283" s="532"/>
      <c r="Y283" s="532"/>
    </row>
    <row r="284" spans="1:25">
      <c r="A284" s="751" t="s">
        <v>4337</v>
      </c>
      <c r="B284" s="747" t="s">
        <v>2340</v>
      </c>
      <c r="C284" s="747" t="s">
        <v>2341</v>
      </c>
      <c r="D284" s="749">
        <v>38943</v>
      </c>
      <c r="E284" s="749" t="s">
        <v>480</v>
      </c>
      <c r="F284" s="752" t="s">
        <v>1056</v>
      </c>
      <c r="G284" s="752" t="s">
        <v>2341</v>
      </c>
      <c r="H284" s="752" t="s">
        <v>2342</v>
      </c>
      <c r="I284" s="752" t="s">
        <v>2343</v>
      </c>
      <c r="J284" s="752" t="s">
        <v>780</v>
      </c>
      <c r="K284" s="752"/>
      <c r="L284" s="747" t="s">
        <v>2341</v>
      </c>
      <c r="M284" s="747" t="s">
        <v>2344</v>
      </c>
      <c r="N284" s="747" t="s">
        <v>179</v>
      </c>
      <c r="O284" s="1001">
        <v>1630</v>
      </c>
      <c r="P284" s="747" t="s">
        <v>176</v>
      </c>
      <c r="Q284" s="747" t="s">
        <v>2345</v>
      </c>
      <c r="R284" s="747" t="s">
        <v>648</v>
      </c>
      <c r="S284" s="532" t="s">
        <v>649</v>
      </c>
      <c r="T284" s="532"/>
      <c r="U284" s="532"/>
      <c r="V284" s="532"/>
      <c r="W284" s="532"/>
      <c r="X284" s="532"/>
      <c r="Y284" s="532"/>
    </row>
    <row r="285" spans="1:25">
      <c r="A285" s="746" t="s">
        <v>4338</v>
      </c>
      <c r="B285" s="747" t="s">
        <v>2346</v>
      </c>
      <c r="C285" s="747" t="s">
        <v>2347</v>
      </c>
      <c r="D285" s="749">
        <v>37245</v>
      </c>
      <c r="E285" s="749" t="s">
        <v>480</v>
      </c>
      <c r="F285" s="752" t="s">
        <v>2177</v>
      </c>
      <c r="G285" s="752" t="s">
        <v>1481</v>
      </c>
      <c r="H285" s="752" t="s">
        <v>1387</v>
      </c>
      <c r="I285" s="752" t="s">
        <v>2178</v>
      </c>
      <c r="J285" s="752" t="s">
        <v>806</v>
      </c>
      <c r="K285" s="752"/>
      <c r="L285" s="747" t="s">
        <v>2347</v>
      </c>
      <c r="M285" s="747" t="s">
        <v>2348</v>
      </c>
      <c r="N285" s="747" t="s">
        <v>178</v>
      </c>
      <c r="O285" s="1001">
        <v>123.2</v>
      </c>
      <c r="P285" s="747" t="s">
        <v>816</v>
      </c>
      <c r="Q285" s="747" t="s">
        <v>914</v>
      </c>
      <c r="R285" s="747" t="s">
        <v>648</v>
      </c>
      <c r="S285" s="532" t="s">
        <v>649</v>
      </c>
      <c r="T285" s="532" t="s">
        <v>3632</v>
      </c>
      <c r="U285" s="532"/>
      <c r="V285" s="532"/>
      <c r="W285" s="532"/>
      <c r="X285" s="532"/>
      <c r="Y285" s="532" t="s">
        <v>3632</v>
      </c>
    </row>
    <row r="286" spans="1:25">
      <c r="A286" s="751" t="s">
        <v>4337</v>
      </c>
      <c r="B286" s="747" t="s">
        <v>2349</v>
      </c>
      <c r="C286" s="747" t="s">
        <v>2350</v>
      </c>
      <c r="D286" s="749">
        <v>38700</v>
      </c>
      <c r="E286" s="749" t="s">
        <v>480</v>
      </c>
      <c r="F286" s="752" t="s">
        <v>2351</v>
      </c>
      <c r="G286" s="752" t="s">
        <v>2352</v>
      </c>
      <c r="H286" s="752" t="s">
        <v>2300</v>
      </c>
      <c r="I286" s="752" t="s">
        <v>2353</v>
      </c>
      <c r="J286" s="752" t="s">
        <v>806</v>
      </c>
      <c r="K286" s="752"/>
      <c r="L286" s="747" t="s">
        <v>2350</v>
      </c>
      <c r="M286" s="747" t="s">
        <v>2354</v>
      </c>
      <c r="N286" s="747" t="s">
        <v>178</v>
      </c>
      <c r="O286" s="1001">
        <v>1203</v>
      </c>
      <c r="P286" s="747" t="s">
        <v>176</v>
      </c>
      <c r="Q286" s="747" t="s">
        <v>901</v>
      </c>
      <c r="R286" s="747" t="s">
        <v>648</v>
      </c>
      <c r="S286" s="532" t="s">
        <v>649</v>
      </c>
      <c r="T286" s="532" t="s">
        <v>3654</v>
      </c>
      <c r="U286" s="532"/>
      <c r="V286" s="532"/>
      <c r="W286" s="532"/>
      <c r="X286" s="532"/>
      <c r="Y286" s="532" t="s">
        <v>3654</v>
      </c>
    </row>
    <row r="287" spans="1:25">
      <c r="A287" s="746" t="s">
        <v>4338</v>
      </c>
      <c r="B287" s="747" t="s">
        <v>2355</v>
      </c>
      <c r="C287" s="747" t="s">
        <v>2356</v>
      </c>
      <c r="D287" s="749">
        <v>42460</v>
      </c>
      <c r="E287" s="749" t="s">
        <v>480</v>
      </c>
      <c r="F287" s="752" t="s">
        <v>928</v>
      </c>
      <c r="G287" s="752" t="s">
        <v>929</v>
      </c>
      <c r="H287" s="752" t="s">
        <v>930</v>
      </c>
      <c r="I287" s="752" t="s">
        <v>931</v>
      </c>
      <c r="J287" s="752" t="s">
        <v>780</v>
      </c>
      <c r="K287" s="752"/>
      <c r="L287" s="747" t="s">
        <v>2356</v>
      </c>
      <c r="M287" s="747" t="s">
        <v>2357</v>
      </c>
      <c r="N287" s="747" t="s">
        <v>178</v>
      </c>
      <c r="O287" s="1001">
        <v>1012.4</v>
      </c>
      <c r="P287" s="747" t="s">
        <v>176</v>
      </c>
      <c r="Q287" s="747" t="s">
        <v>2358</v>
      </c>
      <c r="R287" s="747" t="s">
        <v>648</v>
      </c>
      <c r="S287" s="532" t="s">
        <v>649</v>
      </c>
      <c r="T287" s="532" t="s">
        <v>3623</v>
      </c>
      <c r="U287" s="532"/>
      <c r="V287" s="532"/>
      <c r="W287" s="532"/>
      <c r="X287" s="532"/>
      <c r="Y287" s="532" t="s">
        <v>3623</v>
      </c>
    </row>
    <row r="288" spans="1:25" ht="25.5">
      <c r="A288" s="746" t="s">
        <v>4338</v>
      </c>
      <c r="B288" s="747" t="s">
        <v>2359</v>
      </c>
      <c r="C288" s="747" t="s">
        <v>2360</v>
      </c>
      <c r="D288" s="749">
        <v>43283</v>
      </c>
      <c r="E288" s="749" t="s">
        <v>480</v>
      </c>
      <c r="F288" s="752"/>
      <c r="G288" s="752"/>
      <c r="H288" s="754" t="s">
        <v>958</v>
      </c>
      <c r="I288" s="752"/>
      <c r="J288" s="752" t="s">
        <v>780</v>
      </c>
      <c r="K288" s="752"/>
      <c r="L288" s="747" t="s">
        <v>2360</v>
      </c>
      <c r="M288" s="747" t="s">
        <v>2361</v>
      </c>
      <c r="N288" s="747" t="s">
        <v>178</v>
      </c>
      <c r="O288" s="1002">
        <v>116.38</v>
      </c>
      <c r="P288" s="747" t="s">
        <v>816</v>
      </c>
      <c r="Q288" s="747" t="s">
        <v>967</v>
      </c>
      <c r="R288" s="747"/>
      <c r="S288" s="532" t="s">
        <v>649</v>
      </c>
      <c r="T288" s="532"/>
      <c r="U288" s="532"/>
      <c r="V288" s="532"/>
      <c r="W288" s="532"/>
      <c r="X288" s="532"/>
      <c r="Y288" s="532"/>
    </row>
    <row r="289" spans="1:25">
      <c r="A289" s="746" t="s">
        <v>4338</v>
      </c>
      <c r="B289" s="747" t="s">
        <v>2362</v>
      </c>
      <c r="C289" s="747" t="s">
        <v>2363</v>
      </c>
      <c r="D289" s="749">
        <v>42116</v>
      </c>
      <c r="E289" s="749" t="s">
        <v>480</v>
      </c>
      <c r="F289" s="752" t="s">
        <v>2364</v>
      </c>
      <c r="G289" s="752"/>
      <c r="H289" s="752" t="s">
        <v>778</v>
      </c>
      <c r="I289" s="752" t="s">
        <v>2365</v>
      </c>
      <c r="J289" s="752" t="s">
        <v>780</v>
      </c>
      <c r="K289" s="752"/>
      <c r="L289" s="747" t="s">
        <v>2363</v>
      </c>
      <c r="M289" s="747" t="s">
        <v>2366</v>
      </c>
      <c r="N289" s="747" t="s">
        <v>178</v>
      </c>
      <c r="O289" s="1001">
        <v>157.30000000000001</v>
      </c>
      <c r="P289" s="747" t="s">
        <v>816</v>
      </c>
      <c r="Q289" s="747" t="s">
        <v>1165</v>
      </c>
      <c r="R289" s="747" t="s">
        <v>648</v>
      </c>
      <c r="S289" s="532" t="s">
        <v>649</v>
      </c>
      <c r="T289" s="532"/>
      <c r="U289" s="532"/>
      <c r="V289" s="532"/>
      <c r="W289" s="532"/>
      <c r="X289" s="532"/>
      <c r="Y289" s="532"/>
    </row>
    <row r="290" spans="1:25">
      <c r="A290" s="746" t="s">
        <v>4338</v>
      </c>
      <c r="B290" s="747" t="s">
        <v>2367</v>
      </c>
      <c r="C290" s="747" t="s">
        <v>2368</v>
      </c>
      <c r="D290" s="749">
        <v>43945</v>
      </c>
      <c r="E290" s="749" t="s">
        <v>480</v>
      </c>
      <c r="F290" s="752" t="s">
        <v>2369</v>
      </c>
      <c r="G290" s="752" t="s">
        <v>2370</v>
      </c>
      <c r="H290" s="752" t="s">
        <v>2371</v>
      </c>
      <c r="I290" s="752" t="s">
        <v>2372</v>
      </c>
      <c r="J290" s="752" t="s">
        <v>806</v>
      </c>
      <c r="K290" s="752"/>
      <c r="L290" s="747" t="s">
        <v>2368</v>
      </c>
      <c r="M290" s="747" t="s">
        <v>2373</v>
      </c>
      <c r="N290" s="747" t="s">
        <v>178</v>
      </c>
      <c r="O290" s="1001">
        <v>89.82</v>
      </c>
      <c r="P290" s="747" t="s">
        <v>816</v>
      </c>
      <c r="Q290" s="747" t="s">
        <v>1022</v>
      </c>
      <c r="R290" s="747"/>
      <c r="S290" s="532" t="s">
        <v>649</v>
      </c>
      <c r="T290" s="532"/>
      <c r="U290" s="532"/>
      <c r="V290" s="532"/>
      <c r="W290" s="532"/>
      <c r="X290" s="532"/>
      <c r="Y290" s="532"/>
    </row>
    <row r="291" spans="1:25">
      <c r="A291" s="746" t="s">
        <v>4338</v>
      </c>
      <c r="B291" s="747" t="s">
        <v>2374</v>
      </c>
      <c r="C291" s="747" t="s">
        <v>2375</v>
      </c>
      <c r="D291" s="749">
        <v>41950</v>
      </c>
      <c r="E291" s="749" t="s">
        <v>480</v>
      </c>
      <c r="F291" s="752" t="s">
        <v>2376</v>
      </c>
      <c r="G291" s="752" t="s">
        <v>2377</v>
      </c>
      <c r="H291" s="752" t="s">
        <v>831</v>
      </c>
      <c r="I291" s="752" t="s">
        <v>2378</v>
      </c>
      <c r="J291" s="752" t="s">
        <v>806</v>
      </c>
      <c r="K291" s="752"/>
      <c r="L291" s="747" t="s">
        <v>2375</v>
      </c>
      <c r="M291" s="747" t="s">
        <v>2379</v>
      </c>
      <c r="N291" s="747" t="s">
        <v>178</v>
      </c>
      <c r="O291" s="1001">
        <v>65.849999999999994</v>
      </c>
      <c r="P291" s="747" t="s">
        <v>816</v>
      </c>
      <c r="Q291" s="747" t="s">
        <v>1053</v>
      </c>
      <c r="R291" s="747" t="s">
        <v>648</v>
      </c>
      <c r="S291" s="532" t="s">
        <v>649</v>
      </c>
      <c r="T291" s="532"/>
      <c r="U291" s="532"/>
      <c r="V291" s="532"/>
      <c r="W291" s="532"/>
      <c r="X291" s="532"/>
      <c r="Y291" s="532"/>
    </row>
    <row r="292" spans="1:25">
      <c r="A292" s="751" t="s">
        <v>4337</v>
      </c>
      <c r="B292" s="747" t="s">
        <v>2380</v>
      </c>
      <c r="C292" s="747" t="s">
        <v>2381</v>
      </c>
      <c r="D292" s="749">
        <v>39315</v>
      </c>
      <c r="E292" s="749" t="s">
        <v>480</v>
      </c>
      <c r="F292" s="752" t="s">
        <v>1641</v>
      </c>
      <c r="G292" s="752" t="s">
        <v>2382</v>
      </c>
      <c r="H292" s="752" t="s">
        <v>796</v>
      </c>
      <c r="I292" s="752" t="s">
        <v>2383</v>
      </c>
      <c r="J292" s="752" t="s">
        <v>780</v>
      </c>
      <c r="K292" s="752"/>
      <c r="L292" s="747" t="s">
        <v>2384</v>
      </c>
      <c r="M292" s="747" t="s">
        <v>2385</v>
      </c>
      <c r="N292" s="747" t="s">
        <v>179</v>
      </c>
      <c r="O292" s="1001">
        <v>5322</v>
      </c>
      <c r="P292" s="747" t="s">
        <v>176</v>
      </c>
      <c r="Q292" s="747" t="s">
        <v>2386</v>
      </c>
      <c r="R292" s="747" t="s">
        <v>648</v>
      </c>
      <c r="S292" s="532" t="s">
        <v>649</v>
      </c>
      <c r="T292" s="532" t="s">
        <v>3619</v>
      </c>
      <c r="U292" s="532"/>
      <c r="V292" s="532"/>
      <c r="W292" s="532"/>
      <c r="X292" s="532"/>
      <c r="Y292" s="532" t="s">
        <v>3619</v>
      </c>
    </row>
    <row r="293" spans="1:25">
      <c r="A293" s="746" t="s">
        <v>4338</v>
      </c>
      <c r="B293" s="747" t="s">
        <v>2387</v>
      </c>
      <c r="C293" s="747" t="s">
        <v>2388</v>
      </c>
      <c r="D293" s="749">
        <v>41613</v>
      </c>
      <c r="E293" s="749" t="s">
        <v>480</v>
      </c>
      <c r="F293" s="752" t="s">
        <v>852</v>
      </c>
      <c r="G293" s="752" t="s">
        <v>853</v>
      </c>
      <c r="H293" s="752" t="s">
        <v>854</v>
      </c>
      <c r="I293" s="752" t="s">
        <v>855</v>
      </c>
      <c r="J293" s="752" t="s">
        <v>806</v>
      </c>
      <c r="K293" s="752"/>
      <c r="L293" s="747" t="s">
        <v>2388</v>
      </c>
      <c r="M293" s="747" t="s">
        <v>2389</v>
      </c>
      <c r="N293" s="747" t="s">
        <v>178</v>
      </c>
      <c r="O293" s="1001">
        <v>313.5</v>
      </c>
      <c r="P293" s="747" t="s">
        <v>816</v>
      </c>
      <c r="Q293" s="747" t="s">
        <v>1022</v>
      </c>
      <c r="R293" s="747" t="s">
        <v>648</v>
      </c>
      <c r="S293" s="532" t="s">
        <v>649</v>
      </c>
      <c r="T293" s="532"/>
      <c r="U293" s="532"/>
      <c r="V293" s="532"/>
      <c r="W293" s="532"/>
      <c r="X293" s="532"/>
      <c r="Y293" s="532"/>
    </row>
    <row r="294" spans="1:25">
      <c r="A294" s="746" t="s">
        <v>4338</v>
      </c>
      <c r="B294" s="747" t="s">
        <v>2390</v>
      </c>
      <c r="C294" s="747" t="s">
        <v>2391</v>
      </c>
      <c r="D294" s="749">
        <v>42950</v>
      </c>
      <c r="E294" s="749" t="s">
        <v>480</v>
      </c>
      <c r="F294" s="752" t="s">
        <v>2289</v>
      </c>
      <c r="G294" s="752" t="s">
        <v>2290</v>
      </c>
      <c r="H294" s="752" t="s">
        <v>2291</v>
      </c>
      <c r="I294" s="752" t="s">
        <v>2292</v>
      </c>
      <c r="J294" s="752" t="s">
        <v>806</v>
      </c>
      <c r="K294" s="752"/>
      <c r="L294" s="747" t="s">
        <v>2391</v>
      </c>
      <c r="M294" s="747" t="s">
        <v>2392</v>
      </c>
      <c r="N294" s="747" t="s">
        <v>178</v>
      </c>
      <c r="O294" s="1001">
        <v>184.92</v>
      </c>
      <c r="P294" s="747" t="s">
        <v>816</v>
      </c>
      <c r="Q294" s="747" t="s">
        <v>1086</v>
      </c>
      <c r="R294" s="747" t="s">
        <v>648</v>
      </c>
      <c r="S294" s="532" t="s">
        <v>649</v>
      </c>
      <c r="T294" s="532"/>
      <c r="U294" s="532"/>
      <c r="V294" s="532"/>
      <c r="W294" s="532"/>
      <c r="X294" s="532"/>
      <c r="Y294" s="532"/>
    </row>
    <row r="295" spans="1:25">
      <c r="A295" s="746" t="s">
        <v>4338</v>
      </c>
      <c r="B295" s="747" t="s">
        <v>2393</v>
      </c>
      <c r="C295" s="747" t="s">
        <v>2394</v>
      </c>
      <c r="D295" s="749">
        <v>37158</v>
      </c>
      <c r="E295" s="749" t="s">
        <v>480</v>
      </c>
      <c r="F295" s="752" t="s">
        <v>928</v>
      </c>
      <c r="G295" s="752" t="s">
        <v>929</v>
      </c>
      <c r="H295" s="752" t="s">
        <v>930</v>
      </c>
      <c r="I295" s="752" t="s">
        <v>931</v>
      </c>
      <c r="J295" s="752" t="s">
        <v>780</v>
      </c>
      <c r="K295" s="752"/>
      <c r="L295" s="747" t="s">
        <v>2394</v>
      </c>
      <c r="M295" s="747" t="s">
        <v>2395</v>
      </c>
      <c r="N295" s="747" t="s">
        <v>178</v>
      </c>
      <c r="O295" s="1001">
        <v>92.33</v>
      </c>
      <c r="P295" s="747" t="s">
        <v>816</v>
      </c>
      <c r="Q295" s="747" t="s">
        <v>1086</v>
      </c>
      <c r="R295" s="747" t="s">
        <v>648</v>
      </c>
      <c r="S295" s="532" t="s">
        <v>649</v>
      </c>
      <c r="T295" s="532" t="s">
        <v>3632</v>
      </c>
      <c r="U295" s="532"/>
      <c r="V295" s="532"/>
      <c r="W295" s="532"/>
      <c r="X295" s="532"/>
      <c r="Y295" s="532" t="s">
        <v>3632</v>
      </c>
    </row>
    <row r="296" spans="1:25">
      <c r="A296" s="746" t="s">
        <v>4338</v>
      </c>
      <c r="B296" s="747" t="s">
        <v>2396</v>
      </c>
      <c r="C296" s="747" t="s">
        <v>2397</v>
      </c>
      <c r="D296" s="749">
        <v>37596</v>
      </c>
      <c r="E296" s="749" t="s">
        <v>480</v>
      </c>
      <c r="F296" s="752" t="s">
        <v>928</v>
      </c>
      <c r="G296" s="752" t="s">
        <v>929</v>
      </c>
      <c r="H296" s="752" t="s">
        <v>930</v>
      </c>
      <c r="I296" s="752" t="s">
        <v>931</v>
      </c>
      <c r="J296" s="752" t="s">
        <v>780</v>
      </c>
      <c r="K296" s="752"/>
      <c r="L296" s="747" t="s">
        <v>2397</v>
      </c>
      <c r="M296" s="747" t="s">
        <v>2398</v>
      </c>
      <c r="N296" s="747" t="s">
        <v>178</v>
      </c>
      <c r="O296" s="1001">
        <v>524</v>
      </c>
      <c r="P296" s="747" t="s">
        <v>782</v>
      </c>
      <c r="Q296" s="747" t="s">
        <v>2399</v>
      </c>
      <c r="R296" s="747" t="s">
        <v>648</v>
      </c>
      <c r="S296" s="532" t="s">
        <v>649</v>
      </c>
      <c r="T296" s="532" t="s">
        <v>3680</v>
      </c>
      <c r="U296" s="532"/>
      <c r="V296" s="532"/>
      <c r="W296" s="532"/>
      <c r="X296" s="532"/>
      <c r="Y296" s="532" t="s">
        <v>3680</v>
      </c>
    </row>
    <row r="297" spans="1:25">
      <c r="A297" s="746" t="s">
        <v>4338</v>
      </c>
      <c r="B297" s="747" t="s">
        <v>2406</v>
      </c>
      <c r="C297" s="747" t="s">
        <v>2407</v>
      </c>
      <c r="D297" s="749">
        <v>37060</v>
      </c>
      <c r="E297" s="749" t="s">
        <v>480</v>
      </c>
      <c r="F297" s="752" t="s">
        <v>2408</v>
      </c>
      <c r="G297" s="752" t="s">
        <v>2409</v>
      </c>
      <c r="H297" s="752" t="s">
        <v>1243</v>
      </c>
      <c r="I297" s="752" t="s">
        <v>2410</v>
      </c>
      <c r="J297" s="752" t="s">
        <v>806</v>
      </c>
      <c r="K297" s="752"/>
      <c r="L297" s="747" t="s">
        <v>2407</v>
      </c>
      <c r="M297" s="747" t="s">
        <v>2411</v>
      </c>
      <c r="N297" s="747" t="s">
        <v>178</v>
      </c>
      <c r="O297" s="1001">
        <v>52.3</v>
      </c>
      <c r="P297" s="747" t="s">
        <v>816</v>
      </c>
      <c r="Q297" s="747" t="s">
        <v>1285</v>
      </c>
      <c r="R297" s="747" t="s">
        <v>648</v>
      </c>
      <c r="S297" s="532" t="s">
        <v>649</v>
      </c>
      <c r="T297" s="532" t="s">
        <v>3710</v>
      </c>
      <c r="U297" s="532"/>
      <c r="V297" s="532"/>
      <c r="W297" s="532"/>
      <c r="X297" s="532"/>
      <c r="Y297" s="532" t="s">
        <v>3710</v>
      </c>
    </row>
    <row r="298" spans="1:25">
      <c r="A298" s="746" t="s">
        <v>4338</v>
      </c>
      <c r="B298" s="747" t="s">
        <v>2412</v>
      </c>
      <c r="C298" s="747" t="s">
        <v>2413</v>
      </c>
      <c r="D298" s="749">
        <v>41628</v>
      </c>
      <c r="E298" s="749" t="s">
        <v>480</v>
      </c>
      <c r="F298" s="752" t="s">
        <v>852</v>
      </c>
      <c r="G298" s="752" t="s">
        <v>853</v>
      </c>
      <c r="H298" s="752" t="s">
        <v>854</v>
      </c>
      <c r="I298" s="752" t="s">
        <v>855</v>
      </c>
      <c r="J298" s="752" t="s">
        <v>806</v>
      </c>
      <c r="K298" s="752"/>
      <c r="L298" s="747" t="s">
        <v>2413</v>
      </c>
      <c r="M298" s="747" t="s">
        <v>2414</v>
      </c>
      <c r="N298" s="747" t="s">
        <v>178</v>
      </c>
      <c r="O298" s="1001">
        <v>462.4</v>
      </c>
      <c r="P298" s="747" t="s">
        <v>816</v>
      </c>
      <c r="Q298" s="747" t="s">
        <v>992</v>
      </c>
      <c r="R298" s="747" t="s">
        <v>648</v>
      </c>
      <c r="S298" s="532" t="s">
        <v>649</v>
      </c>
      <c r="T298" s="532"/>
      <c r="U298" s="532"/>
      <c r="V298" s="532"/>
      <c r="W298" s="532"/>
      <c r="X298" s="532"/>
      <c r="Y298" s="532"/>
    </row>
    <row r="299" spans="1:25">
      <c r="A299" s="751" t="s">
        <v>4337</v>
      </c>
      <c r="B299" s="747" t="s">
        <v>2415</v>
      </c>
      <c r="C299" s="747" t="s">
        <v>2416</v>
      </c>
      <c r="D299" s="749">
        <v>39139</v>
      </c>
      <c r="E299" s="749" t="s">
        <v>480</v>
      </c>
      <c r="F299" s="752" t="s">
        <v>2416</v>
      </c>
      <c r="G299" s="752" t="s">
        <v>2417</v>
      </c>
      <c r="H299" s="752" t="s">
        <v>2418</v>
      </c>
      <c r="I299" s="752" t="s">
        <v>2419</v>
      </c>
      <c r="J299" s="752" t="s">
        <v>806</v>
      </c>
      <c r="K299" s="752"/>
      <c r="L299" s="747" t="s">
        <v>2416</v>
      </c>
      <c r="M299" s="747" t="s">
        <v>2420</v>
      </c>
      <c r="N299" s="747" t="s">
        <v>178</v>
      </c>
      <c r="O299" s="1001">
        <v>652</v>
      </c>
      <c r="P299" s="747" t="s">
        <v>782</v>
      </c>
      <c r="Q299" s="747" t="s">
        <v>2421</v>
      </c>
      <c r="R299" s="747" t="s">
        <v>648</v>
      </c>
      <c r="S299" s="532" t="s">
        <v>649</v>
      </c>
      <c r="T299" s="532"/>
      <c r="U299" s="532"/>
      <c r="V299" s="532"/>
      <c r="W299" s="532"/>
      <c r="X299" s="532"/>
      <c r="Y299" s="532"/>
    </row>
    <row r="300" spans="1:25">
      <c r="A300" s="746" t="s">
        <v>4338</v>
      </c>
      <c r="B300" s="747" t="s">
        <v>2422</v>
      </c>
      <c r="C300" s="747" t="s">
        <v>2423</v>
      </c>
      <c r="D300" s="749">
        <v>43221</v>
      </c>
      <c r="E300" s="749" t="s">
        <v>480</v>
      </c>
      <c r="F300" s="752" t="s">
        <v>928</v>
      </c>
      <c r="G300" s="752" t="s">
        <v>929</v>
      </c>
      <c r="H300" s="752" t="s">
        <v>930</v>
      </c>
      <c r="I300" s="752" t="s">
        <v>931</v>
      </c>
      <c r="J300" s="752" t="s">
        <v>780</v>
      </c>
      <c r="K300" s="752"/>
      <c r="L300" s="747" t="s">
        <v>2423</v>
      </c>
      <c r="M300" s="747" t="s">
        <v>2424</v>
      </c>
      <c r="N300" s="747" t="s">
        <v>178</v>
      </c>
      <c r="O300" s="1001">
        <v>1293.97</v>
      </c>
      <c r="P300" s="747" t="s">
        <v>176</v>
      </c>
      <c r="Q300" s="747" t="s">
        <v>910</v>
      </c>
      <c r="R300" s="747" t="s">
        <v>648</v>
      </c>
      <c r="S300" s="532" t="s">
        <v>649</v>
      </c>
      <c r="T300" s="532" t="s">
        <v>3723</v>
      </c>
      <c r="U300" s="532"/>
      <c r="V300" s="532"/>
      <c r="W300" s="532"/>
      <c r="X300" s="532"/>
      <c r="Y300" s="532" t="s">
        <v>3723</v>
      </c>
    </row>
    <row r="301" spans="1:25">
      <c r="A301" s="751" t="s">
        <v>4337</v>
      </c>
      <c r="B301" s="747" t="s">
        <v>2425</v>
      </c>
      <c r="C301" s="747" t="s">
        <v>2426</v>
      </c>
      <c r="D301" s="749">
        <v>36937</v>
      </c>
      <c r="E301" s="749" t="s">
        <v>480</v>
      </c>
      <c r="F301" s="752" t="s">
        <v>1406</v>
      </c>
      <c r="G301" s="752" t="s">
        <v>1407</v>
      </c>
      <c r="H301" s="752" t="s">
        <v>1405</v>
      </c>
      <c r="I301" s="752" t="s">
        <v>1408</v>
      </c>
      <c r="J301" s="752" t="s">
        <v>780</v>
      </c>
      <c r="K301" s="752"/>
      <c r="L301" s="747" t="s">
        <v>2426</v>
      </c>
      <c r="M301" s="747" t="s">
        <v>2427</v>
      </c>
      <c r="N301" s="747" t="s">
        <v>178</v>
      </c>
      <c r="O301" s="1001">
        <v>7353.52</v>
      </c>
      <c r="P301" s="747" t="s">
        <v>176</v>
      </c>
      <c r="Q301" s="747" t="s">
        <v>1410</v>
      </c>
      <c r="R301" s="747" t="s">
        <v>648</v>
      </c>
      <c r="S301" s="532" t="s">
        <v>649</v>
      </c>
      <c r="T301" s="532" t="s">
        <v>3631</v>
      </c>
      <c r="U301" s="532"/>
      <c r="V301" s="532"/>
      <c r="W301" s="532"/>
      <c r="X301" s="532"/>
      <c r="Y301" s="532" t="s">
        <v>3631</v>
      </c>
    </row>
    <row r="302" spans="1:25">
      <c r="A302" s="746" t="s">
        <v>4338</v>
      </c>
      <c r="B302" s="747" t="s">
        <v>2428</v>
      </c>
      <c r="C302" s="747" t="s">
        <v>2429</v>
      </c>
      <c r="D302" s="749">
        <v>37158</v>
      </c>
      <c r="E302" s="749" t="s">
        <v>480</v>
      </c>
      <c r="F302" s="752" t="s">
        <v>928</v>
      </c>
      <c r="G302" s="752" t="s">
        <v>929</v>
      </c>
      <c r="H302" s="752" t="s">
        <v>930</v>
      </c>
      <c r="I302" s="752" t="s">
        <v>931</v>
      </c>
      <c r="J302" s="752" t="s">
        <v>780</v>
      </c>
      <c r="K302" s="752"/>
      <c r="L302" s="747" t="s">
        <v>2429</v>
      </c>
      <c r="M302" s="747" t="s">
        <v>2430</v>
      </c>
      <c r="N302" s="747" t="s">
        <v>178</v>
      </c>
      <c r="O302" s="1001">
        <v>573.5</v>
      </c>
      <c r="P302" s="747" t="s">
        <v>782</v>
      </c>
      <c r="Q302" s="747" t="s">
        <v>1086</v>
      </c>
      <c r="R302" s="747" t="s">
        <v>648</v>
      </c>
      <c r="S302" s="532" t="s">
        <v>649</v>
      </c>
      <c r="T302" s="532" t="s">
        <v>3634</v>
      </c>
      <c r="U302" s="532"/>
      <c r="V302" s="532"/>
      <c r="W302" s="532"/>
      <c r="X302" s="532"/>
      <c r="Y302" s="532" t="s">
        <v>3634</v>
      </c>
    </row>
    <row r="303" spans="1:25">
      <c r="A303" s="746" t="s">
        <v>4338</v>
      </c>
      <c r="B303" s="747" t="s">
        <v>2431</v>
      </c>
      <c r="C303" s="747" t="s">
        <v>2432</v>
      </c>
      <c r="D303" s="749">
        <v>39104</v>
      </c>
      <c r="E303" s="749" t="s">
        <v>480</v>
      </c>
      <c r="F303" s="752" t="s">
        <v>852</v>
      </c>
      <c r="G303" s="752" t="s">
        <v>853</v>
      </c>
      <c r="H303" s="752" t="s">
        <v>854</v>
      </c>
      <c r="I303" s="752" t="s">
        <v>855</v>
      </c>
      <c r="J303" s="752" t="s">
        <v>806</v>
      </c>
      <c r="K303" s="752"/>
      <c r="L303" s="747" t="s">
        <v>2432</v>
      </c>
      <c r="M303" s="747" t="s">
        <v>2433</v>
      </c>
      <c r="N303" s="747" t="s">
        <v>178</v>
      </c>
      <c r="O303" s="1001">
        <v>372.53</v>
      </c>
      <c r="P303" s="747" t="s">
        <v>816</v>
      </c>
      <c r="Q303" s="747" t="s">
        <v>910</v>
      </c>
      <c r="R303" s="747" t="s">
        <v>648</v>
      </c>
      <c r="S303" s="532" t="s">
        <v>649</v>
      </c>
      <c r="T303" s="532"/>
      <c r="U303" s="532"/>
      <c r="V303" s="532"/>
      <c r="W303" s="532"/>
      <c r="X303" s="532"/>
      <c r="Y303" s="532"/>
    </row>
    <row r="304" spans="1:25">
      <c r="A304" s="746" t="s">
        <v>4338</v>
      </c>
      <c r="B304" s="747" t="s">
        <v>2434</v>
      </c>
      <c r="C304" s="747" t="s">
        <v>2435</v>
      </c>
      <c r="D304" s="749">
        <v>37942</v>
      </c>
      <c r="E304" s="749" t="s">
        <v>480</v>
      </c>
      <c r="F304" s="752" t="s">
        <v>852</v>
      </c>
      <c r="G304" s="752" t="s">
        <v>853</v>
      </c>
      <c r="H304" s="752" t="s">
        <v>854</v>
      </c>
      <c r="I304" s="752" t="s">
        <v>855</v>
      </c>
      <c r="J304" s="752" t="s">
        <v>806</v>
      </c>
      <c r="K304" s="752"/>
      <c r="L304" s="747" t="s">
        <v>2435</v>
      </c>
      <c r="M304" s="747" t="s">
        <v>2436</v>
      </c>
      <c r="N304" s="747" t="s">
        <v>178</v>
      </c>
      <c r="O304" s="1001">
        <v>137.19999999999999</v>
      </c>
      <c r="P304" s="747" t="s">
        <v>816</v>
      </c>
      <c r="Q304" s="747" t="s">
        <v>817</v>
      </c>
      <c r="R304" s="747" t="s">
        <v>648</v>
      </c>
      <c r="S304" s="532" t="s">
        <v>649</v>
      </c>
      <c r="T304" s="532"/>
      <c r="U304" s="532"/>
      <c r="V304" s="532"/>
      <c r="W304" s="532"/>
      <c r="X304" s="532"/>
      <c r="Y304" s="532"/>
    </row>
    <row r="305" spans="1:25">
      <c r="A305" s="751" t="s">
        <v>4337</v>
      </c>
      <c r="B305" s="747" t="s">
        <v>2437</v>
      </c>
      <c r="C305" s="747" t="s">
        <v>2438</v>
      </c>
      <c r="D305" s="749">
        <v>43453</v>
      </c>
      <c r="E305" s="749" t="s">
        <v>480</v>
      </c>
      <c r="F305" s="752" t="s">
        <v>2439</v>
      </c>
      <c r="G305" s="752" t="s">
        <v>2440</v>
      </c>
      <c r="H305" s="752" t="s">
        <v>2441</v>
      </c>
      <c r="I305" s="752" t="s">
        <v>2442</v>
      </c>
      <c r="J305" s="752" t="s">
        <v>780</v>
      </c>
      <c r="K305" s="752"/>
      <c r="L305" s="747" t="s">
        <v>2438</v>
      </c>
      <c r="M305" s="747" t="s">
        <v>2443</v>
      </c>
      <c r="N305" s="747" t="s">
        <v>178</v>
      </c>
      <c r="O305" s="1001">
        <v>1940</v>
      </c>
      <c r="P305" s="747" t="s">
        <v>176</v>
      </c>
      <c r="Q305" s="747" t="s">
        <v>2444</v>
      </c>
      <c r="R305" s="747" t="s">
        <v>648</v>
      </c>
      <c r="S305" s="532" t="s">
        <v>649</v>
      </c>
      <c r="T305" s="532" t="s">
        <v>3622</v>
      </c>
      <c r="U305" s="532"/>
      <c r="V305" s="532"/>
      <c r="W305" s="532"/>
      <c r="X305" s="532"/>
      <c r="Y305" s="532" t="s">
        <v>3622</v>
      </c>
    </row>
    <row r="306" spans="1:25">
      <c r="A306" s="746" t="s">
        <v>4338</v>
      </c>
      <c r="B306" s="747" t="s">
        <v>2445</v>
      </c>
      <c r="C306" s="747" t="s">
        <v>2446</v>
      </c>
      <c r="D306" s="749">
        <v>39203</v>
      </c>
      <c r="E306" s="749" t="s">
        <v>480</v>
      </c>
      <c r="F306" s="752" t="s">
        <v>852</v>
      </c>
      <c r="G306" s="752" t="s">
        <v>853</v>
      </c>
      <c r="H306" s="752" t="s">
        <v>854</v>
      </c>
      <c r="I306" s="752" t="s">
        <v>855</v>
      </c>
      <c r="J306" s="752" t="s">
        <v>806</v>
      </c>
      <c r="K306" s="752"/>
      <c r="L306" s="747" t="s">
        <v>2446</v>
      </c>
      <c r="M306" s="747" t="s">
        <v>2447</v>
      </c>
      <c r="N306" s="747" t="s">
        <v>178</v>
      </c>
      <c r="O306" s="1001">
        <v>237.05</v>
      </c>
      <c r="P306" s="747" t="s">
        <v>816</v>
      </c>
      <c r="Q306" s="747" t="s">
        <v>2071</v>
      </c>
      <c r="R306" s="747" t="s">
        <v>648</v>
      </c>
      <c r="S306" s="532" t="s">
        <v>649</v>
      </c>
      <c r="T306" s="532"/>
      <c r="U306" s="532"/>
      <c r="V306" s="532"/>
      <c r="W306" s="532"/>
      <c r="X306" s="532"/>
      <c r="Y306" s="532"/>
    </row>
    <row r="307" spans="1:25">
      <c r="A307" s="746" t="s">
        <v>4338</v>
      </c>
      <c r="B307" s="747" t="s">
        <v>2448</v>
      </c>
      <c r="C307" s="747" t="s">
        <v>2449</v>
      </c>
      <c r="D307" s="749">
        <v>37942</v>
      </c>
      <c r="E307" s="749" t="s">
        <v>480</v>
      </c>
      <c r="F307" s="752" t="s">
        <v>2450</v>
      </c>
      <c r="G307" s="752" t="s">
        <v>2451</v>
      </c>
      <c r="H307" s="752" t="s">
        <v>831</v>
      </c>
      <c r="I307" s="752" t="s">
        <v>2452</v>
      </c>
      <c r="J307" s="752" t="s">
        <v>806</v>
      </c>
      <c r="K307" s="752"/>
      <c r="L307" s="747" t="s">
        <v>2449</v>
      </c>
      <c r="M307" s="747" t="s">
        <v>2453</v>
      </c>
      <c r="N307" s="747" t="s">
        <v>178</v>
      </c>
      <c r="O307" s="1001">
        <v>333.26</v>
      </c>
      <c r="P307" s="747" t="s">
        <v>816</v>
      </c>
      <c r="Q307" s="747" t="s">
        <v>817</v>
      </c>
      <c r="R307" s="747" t="s">
        <v>648</v>
      </c>
      <c r="S307" s="532" t="s">
        <v>649</v>
      </c>
      <c r="T307" s="532"/>
      <c r="U307" s="532"/>
      <c r="V307" s="532"/>
      <c r="W307" s="532"/>
      <c r="X307" s="532"/>
      <c r="Y307" s="532"/>
    </row>
    <row r="308" spans="1:25">
      <c r="A308" s="746" t="s">
        <v>4338</v>
      </c>
      <c r="B308" s="761" t="s">
        <v>2454</v>
      </c>
      <c r="C308" s="761" t="s">
        <v>2455</v>
      </c>
      <c r="D308" s="762">
        <v>41449</v>
      </c>
      <c r="E308" s="762" t="s">
        <v>480</v>
      </c>
      <c r="F308" s="752" t="s">
        <v>1196</v>
      </c>
      <c r="G308" s="752" t="s">
        <v>1197</v>
      </c>
      <c r="H308" s="752" t="s">
        <v>1114</v>
      </c>
      <c r="I308" s="752" t="s">
        <v>1198</v>
      </c>
      <c r="J308" s="752" t="s">
        <v>780</v>
      </c>
      <c r="K308" s="752"/>
      <c r="L308" s="747" t="s">
        <v>2455</v>
      </c>
      <c r="M308" s="747" t="s">
        <v>2456</v>
      </c>
      <c r="N308" s="761" t="s">
        <v>178</v>
      </c>
      <c r="O308" s="1013">
        <v>455.76</v>
      </c>
      <c r="P308" s="747" t="s">
        <v>816</v>
      </c>
      <c r="Q308" s="761" t="s">
        <v>1219</v>
      </c>
      <c r="R308" s="761" t="s">
        <v>648</v>
      </c>
      <c r="S308" s="532" t="s">
        <v>649</v>
      </c>
      <c r="U308" s="532"/>
    </row>
    <row r="309" spans="1:25">
      <c r="A309" s="746" t="s">
        <v>4338</v>
      </c>
      <c r="B309" s="747" t="s">
        <v>2457</v>
      </c>
      <c r="C309" s="747" t="s">
        <v>2458</v>
      </c>
      <c r="D309" s="749">
        <v>41207</v>
      </c>
      <c r="E309" s="749" t="s">
        <v>480</v>
      </c>
      <c r="F309" s="752" t="s">
        <v>2459</v>
      </c>
      <c r="G309" s="752" t="s">
        <v>2460</v>
      </c>
      <c r="H309" s="752" t="s">
        <v>946</v>
      </c>
      <c r="I309" s="752" t="s">
        <v>2461</v>
      </c>
      <c r="J309" s="752" t="s">
        <v>806</v>
      </c>
      <c r="K309" s="752"/>
      <c r="L309" s="747" t="s">
        <v>2458</v>
      </c>
      <c r="M309" s="747" t="s">
        <v>2462</v>
      </c>
      <c r="N309" s="747" t="s">
        <v>178</v>
      </c>
      <c r="O309" s="1001">
        <v>31.28</v>
      </c>
      <c r="P309" s="747" t="s">
        <v>816</v>
      </c>
      <c r="Q309" s="747" t="s">
        <v>841</v>
      </c>
      <c r="R309" s="747" t="s">
        <v>648</v>
      </c>
      <c r="S309" s="532" t="s">
        <v>649</v>
      </c>
      <c r="T309" s="532"/>
      <c r="U309" s="532"/>
      <c r="V309" s="532"/>
      <c r="W309" s="532"/>
      <c r="X309" s="532"/>
      <c r="Y309" s="532"/>
    </row>
    <row r="310" spans="1:25">
      <c r="A310" s="746" t="s">
        <v>4338</v>
      </c>
      <c r="B310" s="747" t="s">
        <v>2463</v>
      </c>
      <c r="C310" s="747" t="s">
        <v>2464</v>
      </c>
      <c r="D310" s="749">
        <v>41026</v>
      </c>
      <c r="E310" s="749" t="s">
        <v>480</v>
      </c>
      <c r="F310" s="752" t="s">
        <v>1280</v>
      </c>
      <c r="G310" s="752" t="s">
        <v>1281</v>
      </c>
      <c r="H310" s="752" t="s">
        <v>1282</v>
      </c>
      <c r="I310" s="752" t="s">
        <v>1283</v>
      </c>
      <c r="J310" s="752" t="s">
        <v>806</v>
      </c>
      <c r="K310" s="752"/>
      <c r="L310" s="747" t="s">
        <v>2464</v>
      </c>
      <c r="M310" s="747" t="s">
        <v>2465</v>
      </c>
      <c r="N310" s="747" t="s">
        <v>178</v>
      </c>
      <c r="O310" s="1001">
        <v>108.6</v>
      </c>
      <c r="P310" s="747" t="s">
        <v>816</v>
      </c>
      <c r="Q310" s="747" t="s">
        <v>2466</v>
      </c>
      <c r="R310" s="747" t="s">
        <v>648</v>
      </c>
      <c r="S310" s="532" t="s">
        <v>649</v>
      </c>
      <c r="T310" s="532"/>
      <c r="U310" s="532"/>
      <c r="V310" s="532"/>
      <c r="W310" s="532"/>
      <c r="X310" s="532"/>
      <c r="Y310" s="532"/>
    </row>
    <row r="311" spans="1:25">
      <c r="A311" s="746" t="s">
        <v>4338</v>
      </c>
      <c r="B311" s="747" t="s">
        <v>2467</v>
      </c>
      <c r="C311" s="747" t="s">
        <v>2468</v>
      </c>
      <c r="D311" s="749">
        <v>42499</v>
      </c>
      <c r="E311" s="749" t="s">
        <v>480</v>
      </c>
      <c r="F311" s="752" t="s">
        <v>2469</v>
      </c>
      <c r="G311" s="752" t="s">
        <v>2470</v>
      </c>
      <c r="H311" s="752" t="s">
        <v>2184</v>
      </c>
      <c r="I311" s="752" t="s">
        <v>2471</v>
      </c>
      <c r="J311" s="752" t="s">
        <v>806</v>
      </c>
      <c r="K311" s="752"/>
      <c r="L311" s="747" t="s">
        <v>2468</v>
      </c>
      <c r="M311" s="747" t="s">
        <v>2472</v>
      </c>
      <c r="N311" s="747" t="s">
        <v>178</v>
      </c>
      <c r="O311" s="1001">
        <v>21.5</v>
      </c>
      <c r="P311" s="747" t="s">
        <v>816</v>
      </c>
      <c r="Q311" s="747" t="s">
        <v>1151</v>
      </c>
      <c r="R311" s="747" t="s">
        <v>648</v>
      </c>
      <c r="S311" s="532" t="s">
        <v>649</v>
      </c>
      <c r="T311" s="532"/>
      <c r="U311" s="532"/>
      <c r="V311" s="532"/>
      <c r="W311" s="532"/>
      <c r="X311" s="532"/>
      <c r="Y311" s="532"/>
    </row>
    <row r="312" spans="1:25">
      <c r="A312" s="746" t="s">
        <v>4338</v>
      </c>
      <c r="B312" s="747" t="s">
        <v>2473</v>
      </c>
      <c r="C312" s="747" t="s">
        <v>2474</v>
      </c>
      <c r="D312" s="749">
        <v>43041</v>
      </c>
      <c r="E312" s="749" t="s">
        <v>480</v>
      </c>
      <c r="F312" s="752" t="s">
        <v>852</v>
      </c>
      <c r="G312" s="752" t="s">
        <v>853</v>
      </c>
      <c r="H312" s="752" t="s">
        <v>854</v>
      </c>
      <c r="I312" s="752" t="s">
        <v>855</v>
      </c>
      <c r="J312" s="752" t="s">
        <v>806</v>
      </c>
      <c r="K312" s="752"/>
      <c r="L312" s="747" t="s">
        <v>2474</v>
      </c>
      <c r="M312" s="747" t="s">
        <v>2475</v>
      </c>
      <c r="N312" s="747" t="s">
        <v>178</v>
      </c>
      <c r="O312" s="1001">
        <v>526.26</v>
      </c>
      <c r="P312" s="747" t="s">
        <v>782</v>
      </c>
      <c r="Q312" s="747" t="s">
        <v>1000</v>
      </c>
      <c r="R312" s="747" t="s">
        <v>648</v>
      </c>
      <c r="S312" s="532" t="s">
        <v>649</v>
      </c>
      <c r="T312" s="532" t="s">
        <v>3635</v>
      </c>
      <c r="U312" s="532"/>
      <c r="V312" s="532"/>
      <c r="W312" s="532"/>
      <c r="X312" s="532"/>
      <c r="Y312" s="532" t="s">
        <v>3635</v>
      </c>
    </row>
    <row r="313" spans="1:25">
      <c r="A313" s="746" t="s">
        <v>4338</v>
      </c>
      <c r="B313" s="747" t="s">
        <v>2476</v>
      </c>
      <c r="C313" s="747" t="s">
        <v>2477</v>
      </c>
      <c r="D313" s="749">
        <v>41141</v>
      </c>
      <c r="E313" s="749" t="s">
        <v>480</v>
      </c>
      <c r="F313" s="752" t="s">
        <v>852</v>
      </c>
      <c r="G313" s="752" t="s">
        <v>853</v>
      </c>
      <c r="H313" s="752" t="s">
        <v>854</v>
      </c>
      <c r="I313" s="752" t="s">
        <v>855</v>
      </c>
      <c r="J313" s="752" t="s">
        <v>806</v>
      </c>
      <c r="K313" s="752"/>
      <c r="L313" s="747" t="s">
        <v>2477</v>
      </c>
      <c r="M313" s="747" t="s">
        <v>2478</v>
      </c>
      <c r="N313" s="747" t="s">
        <v>178</v>
      </c>
      <c r="O313" s="1005">
        <v>607</v>
      </c>
      <c r="P313" s="747" t="s">
        <v>782</v>
      </c>
      <c r="Q313" s="747" t="s">
        <v>2479</v>
      </c>
      <c r="R313" s="747" t="s">
        <v>648</v>
      </c>
      <c r="S313" s="532" t="s">
        <v>649</v>
      </c>
      <c r="T313" s="532" t="s">
        <v>3622</v>
      </c>
      <c r="U313" s="532"/>
      <c r="V313" s="532"/>
      <c r="W313" s="532"/>
      <c r="X313" s="532"/>
      <c r="Y313" s="532" t="s">
        <v>3622</v>
      </c>
    </row>
    <row r="314" spans="1:25">
      <c r="A314" s="746" t="s">
        <v>4338</v>
      </c>
      <c r="B314" s="747" t="s">
        <v>2486</v>
      </c>
      <c r="C314" s="747" t="s">
        <v>2487</v>
      </c>
      <c r="D314" s="749">
        <v>39717</v>
      </c>
      <c r="E314" s="749" t="s">
        <v>480</v>
      </c>
      <c r="F314" s="752" t="s">
        <v>2488</v>
      </c>
      <c r="G314" s="752"/>
      <c r="H314" s="752" t="s">
        <v>778</v>
      </c>
      <c r="I314" s="752" t="s">
        <v>2489</v>
      </c>
      <c r="J314" s="752" t="s">
        <v>780</v>
      </c>
      <c r="K314" s="752"/>
      <c r="L314" s="747" t="s">
        <v>2487</v>
      </c>
      <c r="M314" s="747" t="s">
        <v>2490</v>
      </c>
      <c r="N314" s="747" t="s">
        <v>178</v>
      </c>
      <c r="O314" s="1001">
        <v>191.9</v>
      </c>
      <c r="P314" s="747" t="s">
        <v>816</v>
      </c>
      <c r="Q314" s="747" t="s">
        <v>1075</v>
      </c>
      <c r="R314" s="747" t="s">
        <v>648</v>
      </c>
      <c r="S314" s="532" t="s">
        <v>649</v>
      </c>
      <c r="T314" s="532"/>
      <c r="U314" s="532"/>
      <c r="V314" s="532"/>
      <c r="W314" s="532"/>
      <c r="X314" s="532"/>
      <c r="Y314" s="532"/>
    </row>
    <row r="315" spans="1:25">
      <c r="A315" s="746" t="s">
        <v>4338</v>
      </c>
      <c r="B315" s="747" t="s">
        <v>2491</v>
      </c>
      <c r="C315" s="747" t="s">
        <v>2492</v>
      </c>
      <c r="D315" s="749">
        <v>40225</v>
      </c>
      <c r="E315" s="749" t="s">
        <v>480</v>
      </c>
      <c r="F315" s="752" t="s">
        <v>2493</v>
      </c>
      <c r="G315" s="752" t="s">
        <v>2494</v>
      </c>
      <c r="H315" s="752" t="s">
        <v>2106</v>
      </c>
      <c r="I315" s="752" t="s">
        <v>2495</v>
      </c>
      <c r="J315" s="752" t="s">
        <v>806</v>
      </c>
      <c r="K315" s="752"/>
      <c r="L315" s="747" t="s">
        <v>2492</v>
      </c>
      <c r="M315" s="747" t="s">
        <v>2496</v>
      </c>
      <c r="N315" s="747" t="s">
        <v>178</v>
      </c>
      <c r="O315" s="1001">
        <v>99.82</v>
      </c>
      <c r="P315" s="747" t="s">
        <v>816</v>
      </c>
      <c r="Q315" s="747" t="s">
        <v>2497</v>
      </c>
      <c r="R315" s="747" t="s">
        <v>648</v>
      </c>
      <c r="S315" s="532" t="s">
        <v>649</v>
      </c>
      <c r="T315" s="532"/>
      <c r="U315" s="532"/>
      <c r="V315" s="532"/>
      <c r="W315" s="532"/>
      <c r="X315" s="532"/>
      <c r="Y315" s="532"/>
    </row>
    <row r="316" spans="1:25">
      <c r="A316" s="751" t="s">
        <v>4337</v>
      </c>
      <c r="B316" s="747" t="s">
        <v>2498</v>
      </c>
      <c r="C316" s="747" t="s">
        <v>2499</v>
      </c>
      <c r="D316" s="749">
        <v>43195</v>
      </c>
      <c r="E316" s="749" t="s">
        <v>480</v>
      </c>
      <c r="F316" s="752" t="s">
        <v>2500</v>
      </c>
      <c r="G316" s="752" t="s">
        <v>2501</v>
      </c>
      <c r="H316" s="752" t="s">
        <v>1725</v>
      </c>
      <c r="I316" s="752" t="s">
        <v>1726</v>
      </c>
      <c r="J316" s="752" t="s">
        <v>806</v>
      </c>
      <c r="K316" s="752"/>
      <c r="L316" s="747" t="s">
        <v>2499</v>
      </c>
      <c r="M316" s="747" t="s">
        <v>2502</v>
      </c>
      <c r="N316" s="747" t="s">
        <v>178</v>
      </c>
      <c r="O316" s="1001">
        <v>251.6</v>
      </c>
      <c r="P316" s="747" t="s">
        <v>816</v>
      </c>
      <c r="Q316" s="747" t="s">
        <v>1246</v>
      </c>
      <c r="R316" s="747"/>
      <c r="S316" s="532" t="s">
        <v>649</v>
      </c>
      <c r="T316" s="532"/>
      <c r="U316" s="532"/>
      <c r="V316" s="532"/>
      <c r="W316" s="532"/>
      <c r="X316" s="532"/>
      <c r="Y316" s="532"/>
    </row>
    <row r="317" spans="1:25">
      <c r="A317" s="746" t="s">
        <v>4338</v>
      </c>
      <c r="B317" s="747" t="s">
        <v>2503</v>
      </c>
      <c r="C317" s="747" t="s">
        <v>2504</v>
      </c>
      <c r="D317" s="749">
        <v>41682</v>
      </c>
      <c r="E317" s="749" t="s">
        <v>480</v>
      </c>
      <c r="F317" s="752" t="s">
        <v>2505</v>
      </c>
      <c r="G317" s="752" t="s">
        <v>1464</v>
      </c>
      <c r="H317" s="752" t="s">
        <v>2506</v>
      </c>
      <c r="I317" s="752" t="s">
        <v>2507</v>
      </c>
      <c r="J317" s="752" t="s">
        <v>780</v>
      </c>
      <c r="K317" s="752"/>
      <c r="L317" s="747" t="s">
        <v>2504</v>
      </c>
      <c r="M317" s="747" t="s">
        <v>2508</v>
      </c>
      <c r="N317" s="747" t="s">
        <v>178</v>
      </c>
      <c r="O317" s="1001">
        <v>214.15</v>
      </c>
      <c r="P317" s="747" t="s">
        <v>816</v>
      </c>
      <c r="Q317" s="747" t="s">
        <v>1041</v>
      </c>
      <c r="R317" s="747" t="s">
        <v>648</v>
      </c>
      <c r="S317" s="532" t="s">
        <v>649</v>
      </c>
      <c r="T317" s="532" t="s">
        <v>3631</v>
      </c>
      <c r="U317" s="532"/>
      <c r="V317" s="532"/>
      <c r="W317" s="532"/>
      <c r="X317" s="532"/>
      <c r="Y317" s="532" t="s">
        <v>3631</v>
      </c>
    </row>
    <row r="318" spans="1:25">
      <c r="A318" s="746" t="s">
        <v>4338</v>
      </c>
      <c r="B318" s="747" t="s">
        <v>2509</v>
      </c>
      <c r="C318" s="747" t="s">
        <v>2510</v>
      </c>
      <c r="D318" s="749">
        <v>41247</v>
      </c>
      <c r="E318" s="749" t="s">
        <v>480</v>
      </c>
      <c r="F318" s="752" t="s">
        <v>852</v>
      </c>
      <c r="G318" s="752" t="s">
        <v>853</v>
      </c>
      <c r="H318" s="752" t="s">
        <v>854</v>
      </c>
      <c r="I318" s="752" t="s">
        <v>855</v>
      </c>
      <c r="J318" s="752" t="s">
        <v>806</v>
      </c>
      <c r="K318" s="752"/>
      <c r="L318" s="747" t="s">
        <v>2510</v>
      </c>
      <c r="M318" s="747" t="s">
        <v>2511</v>
      </c>
      <c r="N318" s="747" t="s">
        <v>178</v>
      </c>
      <c r="O318" s="1001">
        <v>99.42</v>
      </c>
      <c r="P318" s="747" t="s">
        <v>816</v>
      </c>
      <c r="Q318" s="747" t="s">
        <v>826</v>
      </c>
      <c r="R318" s="747" t="s">
        <v>648</v>
      </c>
      <c r="S318" s="532" t="s">
        <v>649</v>
      </c>
      <c r="T318" s="532"/>
      <c r="U318" s="532"/>
      <c r="V318" s="532"/>
      <c r="W318" s="532"/>
      <c r="X318" s="532"/>
      <c r="Y318" s="532"/>
    </row>
    <row r="319" spans="1:25">
      <c r="A319" s="746" t="s">
        <v>4338</v>
      </c>
      <c r="B319" s="747" t="s">
        <v>2512</v>
      </c>
      <c r="C319" s="747" t="s">
        <v>2513</v>
      </c>
      <c r="D319" s="749">
        <v>39427</v>
      </c>
      <c r="E319" s="749" t="s">
        <v>480</v>
      </c>
      <c r="F319" s="752" t="s">
        <v>2514</v>
      </c>
      <c r="G319" s="752" t="s">
        <v>2515</v>
      </c>
      <c r="H319" s="752" t="s">
        <v>1450</v>
      </c>
      <c r="I319" s="752" t="s">
        <v>2516</v>
      </c>
      <c r="J319" s="752" t="s">
        <v>806</v>
      </c>
      <c r="K319" s="752"/>
      <c r="L319" s="747" t="s">
        <v>2513</v>
      </c>
      <c r="M319" s="747" t="s">
        <v>2517</v>
      </c>
      <c r="N319" s="747" t="s">
        <v>178</v>
      </c>
      <c r="O319" s="1001">
        <v>126.8</v>
      </c>
      <c r="P319" s="747" t="s">
        <v>816</v>
      </c>
      <c r="Q319" s="747" t="s">
        <v>841</v>
      </c>
      <c r="R319" s="747" t="s">
        <v>648</v>
      </c>
      <c r="S319" s="532" t="s">
        <v>649</v>
      </c>
      <c r="T319" s="532" t="s">
        <v>3638</v>
      </c>
      <c r="U319" s="532"/>
      <c r="V319" s="532"/>
      <c r="W319" s="532"/>
      <c r="X319" s="532"/>
      <c r="Y319" s="532" t="s">
        <v>3638</v>
      </c>
    </row>
    <row r="320" spans="1:25">
      <c r="A320" s="746" t="s">
        <v>4338</v>
      </c>
      <c r="B320" s="747" t="s">
        <v>2518</v>
      </c>
      <c r="C320" s="747" t="s">
        <v>2519</v>
      </c>
      <c r="D320" s="749">
        <v>36945</v>
      </c>
      <c r="E320" s="749" t="s">
        <v>480</v>
      </c>
      <c r="F320" s="752" t="s">
        <v>852</v>
      </c>
      <c r="G320" s="752" t="s">
        <v>853</v>
      </c>
      <c r="H320" s="752" t="s">
        <v>854</v>
      </c>
      <c r="I320" s="752" t="s">
        <v>855</v>
      </c>
      <c r="J320" s="752" t="s">
        <v>806</v>
      </c>
      <c r="K320" s="752"/>
      <c r="L320" s="747" t="s">
        <v>2519</v>
      </c>
      <c r="M320" s="747" t="s">
        <v>2520</v>
      </c>
      <c r="N320" s="747" t="s">
        <v>178</v>
      </c>
      <c r="O320" s="1001">
        <v>501.69</v>
      </c>
      <c r="P320" s="747" t="s">
        <v>782</v>
      </c>
      <c r="Q320" s="747" t="s">
        <v>1151</v>
      </c>
      <c r="R320" s="763" t="s">
        <v>648</v>
      </c>
      <c r="S320" s="532" t="s">
        <v>649</v>
      </c>
      <c r="T320" s="532" t="s">
        <v>3679</v>
      </c>
      <c r="U320" s="532"/>
      <c r="V320" s="532"/>
      <c r="W320" s="532"/>
      <c r="X320" s="532"/>
      <c r="Y320" s="532" t="s">
        <v>3679</v>
      </c>
    </row>
    <row r="321" spans="1:25">
      <c r="A321" s="746" t="s">
        <v>4338</v>
      </c>
      <c r="B321" s="747" t="s">
        <v>2521</v>
      </c>
      <c r="C321" s="747" t="s">
        <v>2522</v>
      </c>
      <c r="D321" s="749">
        <v>44020</v>
      </c>
      <c r="E321" s="749" t="s">
        <v>480</v>
      </c>
      <c r="F321" s="752" t="s">
        <v>1215</v>
      </c>
      <c r="G321" s="752" t="s">
        <v>1216</v>
      </c>
      <c r="H321" s="752" t="s">
        <v>813</v>
      </c>
      <c r="I321" s="752" t="s">
        <v>1217</v>
      </c>
      <c r="J321" s="752" t="s">
        <v>806</v>
      </c>
      <c r="K321" s="752"/>
      <c r="L321" s="747" t="s">
        <v>2522</v>
      </c>
      <c r="M321" s="747" t="s">
        <v>2523</v>
      </c>
      <c r="N321" s="747" t="s">
        <v>1348</v>
      </c>
      <c r="O321" s="1001">
        <v>116.28</v>
      </c>
      <c r="P321" s="747" t="s">
        <v>816</v>
      </c>
      <c r="Q321" s="747" t="s">
        <v>1219</v>
      </c>
      <c r="R321" s="747"/>
      <c r="S321" s="532" t="s">
        <v>649</v>
      </c>
      <c r="T321" s="532"/>
      <c r="U321" s="532"/>
      <c r="V321" s="532"/>
      <c r="W321" s="532"/>
      <c r="X321" s="532"/>
      <c r="Y321" s="532"/>
    </row>
    <row r="322" spans="1:25">
      <c r="A322" s="746" t="s">
        <v>4338</v>
      </c>
      <c r="B322" s="764" t="s">
        <v>2524</v>
      </c>
      <c r="C322" s="752" t="s">
        <v>2525</v>
      </c>
      <c r="D322" s="749">
        <v>42194</v>
      </c>
      <c r="E322" s="749" t="s">
        <v>480</v>
      </c>
      <c r="F322" s="752" t="s">
        <v>1581</v>
      </c>
      <c r="G322" s="752" t="s">
        <v>1582</v>
      </c>
      <c r="H322" s="752" t="s">
        <v>1583</v>
      </c>
      <c r="I322" s="752" t="s">
        <v>1584</v>
      </c>
      <c r="J322" s="752" t="s">
        <v>824</v>
      </c>
      <c r="K322" s="752"/>
      <c r="L322" s="747" t="s">
        <v>2525</v>
      </c>
      <c r="M322" s="747" t="s">
        <v>2526</v>
      </c>
      <c r="N322" s="747" t="s">
        <v>178</v>
      </c>
      <c r="O322" s="1001">
        <v>16.61</v>
      </c>
      <c r="P322" s="747" t="s">
        <v>816</v>
      </c>
      <c r="Q322" s="747" t="s">
        <v>1041</v>
      </c>
      <c r="R322" s="763" t="s">
        <v>648</v>
      </c>
      <c r="S322" s="532" t="s">
        <v>649</v>
      </c>
      <c r="T322" s="729"/>
      <c r="U322" s="532"/>
      <c r="V322" s="532"/>
      <c r="W322" s="724"/>
      <c r="X322" s="724"/>
      <c r="Y322" s="729"/>
    </row>
    <row r="323" spans="1:25">
      <c r="A323" s="751" t="s">
        <v>4337</v>
      </c>
      <c r="B323" s="747" t="s">
        <v>2527</v>
      </c>
      <c r="C323" s="747" t="s">
        <v>2528</v>
      </c>
      <c r="D323" s="749">
        <v>43179</v>
      </c>
      <c r="E323" s="749" t="s">
        <v>480</v>
      </c>
      <c r="F323" s="752" t="s">
        <v>2529</v>
      </c>
      <c r="G323" s="752" t="s">
        <v>2530</v>
      </c>
      <c r="H323" s="752" t="s">
        <v>1775</v>
      </c>
      <c r="I323" s="752" t="s">
        <v>2531</v>
      </c>
      <c r="J323" s="752" t="s">
        <v>806</v>
      </c>
      <c r="K323" s="752"/>
      <c r="L323" s="747" t="s">
        <v>2528</v>
      </c>
      <c r="M323" s="747" t="s">
        <v>2532</v>
      </c>
      <c r="N323" s="747" t="s">
        <v>178</v>
      </c>
      <c r="O323" s="1006">
        <v>915.03</v>
      </c>
      <c r="P323" s="747" t="s">
        <v>782</v>
      </c>
      <c r="Q323" s="747" t="s">
        <v>2533</v>
      </c>
      <c r="R323" s="747"/>
      <c r="S323" s="532" t="s">
        <v>649</v>
      </c>
      <c r="T323" s="532"/>
      <c r="U323" s="532"/>
      <c r="V323" s="532"/>
      <c r="W323" s="532"/>
      <c r="X323" s="532"/>
      <c r="Y323" s="532"/>
    </row>
    <row r="324" spans="1:25">
      <c r="A324" s="746" t="s">
        <v>4338</v>
      </c>
      <c r="B324" s="764" t="s">
        <v>2534</v>
      </c>
      <c r="C324" s="747" t="s">
        <v>2535</v>
      </c>
      <c r="D324" s="749">
        <v>41828</v>
      </c>
      <c r="E324" s="749" t="s">
        <v>480</v>
      </c>
      <c r="F324" s="752" t="s">
        <v>904</v>
      </c>
      <c r="G324" s="752" t="s">
        <v>905</v>
      </c>
      <c r="H324" s="752" t="s">
        <v>906</v>
      </c>
      <c r="I324" s="752" t="s">
        <v>907</v>
      </c>
      <c r="J324" s="752" t="s">
        <v>908</v>
      </c>
      <c r="K324" s="752"/>
      <c r="L324" s="747" t="s">
        <v>2535</v>
      </c>
      <c r="M324" s="747" t="s">
        <v>2536</v>
      </c>
      <c r="N324" s="747" t="s">
        <v>178</v>
      </c>
      <c r="O324" s="1001">
        <v>95.6</v>
      </c>
      <c r="P324" s="747" t="s">
        <v>816</v>
      </c>
      <c r="Q324" s="747" t="s">
        <v>967</v>
      </c>
      <c r="R324" s="763" t="s">
        <v>648</v>
      </c>
      <c r="S324" s="532" t="s">
        <v>649</v>
      </c>
      <c r="T324" s="729"/>
      <c r="U324" s="532"/>
      <c r="V324" s="532"/>
      <c r="W324" s="724"/>
      <c r="X324" s="724"/>
      <c r="Y324" s="729"/>
    </row>
    <row r="325" spans="1:25">
      <c r="A325" s="746" t="s">
        <v>4338</v>
      </c>
      <c r="B325" s="764" t="s">
        <v>2537</v>
      </c>
      <c r="C325" s="747" t="s">
        <v>2538</v>
      </c>
      <c r="D325" s="749">
        <v>39315</v>
      </c>
      <c r="E325" s="749" t="s">
        <v>480</v>
      </c>
      <c r="F325" s="752" t="s">
        <v>852</v>
      </c>
      <c r="G325" s="752" t="s">
        <v>853</v>
      </c>
      <c r="H325" s="752" t="s">
        <v>854</v>
      </c>
      <c r="I325" s="752" t="s">
        <v>855</v>
      </c>
      <c r="J325" s="752" t="s">
        <v>806</v>
      </c>
      <c r="K325" s="752"/>
      <c r="L325" s="747" t="s">
        <v>2538</v>
      </c>
      <c r="M325" s="747" t="s">
        <v>2539</v>
      </c>
      <c r="N325" s="747" t="s">
        <v>178</v>
      </c>
      <c r="O325" s="1001">
        <v>116.65</v>
      </c>
      <c r="P325" s="747" t="s">
        <v>816</v>
      </c>
      <c r="Q325" s="747" t="s">
        <v>1337</v>
      </c>
      <c r="R325" s="763" t="s">
        <v>648</v>
      </c>
      <c r="S325" s="532" t="s">
        <v>649</v>
      </c>
      <c r="T325" s="729"/>
      <c r="U325" s="532"/>
      <c r="V325" s="532"/>
      <c r="W325" s="724"/>
      <c r="X325" s="724"/>
      <c r="Y325" s="729"/>
    </row>
    <row r="326" spans="1:25">
      <c r="A326" s="746" t="s">
        <v>4338</v>
      </c>
      <c r="B326" s="764" t="s">
        <v>2540</v>
      </c>
      <c r="C326" s="747" t="s">
        <v>2541</v>
      </c>
      <c r="D326" s="749">
        <v>42255</v>
      </c>
      <c r="E326" s="749" t="s">
        <v>480</v>
      </c>
      <c r="F326" s="752" t="s">
        <v>852</v>
      </c>
      <c r="G326" s="752" t="s">
        <v>853</v>
      </c>
      <c r="H326" s="752" t="s">
        <v>854</v>
      </c>
      <c r="I326" s="752" t="s">
        <v>855</v>
      </c>
      <c r="J326" s="752" t="s">
        <v>806</v>
      </c>
      <c r="K326" s="752"/>
      <c r="L326" s="747" t="s">
        <v>2541</v>
      </c>
      <c r="M326" s="747" t="s">
        <v>2542</v>
      </c>
      <c r="N326" s="747" t="s">
        <v>178</v>
      </c>
      <c r="O326" s="1001">
        <v>555.1</v>
      </c>
      <c r="P326" s="747" t="s">
        <v>782</v>
      </c>
      <c r="Q326" s="747" t="s">
        <v>953</v>
      </c>
      <c r="R326" s="763" t="s">
        <v>648</v>
      </c>
      <c r="S326" s="532" t="s">
        <v>649</v>
      </c>
      <c r="T326" s="729" t="s">
        <v>3622</v>
      </c>
      <c r="U326" s="532"/>
      <c r="V326" s="532"/>
      <c r="W326" s="724"/>
      <c r="X326" s="724"/>
      <c r="Y326" s="729" t="s">
        <v>3622</v>
      </c>
    </row>
    <row r="327" spans="1:25">
      <c r="A327" s="751" t="s">
        <v>4337</v>
      </c>
      <c r="B327" s="764" t="s">
        <v>2543</v>
      </c>
      <c r="C327" s="747" t="s">
        <v>2544</v>
      </c>
      <c r="D327" s="749">
        <v>40058</v>
      </c>
      <c r="E327" s="749" t="s">
        <v>480</v>
      </c>
      <c r="F327" s="752" t="s">
        <v>2545</v>
      </c>
      <c r="G327" s="752" t="s">
        <v>2546</v>
      </c>
      <c r="H327" s="752" t="s">
        <v>2547</v>
      </c>
      <c r="I327" s="752" t="s">
        <v>2548</v>
      </c>
      <c r="J327" s="752" t="s">
        <v>806</v>
      </c>
      <c r="K327" s="752"/>
      <c r="L327" s="747" t="s">
        <v>2544</v>
      </c>
      <c r="M327" s="747" t="s">
        <v>2549</v>
      </c>
      <c r="N327" s="747" t="s">
        <v>178</v>
      </c>
      <c r="O327" s="1001">
        <v>707.4</v>
      </c>
      <c r="P327" s="747" t="s">
        <v>782</v>
      </c>
      <c r="Q327" s="747" t="s">
        <v>849</v>
      </c>
      <c r="R327" s="763" t="s">
        <v>648</v>
      </c>
      <c r="S327" s="532" t="s">
        <v>649</v>
      </c>
      <c r="T327" s="729"/>
      <c r="U327" s="532"/>
      <c r="V327" s="532"/>
      <c r="W327" s="724"/>
      <c r="X327" s="724"/>
      <c r="Y327" s="729"/>
    </row>
    <row r="328" spans="1:25">
      <c r="A328" s="746" t="s">
        <v>4338</v>
      </c>
      <c r="B328" s="764" t="s">
        <v>2550</v>
      </c>
      <c r="C328" s="747" t="s">
        <v>2551</v>
      </c>
      <c r="D328" s="749">
        <v>41687</v>
      </c>
      <c r="E328" s="749" t="s">
        <v>480</v>
      </c>
      <c r="F328" s="752" t="s">
        <v>928</v>
      </c>
      <c r="G328" s="752" t="s">
        <v>929</v>
      </c>
      <c r="H328" s="752" t="s">
        <v>930</v>
      </c>
      <c r="I328" s="752" t="s">
        <v>931</v>
      </c>
      <c r="J328" s="752" t="s">
        <v>780</v>
      </c>
      <c r="K328" s="752"/>
      <c r="L328" s="747" t="s">
        <v>2551</v>
      </c>
      <c r="M328" s="747" t="s">
        <v>2552</v>
      </c>
      <c r="N328" s="747" t="s">
        <v>178</v>
      </c>
      <c r="O328" s="1001">
        <v>416.49</v>
      </c>
      <c r="P328" s="747" t="s">
        <v>816</v>
      </c>
      <c r="Q328" s="747" t="s">
        <v>2553</v>
      </c>
      <c r="R328" s="763" t="s">
        <v>648</v>
      </c>
      <c r="S328" s="532" t="s">
        <v>649</v>
      </c>
      <c r="T328" s="729" t="s">
        <v>3622</v>
      </c>
      <c r="U328" s="532"/>
      <c r="V328" s="532"/>
      <c r="W328" s="724"/>
      <c r="X328" s="724"/>
      <c r="Y328" s="729" t="s">
        <v>3622</v>
      </c>
    </row>
    <row r="329" spans="1:25">
      <c r="A329" s="746" t="s">
        <v>4338</v>
      </c>
      <c r="B329" s="764" t="s">
        <v>2554</v>
      </c>
      <c r="C329" s="747" t="s">
        <v>2555</v>
      </c>
      <c r="D329" s="749">
        <v>37369</v>
      </c>
      <c r="E329" s="749" t="s">
        <v>480</v>
      </c>
      <c r="F329" s="752" t="s">
        <v>928</v>
      </c>
      <c r="G329" s="752" t="s">
        <v>929</v>
      </c>
      <c r="H329" s="752" t="s">
        <v>930</v>
      </c>
      <c r="I329" s="752" t="s">
        <v>931</v>
      </c>
      <c r="J329" s="752" t="s">
        <v>780</v>
      </c>
      <c r="K329" s="752"/>
      <c r="L329" s="747" t="s">
        <v>2556</v>
      </c>
      <c r="M329" s="747" t="s">
        <v>2557</v>
      </c>
      <c r="N329" s="747" t="s">
        <v>178</v>
      </c>
      <c r="O329" s="1001">
        <v>232.4</v>
      </c>
      <c r="P329" s="747" t="s">
        <v>816</v>
      </c>
      <c r="Q329" s="747" t="s">
        <v>2558</v>
      </c>
      <c r="R329" s="763" t="s">
        <v>648</v>
      </c>
      <c r="S329" s="532" t="s">
        <v>649</v>
      </c>
      <c r="T329" s="729"/>
      <c r="U329" s="532"/>
      <c r="V329" s="532"/>
      <c r="W329" s="724"/>
      <c r="X329" s="724"/>
      <c r="Y329" s="729"/>
    </row>
    <row r="330" spans="1:25">
      <c r="A330" s="746" t="s">
        <v>4338</v>
      </c>
      <c r="B330" s="764" t="s">
        <v>2559</v>
      </c>
      <c r="C330" s="747" t="s">
        <v>2560</v>
      </c>
      <c r="D330" s="749">
        <v>37076</v>
      </c>
      <c r="E330" s="749" t="s">
        <v>480</v>
      </c>
      <c r="F330" s="752" t="s">
        <v>852</v>
      </c>
      <c r="G330" s="752" t="s">
        <v>853</v>
      </c>
      <c r="H330" s="752" t="s">
        <v>854</v>
      </c>
      <c r="I330" s="752" t="s">
        <v>855</v>
      </c>
      <c r="J330" s="752" t="s">
        <v>806</v>
      </c>
      <c r="K330" s="752"/>
      <c r="L330" s="747" t="s">
        <v>2560</v>
      </c>
      <c r="M330" s="747" t="s">
        <v>2561</v>
      </c>
      <c r="N330" s="747" t="s">
        <v>178</v>
      </c>
      <c r="O330" s="1001">
        <v>726.7</v>
      </c>
      <c r="P330" s="747" t="s">
        <v>782</v>
      </c>
      <c r="Q330" s="747" t="s">
        <v>1049</v>
      </c>
      <c r="R330" s="763" t="s">
        <v>648</v>
      </c>
      <c r="S330" s="532" t="s">
        <v>649</v>
      </c>
      <c r="T330" s="729" t="s">
        <v>3711</v>
      </c>
      <c r="U330" s="532"/>
      <c r="V330" s="532"/>
      <c r="W330" s="724"/>
      <c r="X330" s="724"/>
      <c r="Y330" s="729" t="s">
        <v>3711</v>
      </c>
    </row>
    <row r="331" spans="1:25">
      <c r="A331" s="746" t="s">
        <v>4338</v>
      </c>
      <c r="B331" s="747" t="s">
        <v>2562</v>
      </c>
      <c r="C331" s="747" t="s">
        <v>2563</v>
      </c>
      <c r="D331" s="749">
        <v>43762</v>
      </c>
      <c r="E331" s="749" t="s">
        <v>480</v>
      </c>
      <c r="F331" s="752" t="s">
        <v>1215</v>
      </c>
      <c r="G331" s="752" t="s">
        <v>1216</v>
      </c>
      <c r="H331" s="752" t="s">
        <v>813</v>
      </c>
      <c r="I331" s="752" t="s">
        <v>1217</v>
      </c>
      <c r="J331" s="752" t="s">
        <v>806</v>
      </c>
      <c r="K331" s="752"/>
      <c r="L331" s="747" t="s">
        <v>2563</v>
      </c>
      <c r="M331" s="747" t="s">
        <v>2564</v>
      </c>
      <c r="N331" s="747" t="s">
        <v>178</v>
      </c>
      <c r="O331" s="1001">
        <v>870.12</v>
      </c>
      <c r="P331" s="747" t="s">
        <v>782</v>
      </c>
      <c r="Q331" s="747" t="s">
        <v>2553</v>
      </c>
      <c r="R331" s="747" t="s">
        <v>648</v>
      </c>
      <c r="S331" s="532" t="s">
        <v>649</v>
      </c>
      <c r="T331" s="532" t="s">
        <v>3619</v>
      </c>
      <c r="U331" s="532"/>
      <c r="V331" s="532"/>
      <c r="W331" s="532"/>
      <c r="X331" s="532"/>
      <c r="Y331" s="532" t="s">
        <v>3619</v>
      </c>
    </row>
    <row r="332" spans="1:25">
      <c r="A332" s="746" t="s">
        <v>4338</v>
      </c>
      <c r="B332" s="764" t="s">
        <v>2565</v>
      </c>
      <c r="C332" s="747" t="s">
        <v>2566</v>
      </c>
      <c r="D332" s="749">
        <v>42188</v>
      </c>
      <c r="E332" s="749" t="s">
        <v>480</v>
      </c>
      <c r="F332" s="752" t="s">
        <v>2282</v>
      </c>
      <c r="G332" s="752" t="s">
        <v>2283</v>
      </c>
      <c r="H332" s="752" t="s">
        <v>2284</v>
      </c>
      <c r="I332" s="752" t="s">
        <v>2285</v>
      </c>
      <c r="J332" s="752" t="s">
        <v>806</v>
      </c>
      <c r="K332" s="752"/>
      <c r="L332" s="747" t="s">
        <v>2566</v>
      </c>
      <c r="M332" s="747" t="s">
        <v>2567</v>
      </c>
      <c r="N332" s="747" t="s">
        <v>178</v>
      </c>
      <c r="O332" s="1001">
        <v>96.8</v>
      </c>
      <c r="P332" s="747" t="s">
        <v>816</v>
      </c>
      <c r="Q332" s="747" t="s">
        <v>1033</v>
      </c>
      <c r="R332" s="763" t="s">
        <v>648</v>
      </c>
      <c r="S332" s="532" t="s">
        <v>649</v>
      </c>
      <c r="T332" s="729"/>
      <c r="U332" s="532"/>
      <c r="V332" s="532"/>
      <c r="W332" s="724"/>
      <c r="X332" s="724"/>
      <c r="Y332" s="729"/>
    </row>
    <row r="333" spans="1:25">
      <c r="A333" s="746" t="s">
        <v>4338</v>
      </c>
      <c r="B333" s="765" t="s">
        <v>1373</v>
      </c>
      <c r="C333" s="747" t="s">
        <v>2568</v>
      </c>
      <c r="D333" s="749">
        <v>44035</v>
      </c>
      <c r="E333" s="749" t="s">
        <v>480</v>
      </c>
      <c r="F333" s="752" t="s">
        <v>852</v>
      </c>
      <c r="G333" s="752" t="s">
        <v>853</v>
      </c>
      <c r="H333" s="752" t="s">
        <v>854</v>
      </c>
      <c r="I333" s="752" t="s">
        <v>855</v>
      </c>
      <c r="J333" s="752" t="s">
        <v>806</v>
      </c>
      <c r="K333" s="752"/>
      <c r="L333" s="747" t="s">
        <v>1441</v>
      </c>
      <c r="M333" s="747" t="s">
        <v>2569</v>
      </c>
      <c r="N333" s="747" t="s">
        <v>1348</v>
      </c>
      <c r="O333" s="1001">
        <v>171.25</v>
      </c>
      <c r="P333" s="747" t="s">
        <v>816</v>
      </c>
      <c r="Q333" s="747" t="s">
        <v>1000</v>
      </c>
      <c r="R333" s="747"/>
      <c r="S333" s="532" t="s">
        <v>649</v>
      </c>
      <c r="T333" s="532"/>
      <c r="U333" s="532"/>
      <c r="V333" s="532"/>
      <c r="W333" s="532"/>
      <c r="X333" s="532"/>
      <c r="Y333" s="532"/>
    </row>
    <row r="334" spans="1:25">
      <c r="A334" s="746" t="s">
        <v>4338</v>
      </c>
      <c r="B334" s="765" t="s">
        <v>3712</v>
      </c>
      <c r="C334" s="747" t="s">
        <v>3713</v>
      </c>
      <c r="D334" s="749">
        <v>44281</v>
      </c>
      <c r="E334" s="749" t="s">
        <v>480</v>
      </c>
      <c r="F334" s="752" t="s">
        <v>3683</v>
      </c>
      <c r="G334" s="752" t="s">
        <v>3684</v>
      </c>
      <c r="H334" s="752" t="s">
        <v>3685</v>
      </c>
      <c r="I334" s="752" t="s">
        <v>855</v>
      </c>
      <c r="J334" s="752" t="s">
        <v>806</v>
      </c>
      <c r="K334" s="752"/>
      <c r="L334" s="747" t="s">
        <v>3713</v>
      </c>
      <c r="M334" s="747" t="s">
        <v>3714</v>
      </c>
      <c r="N334" s="747" t="s">
        <v>178</v>
      </c>
      <c r="O334" s="1002">
        <v>62.21</v>
      </c>
      <c r="P334" s="747" t="s">
        <v>816</v>
      </c>
      <c r="Q334" s="747" t="s">
        <v>3715</v>
      </c>
      <c r="R334" s="747"/>
      <c r="S334" s="532"/>
      <c r="T334" s="532"/>
      <c r="U334" s="532"/>
      <c r="V334" s="532"/>
      <c r="W334" s="532"/>
      <c r="X334" s="532"/>
      <c r="Y334" s="532"/>
    </row>
    <row r="335" spans="1:25">
      <c r="A335" s="746" t="s">
        <v>4338</v>
      </c>
      <c r="B335" s="764" t="s">
        <v>2570</v>
      </c>
      <c r="C335" s="747" t="s">
        <v>2571</v>
      </c>
      <c r="D335" s="749">
        <v>37354</v>
      </c>
      <c r="E335" s="749" t="s">
        <v>480</v>
      </c>
      <c r="F335" s="752" t="s">
        <v>928</v>
      </c>
      <c r="G335" s="752" t="s">
        <v>929</v>
      </c>
      <c r="H335" s="752" t="s">
        <v>930</v>
      </c>
      <c r="I335" s="752" t="s">
        <v>931</v>
      </c>
      <c r="J335" s="752" t="s">
        <v>780</v>
      </c>
      <c r="K335" s="752"/>
      <c r="L335" s="747" t="s">
        <v>2572</v>
      </c>
      <c r="M335" s="747" t="s">
        <v>2573</v>
      </c>
      <c r="N335" s="747" t="s">
        <v>178</v>
      </c>
      <c r="O335" s="1001">
        <v>1218</v>
      </c>
      <c r="P335" s="747" t="s">
        <v>176</v>
      </c>
      <c r="Q335" s="747" t="s">
        <v>1589</v>
      </c>
      <c r="R335" s="763" t="s">
        <v>648</v>
      </c>
      <c r="S335" s="532" t="s">
        <v>649</v>
      </c>
      <c r="T335" s="729" t="s">
        <v>3625</v>
      </c>
      <c r="U335" s="532"/>
      <c r="V335" s="532"/>
      <c r="W335" s="724"/>
      <c r="X335" s="724"/>
      <c r="Y335" s="729" t="s">
        <v>3625</v>
      </c>
    </row>
    <row r="336" spans="1:25">
      <c r="A336" s="746" t="s">
        <v>4338</v>
      </c>
      <c r="B336" s="764" t="s">
        <v>2574</v>
      </c>
      <c r="C336" s="747" t="s">
        <v>2575</v>
      </c>
      <c r="D336" s="749">
        <v>42163</v>
      </c>
      <c r="E336" s="749" t="s">
        <v>480</v>
      </c>
      <c r="F336" s="752" t="s">
        <v>2576</v>
      </c>
      <c r="G336" s="752" t="s">
        <v>2577</v>
      </c>
      <c r="H336" s="752" t="s">
        <v>2578</v>
      </c>
      <c r="I336" s="752" t="s">
        <v>2579</v>
      </c>
      <c r="J336" s="752" t="s">
        <v>780</v>
      </c>
      <c r="K336" s="752"/>
      <c r="L336" s="747" t="s">
        <v>2575</v>
      </c>
      <c r="M336" s="747" t="s">
        <v>2580</v>
      </c>
      <c r="N336" s="747" t="s">
        <v>178</v>
      </c>
      <c r="O336" s="1001">
        <v>121.09</v>
      </c>
      <c r="P336" s="747" t="s">
        <v>816</v>
      </c>
      <c r="Q336" s="747" t="s">
        <v>967</v>
      </c>
      <c r="R336" s="763" t="s">
        <v>648</v>
      </c>
      <c r="S336" s="532" t="s">
        <v>649</v>
      </c>
      <c r="T336" s="729" t="s">
        <v>3622</v>
      </c>
      <c r="U336" s="532"/>
      <c r="V336" s="532"/>
      <c r="W336" s="724"/>
      <c r="X336" s="724"/>
      <c r="Y336" s="729" t="s">
        <v>3622</v>
      </c>
    </row>
    <row r="337" spans="1:27">
      <c r="A337" s="746" t="s">
        <v>4338</v>
      </c>
      <c r="B337" s="764" t="s">
        <v>2581</v>
      </c>
      <c r="C337" s="747" t="s">
        <v>2582</v>
      </c>
      <c r="D337" s="749">
        <v>37463</v>
      </c>
      <c r="E337" s="749" t="s">
        <v>480</v>
      </c>
      <c r="F337" s="752" t="s">
        <v>852</v>
      </c>
      <c r="G337" s="752" t="s">
        <v>853</v>
      </c>
      <c r="H337" s="752" t="s">
        <v>854</v>
      </c>
      <c r="I337" s="752" t="s">
        <v>855</v>
      </c>
      <c r="J337" s="752" t="s">
        <v>806</v>
      </c>
      <c r="K337" s="752"/>
      <c r="L337" s="747" t="s">
        <v>2582</v>
      </c>
      <c r="M337" s="747" t="s">
        <v>2583</v>
      </c>
      <c r="N337" s="747" t="s">
        <v>178</v>
      </c>
      <c r="O337" s="1001">
        <v>130.33000000000001</v>
      </c>
      <c r="P337" s="747" t="s">
        <v>816</v>
      </c>
      <c r="Q337" s="747" t="s">
        <v>817</v>
      </c>
      <c r="R337" s="763" t="s">
        <v>648</v>
      </c>
      <c r="S337" s="532" t="s">
        <v>649</v>
      </c>
      <c r="T337" s="729" t="s">
        <v>3716</v>
      </c>
      <c r="U337" s="532"/>
      <c r="V337" s="532"/>
      <c r="W337" s="724"/>
      <c r="X337" s="724"/>
      <c r="Y337" s="729" t="s">
        <v>3716</v>
      </c>
    </row>
    <row r="338" spans="1:27">
      <c r="A338" s="746" t="s">
        <v>4338</v>
      </c>
      <c r="B338" s="764" t="s">
        <v>2584</v>
      </c>
      <c r="C338" s="747" t="s">
        <v>2585</v>
      </c>
      <c r="D338" s="749">
        <v>39360</v>
      </c>
      <c r="E338" s="749" t="s">
        <v>480</v>
      </c>
      <c r="F338" s="752" t="s">
        <v>852</v>
      </c>
      <c r="G338" s="752" t="s">
        <v>853</v>
      </c>
      <c r="H338" s="752" t="s">
        <v>854</v>
      </c>
      <c r="I338" s="752" t="s">
        <v>855</v>
      </c>
      <c r="J338" s="752" t="s">
        <v>806</v>
      </c>
      <c r="K338" s="752"/>
      <c r="L338" s="747" t="s">
        <v>2585</v>
      </c>
      <c r="M338" s="747" t="s">
        <v>2586</v>
      </c>
      <c r="N338" s="747" t="s">
        <v>178</v>
      </c>
      <c r="O338" s="1001">
        <v>83.53</v>
      </c>
      <c r="P338" s="747" t="s">
        <v>816</v>
      </c>
      <c r="Q338" s="747" t="s">
        <v>817</v>
      </c>
      <c r="R338" s="763" t="s">
        <v>648</v>
      </c>
      <c r="S338" s="532" t="s">
        <v>649</v>
      </c>
      <c r="T338" s="729"/>
      <c r="U338" s="532"/>
      <c r="V338" s="532"/>
      <c r="W338" s="724"/>
      <c r="X338" s="724"/>
      <c r="Y338" s="729"/>
    </row>
    <row r="339" spans="1:27">
      <c r="A339" s="746" t="s">
        <v>4338</v>
      </c>
      <c r="B339" s="764" t="s">
        <v>2587</v>
      </c>
      <c r="C339" s="747" t="s">
        <v>2588</v>
      </c>
      <c r="D339" s="749">
        <v>39350</v>
      </c>
      <c r="E339" s="749" t="s">
        <v>480</v>
      </c>
      <c r="F339" s="752" t="s">
        <v>2589</v>
      </c>
      <c r="G339" s="752" t="s">
        <v>2590</v>
      </c>
      <c r="H339" s="752"/>
      <c r="I339" s="752" t="s">
        <v>2591</v>
      </c>
      <c r="J339" s="752" t="s">
        <v>780</v>
      </c>
      <c r="K339" s="752"/>
      <c r="L339" s="747" t="s">
        <v>2588</v>
      </c>
      <c r="M339" s="747" t="s">
        <v>2592</v>
      </c>
      <c r="N339" s="747" t="s">
        <v>178</v>
      </c>
      <c r="O339" s="1001">
        <v>45.5</v>
      </c>
      <c r="P339" s="747" t="s">
        <v>816</v>
      </c>
      <c r="Q339" s="747" t="s">
        <v>1788</v>
      </c>
      <c r="R339" s="763" t="s">
        <v>648</v>
      </c>
      <c r="S339" s="532" t="s">
        <v>649</v>
      </c>
      <c r="T339" s="729"/>
      <c r="U339" s="532"/>
      <c r="V339" s="532"/>
      <c r="W339" s="724"/>
      <c r="X339" s="724"/>
      <c r="Y339" s="729"/>
    </row>
    <row r="340" spans="1:27">
      <c r="A340" s="746" t="s">
        <v>4338</v>
      </c>
      <c r="B340" s="764" t="s">
        <v>2593</v>
      </c>
      <c r="C340" s="747" t="s">
        <v>2594</v>
      </c>
      <c r="D340" s="749">
        <v>41219</v>
      </c>
      <c r="E340" s="749" t="s">
        <v>480</v>
      </c>
      <c r="F340" s="752" t="s">
        <v>852</v>
      </c>
      <c r="G340" s="752" t="s">
        <v>853</v>
      </c>
      <c r="H340" s="752" t="s">
        <v>854</v>
      </c>
      <c r="I340" s="752" t="s">
        <v>855</v>
      </c>
      <c r="J340" s="752" t="s">
        <v>806</v>
      </c>
      <c r="K340" s="752"/>
      <c r="L340" s="747" t="s">
        <v>2594</v>
      </c>
      <c r="M340" s="747" t="s">
        <v>2595</v>
      </c>
      <c r="N340" s="747" t="s">
        <v>178</v>
      </c>
      <c r="O340" s="1001">
        <v>940.21</v>
      </c>
      <c r="P340" s="747" t="s">
        <v>782</v>
      </c>
      <c r="Q340" s="747" t="s">
        <v>910</v>
      </c>
      <c r="R340" s="763" t="s">
        <v>648</v>
      </c>
      <c r="S340" s="532" t="s">
        <v>649</v>
      </c>
      <c r="T340" s="729" t="s">
        <v>3639</v>
      </c>
      <c r="U340" s="532"/>
      <c r="V340" s="532"/>
      <c r="W340" s="724"/>
      <c r="X340" s="724"/>
      <c r="Y340" s="729" t="s">
        <v>3639</v>
      </c>
    </row>
    <row r="341" spans="1:27">
      <c r="A341" s="746" t="s">
        <v>4338</v>
      </c>
      <c r="B341" s="764" t="s">
        <v>2596</v>
      </c>
      <c r="C341" s="747" t="s">
        <v>2597</v>
      </c>
      <c r="D341" s="749">
        <v>37326</v>
      </c>
      <c r="E341" s="749" t="s">
        <v>480</v>
      </c>
      <c r="F341" s="752" t="s">
        <v>852</v>
      </c>
      <c r="G341" s="752" t="s">
        <v>853</v>
      </c>
      <c r="H341" s="752" t="s">
        <v>854</v>
      </c>
      <c r="I341" s="752" t="s">
        <v>855</v>
      </c>
      <c r="J341" s="752" t="s">
        <v>806</v>
      </c>
      <c r="K341" s="752"/>
      <c r="L341" s="747" t="s">
        <v>2597</v>
      </c>
      <c r="M341" s="747" t="s">
        <v>1955</v>
      </c>
      <c r="N341" s="747" t="s">
        <v>178</v>
      </c>
      <c r="O341" s="1001">
        <v>484.88</v>
      </c>
      <c r="P341" s="747" t="s">
        <v>816</v>
      </c>
      <c r="Q341" s="747" t="s">
        <v>1022</v>
      </c>
      <c r="R341" s="763" t="s">
        <v>648</v>
      </c>
      <c r="S341" s="532" t="s">
        <v>649</v>
      </c>
      <c r="T341" s="729" t="s">
        <v>3655</v>
      </c>
      <c r="U341" s="532"/>
      <c r="V341" s="532"/>
      <c r="W341" s="724"/>
      <c r="X341" s="724"/>
      <c r="Y341" s="729" t="s">
        <v>3655</v>
      </c>
    </row>
    <row r="342" spans="1:27">
      <c r="A342" s="746" t="s">
        <v>4338</v>
      </c>
      <c r="B342" s="747" t="s">
        <v>2598</v>
      </c>
      <c r="C342" s="747" t="s">
        <v>2599</v>
      </c>
      <c r="D342" s="749">
        <v>43712</v>
      </c>
      <c r="E342" s="749" t="s">
        <v>480</v>
      </c>
      <c r="F342" s="752" t="s">
        <v>2600</v>
      </c>
      <c r="G342" s="752" t="s">
        <v>2601</v>
      </c>
      <c r="H342" s="752" t="s">
        <v>1345</v>
      </c>
      <c r="I342" s="752" t="s">
        <v>2602</v>
      </c>
      <c r="J342" s="752" t="s">
        <v>806</v>
      </c>
      <c r="K342" s="752"/>
      <c r="L342" s="747" t="s">
        <v>2599</v>
      </c>
      <c r="M342" s="747" t="s">
        <v>2603</v>
      </c>
      <c r="N342" s="747" t="s">
        <v>178</v>
      </c>
      <c r="O342" s="1001">
        <v>14.53</v>
      </c>
      <c r="P342" s="747" t="s">
        <v>816</v>
      </c>
      <c r="Q342" s="747" t="s">
        <v>1041</v>
      </c>
      <c r="R342" s="747"/>
      <c r="S342" s="532" t="s">
        <v>649</v>
      </c>
      <c r="T342" s="532"/>
      <c r="U342" s="532"/>
      <c r="V342" s="532"/>
      <c r="W342" s="532"/>
      <c r="X342" s="532"/>
      <c r="Y342" s="532"/>
    </row>
    <row r="343" spans="1:27">
      <c r="A343" s="746" t="s">
        <v>4338</v>
      </c>
      <c r="B343" s="747" t="s">
        <v>3717</v>
      </c>
      <c r="C343" s="747" t="s">
        <v>3718</v>
      </c>
      <c r="D343" s="749">
        <v>44344</v>
      </c>
      <c r="E343" s="749" t="s">
        <v>480</v>
      </c>
      <c r="F343" s="752" t="s">
        <v>3719</v>
      </c>
      <c r="G343" s="752" t="s">
        <v>2606</v>
      </c>
      <c r="H343" s="752" t="s">
        <v>3720</v>
      </c>
      <c r="I343" s="752" t="s">
        <v>2608</v>
      </c>
      <c r="J343" s="752" t="s">
        <v>806</v>
      </c>
      <c r="K343" s="752"/>
      <c r="L343" s="747" t="s">
        <v>3718</v>
      </c>
      <c r="M343" s="747" t="s">
        <v>2667</v>
      </c>
      <c r="N343" s="747" t="s">
        <v>4342</v>
      </c>
      <c r="O343" s="1002">
        <v>71.58</v>
      </c>
      <c r="P343" s="747" t="s">
        <v>816</v>
      </c>
      <c r="Q343" s="747" t="s">
        <v>3721</v>
      </c>
      <c r="R343" s="747"/>
      <c r="S343" s="532"/>
      <c r="T343" s="532"/>
      <c r="U343" s="532"/>
      <c r="V343" s="532"/>
      <c r="W343" s="532"/>
      <c r="X343" s="532"/>
      <c r="Y343" s="532"/>
    </row>
    <row r="344" spans="1:27">
      <c r="A344" s="746" t="s">
        <v>4338</v>
      </c>
      <c r="B344" s="764" t="s">
        <v>2604</v>
      </c>
      <c r="C344" s="747" t="s">
        <v>2605</v>
      </c>
      <c r="D344" s="749">
        <v>40841</v>
      </c>
      <c r="E344" s="749" t="s">
        <v>480</v>
      </c>
      <c r="F344" s="752" t="s">
        <v>2606</v>
      </c>
      <c r="G344" s="752" t="s">
        <v>2607</v>
      </c>
      <c r="H344" s="752" t="s">
        <v>2083</v>
      </c>
      <c r="I344" s="752" t="s">
        <v>2608</v>
      </c>
      <c r="J344" s="752" t="s">
        <v>806</v>
      </c>
      <c r="K344" s="752"/>
      <c r="L344" s="747" t="s">
        <v>2605</v>
      </c>
      <c r="M344" s="747" t="s">
        <v>2609</v>
      </c>
      <c r="N344" s="747" t="s">
        <v>178</v>
      </c>
      <c r="O344" s="1001">
        <v>68.08</v>
      </c>
      <c r="P344" s="747" t="s">
        <v>816</v>
      </c>
      <c r="Q344" s="747" t="s">
        <v>953</v>
      </c>
      <c r="R344" s="763" t="s">
        <v>648</v>
      </c>
      <c r="S344" s="532" t="s">
        <v>649</v>
      </c>
      <c r="T344" s="729"/>
      <c r="U344" s="532"/>
      <c r="V344" s="532"/>
      <c r="W344" s="724"/>
      <c r="X344" s="724"/>
      <c r="Y344" s="729"/>
    </row>
    <row r="345" spans="1:27">
      <c r="A345" s="746" t="s">
        <v>4338</v>
      </c>
      <c r="B345" s="747" t="s">
        <v>2610</v>
      </c>
      <c r="C345" s="747" t="s">
        <v>2611</v>
      </c>
      <c r="D345" s="749">
        <v>43788</v>
      </c>
      <c r="E345" s="749" t="s">
        <v>480</v>
      </c>
      <c r="F345" s="752" t="s">
        <v>1291</v>
      </c>
      <c r="G345" s="752" t="s">
        <v>1292</v>
      </c>
      <c r="H345" s="752" t="s">
        <v>1293</v>
      </c>
      <c r="I345" s="752" t="s">
        <v>1294</v>
      </c>
      <c r="J345" s="752" t="s">
        <v>806</v>
      </c>
      <c r="K345" s="752"/>
      <c r="L345" s="747" t="s">
        <v>2611</v>
      </c>
      <c r="M345" s="747" t="s">
        <v>2612</v>
      </c>
      <c r="N345" s="747" t="s">
        <v>1348</v>
      </c>
      <c r="O345" s="1001">
        <v>47.3</v>
      </c>
      <c r="P345" s="747" t="s">
        <v>816</v>
      </c>
      <c r="Q345" s="747" t="s">
        <v>2613</v>
      </c>
      <c r="R345" s="747" t="s">
        <v>648</v>
      </c>
      <c r="S345" s="532" t="s">
        <v>649</v>
      </c>
      <c r="T345" s="532"/>
      <c r="U345" s="532"/>
      <c r="V345" s="532"/>
      <c r="W345" s="532"/>
      <c r="X345" s="532"/>
      <c r="Y345" s="532"/>
    </row>
    <row r="346" spans="1:27">
      <c r="A346" s="751" t="s">
        <v>4337</v>
      </c>
      <c r="B346" s="766" t="s">
        <v>2614</v>
      </c>
      <c r="C346" s="755" t="s">
        <v>2615</v>
      </c>
      <c r="D346" s="756">
        <v>39147</v>
      </c>
      <c r="E346" s="756" t="s">
        <v>480</v>
      </c>
      <c r="F346" s="757" t="s">
        <v>2616</v>
      </c>
      <c r="G346" s="757" t="s">
        <v>2617</v>
      </c>
      <c r="H346" s="757" t="s">
        <v>1243</v>
      </c>
      <c r="I346" s="757" t="s">
        <v>2618</v>
      </c>
      <c r="J346" s="757" t="s">
        <v>806</v>
      </c>
      <c r="K346" s="757"/>
      <c r="L346" s="755" t="s">
        <v>2615</v>
      </c>
      <c r="M346" s="755" t="s">
        <v>2619</v>
      </c>
      <c r="N346" s="755" t="s">
        <v>178</v>
      </c>
      <c r="O346" s="1008">
        <v>1618.45</v>
      </c>
      <c r="P346" s="747" t="s">
        <v>176</v>
      </c>
      <c r="Q346" s="755" t="s">
        <v>2620</v>
      </c>
      <c r="R346" s="767" t="s">
        <v>648</v>
      </c>
      <c r="S346" s="727" t="s">
        <v>649</v>
      </c>
      <c r="T346" s="730" t="s">
        <v>3635</v>
      </c>
      <c r="U346" s="727"/>
      <c r="V346" s="727"/>
      <c r="W346" s="731"/>
      <c r="X346" s="731"/>
      <c r="Y346" s="730" t="s">
        <v>3635</v>
      </c>
    </row>
    <row r="347" spans="1:27" ht="15">
      <c r="A347" s="746" t="s">
        <v>4338</v>
      </c>
      <c r="B347" s="747" t="s">
        <v>2621</v>
      </c>
      <c r="C347" s="747" t="s">
        <v>2622</v>
      </c>
      <c r="D347" s="749">
        <v>44138</v>
      </c>
      <c r="E347" s="749" t="s">
        <v>480</v>
      </c>
      <c r="F347" s="768"/>
      <c r="G347" s="752" t="s">
        <v>1197</v>
      </c>
      <c r="H347" s="752" t="s">
        <v>1563</v>
      </c>
      <c r="I347" s="752"/>
      <c r="J347" s="752" t="s">
        <v>780</v>
      </c>
      <c r="K347" s="752"/>
      <c r="L347" s="747" t="s">
        <v>2622</v>
      </c>
      <c r="M347" s="752" t="s">
        <v>2623</v>
      </c>
      <c r="N347" s="755" t="s">
        <v>178</v>
      </c>
      <c r="O347" s="1002">
        <v>228.7</v>
      </c>
      <c r="P347" s="747" t="s">
        <v>816</v>
      </c>
      <c r="Q347" s="747" t="s">
        <v>2195</v>
      </c>
      <c r="R347" s="767" t="s">
        <v>648</v>
      </c>
      <c r="S347" s="727" t="s">
        <v>649</v>
      </c>
      <c r="T347" s="747"/>
      <c r="U347" s="747"/>
      <c r="V347" s="747"/>
      <c r="W347" s="747"/>
      <c r="X347" s="747"/>
      <c r="Y347" s="747"/>
    </row>
    <row r="348" spans="1:27">
      <c r="A348" s="746" t="s">
        <v>4338</v>
      </c>
      <c r="B348" s="747" t="s">
        <v>2624</v>
      </c>
      <c r="C348" s="747" t="s">
        <v>2625</v>
      </c>
      <c r="D348" s="749">
        <v>44211</v>
      </c>
      <c r="E348" s="749" t="s">
        <v>480</v>
      </c>
      <c r="F348" s="752"/>
      <c r="G348" s="752" t="s">
        <v>2626</v>
      </c>
      <c r="H348" s="752" t="s">
        <v>1665</v>
      </c>
      <c r="I348" s="752"/>
      <c r="J348" s="752" t="s">
        <v>806</v>
      </c>
      <c r="K348" s="752"/>
      <c r="L348" s="747" t="s">
        <v>2625</v>
      </c>
      <c r="M348" s="752" t="s">
        <v>2627</v>
      </c>
      <c r="N348" s="755" t="s">
        <v>178</v>
      </c>
      <c r="O348" s="1002">
        <v>44.5</v>
      </c>
      <c r="P348" s="747" t="s">
        <v>816</v>
      </c>
      <c r="Q348" s="747" t="s">
        <v>1022</v>
      </c>
      <c r="R348" s="767" t="s">
        <v>648</v>
      </c>
      <c r="S348" s="727" t="s">
        <v>649</v>
      </c>
      <c r="T348" s="747" t="s">
        <v>3723</v>
      </c>
      <c r="U348" s="747"/>
      <c r="V348" s="747"/>
      <c r="W348" s="747"/>
      <c r="X348" s="747"/>
      <c r="Y348" s="747" t="s">
        <v>3723</v>
      </c>
    </row>
    <row r="349" spans="1:27">
      <c r="A349" s="746" t="s">
        <v>4338</v>
      </c>
      <c r="B349" s="747" t="s">
        <v>2628</v>
      </c>
      <c r="C349" s="747" t="s">
        <v>2629</v>
      </c>
      <c r="D349" s="749">
        <v>44215</v>
      </c>
      <c r="E349" s="749" t="s">
        <v>480</v>
      </c>
      <c r="F349" s="752"/>
      <c r="G349" s="752" t="s">
        <v>2630</v>
      </c>
      <c r="H349" s="752" t="s">
        <v>2631</v>
      </c>
      <c r="I349" s="752"/>
      <c r="J349" s="752" t="s">
        <v>824</v>
      </c>
      <c r="K349" s="752"/>
      <c r="L349" s="747" t="s">
        <v>2629</v>
      </c>
      <c r="M349" s="752" t="s">
        <v>2632</v>
      </c>
      <c r="N349" s="755" t="s">
        <v>178</v>
      </c>
      <c r="O349" s="1002">
        <v>484.23</v>
      </c>
      <c r="P349" s="747" t="s">
        <v>816</v>
      </c>
      <c r="Q349" s="747" t="s">
        <v>1219</v>
      </c>
      <c r="R349" s="767" t="s">
        <v>648</v>
      </c>
      <c r="S349" s="727" t="s">
        <v>649</v>
      </c>
      <c r="T349" s="747"/>
      <c r="U349" s="747"/>
      <c r="V349" s="747"/>
      <c r="W349" s="747"/>
      <c r="X349" s="747"/>
      <c r="Y349" s="747"/>
    </row>
    <row r="350" spans="1:27">
      <c r="A350" s="746" t="s">
        <v>4338</v>
      </c>
      <c r="B350" s="747" t="s">
        <v>2633</v>
      </c>
      <c r="C350" s="747" t="s">
        <v>2634</v>
      </c>
      <c r="D350" s="749">
        <v>44223</v>
      </c>
      <c r="E350" s="749" t="s">
        <v>480</v>
      </c>
      <c r="F350" s="752"/>
      <c r="G350" s="752" t="s">
        <v>2635</v>
      </c>
      <c r="H350" s="752" t="s">
        <v>958</v>
      </c>
      <c r="I350" s="752"/>
      <c r="J350" s="752" t="s">
        <v>780</v>
      </c>
      <c r="K350" s="752"/>
      <c r="L350" s="747" t="s">
        <v>2634</v>
      </c>
      <c r="M350" s="752" t="s">
        <v>2636</v>
      </c>
      <c r="N350" s="755" t="s">
        <v>178</v>
      </c>
      <c r="O350" s="1002">
        <v>32.71</v>
      </c>
      <c r="P350" s="747" t="s">
        <v>816</v>
      </c>
      <c r="Q350" s="747" t="s">
        <v>2637</v>
      </c>
      <c r="R350" s="767" t="s">
        <v>648</v>
      </c>
      <c r="S350" s="727" t="s">
        <v>649</v>
      </c>
      <c r="T350" s="532" t="s">
        <v>3724</v>
      </c>
      <c r="U350" s="747"/>
      <c r="V350" s="747"/>
      <c r="W350" s="747"/>
      <c r="X350" s="747"/>
      <c r="Y350" s="532" t="s">
        <v>3724</v>
      </c>
    </row>
    <row r="351" spans="1:27">
      <c r="A351" s="746" t="s">
        <v>4338</v>
      </c>
      <c r="B351" s="747" t="s">
        <v>2638</v>
      </c>
      <c r="C351" s="747" t="s">
        <v>2639</v>
      </c>
      <c r="D351" s="749">
        <v>44229</v>
      </c>
      <c r="E351" s="749" t="s">
        <v>480</v>
      </c>
      <c r="F351" s="752"/>
      <c r="G351" s="752" t="s">
        <v>2640</v>
      </c>
      <c r="H351" s="752" t="s">
        <v>2641</v>
      </c>
      <c r="I351" s="752"/>
      <c r="J351" s="752" t="s">
        <v>780</v>
      </c>
      <c r="K351" s="752"/>
      <c r="L351" s="747" t="s">
        <v>2639</v>
      </c>
      <c r="M351" s="752" t="s">
        <v>2642</v>
      </c>
      <c r="N351" s="755" t="s">
        <v>178</v>
      </c>
      <c r="O351" s="1002">
        <v>163.19999999999999</v>
      </c>
      <c r="P351" s="747" t="s">
        <v>816</v>
      </c>
      <c r="Q351" s="747" t="s">
        <v>783</v>
      </c>
      <c r="R351" s="767" t="s">
        <v>648</v>
      </c>
      <c r="S351" s="727" t="s">
        <v>649</v>
      </c>
      <c r="T351" s="747"/>
      <c r="U351" s="747"/>
      <c r="V351" s="747"/>
      <c r="W351" s="747"/>
      <c r="X351" s="747"/>
      <c r="Y351" s="747"/>
    </row>
    <row r="352" spans="1:27" ht="12.6" customHeight="1">
      <c r="A352" s="751" t="s">
        <v>4337</v>
      </c>
      <c r="B352" s="769" t="s">
        <v>3992</v>
      </c>
      <c r="C352" s="747" t="s">
        <v>1354</v>
      </c>
      <c r="D352" s="770">
        <v>44378</v>
      </c>
      <c r="E352" s="749"/>
      <c r="F352" s="752"/>
      <c r="G352" s="752"/>
      <c r="H352" s="771" t="s">
        <v>869</v>
      </c>
      <c r="I352" s="752"/>
      <c r="J352" s="752" t="s">
        <v>780</v>
      </c>
      <c r="K352" s="752"/>
      <c r="L352" s="771" t="s">
        <v>1354</v>
      </c>
      <c r="M352" s="771" t="s">
        <v>3993</v>
      </c>
      <c r="N352" s="755" t="s">
        <v>178</v>
      </c>
      <c r="O352" s="771">
        <v>465.74</v>
      </c>
      <c r="P352" s="747" t="s">
        <v>816</v>
      </c>
      <c r="Q352" s="771" t="s">
        <v>1649</v>
      </c>
      <c r="R352" s="767" t="s">
        <v>648</v>
      </c>
      <c r="S352" s="727" t="s">
        <v>649</v>
      </c>
      <c r="T352" s="727"/>
      <c r="U352" s="747"/>
      <c r="V352" s="747"/>
      <c r="W352" s="747"/>
      <c r="X352" s="747"/>
      <c r="Y352" s="747"/>
      <c r="Z352" s="761"/>
      <c r="AA352" s="761"/>
    </row>
    <row r="353" spans="1:27" ht="12.6" customHeight="1">
      <c r="A353" s="746" t="s">
        <v>4338</v>
      </c>
      <c r="B353" s="769" t="s">
        <v>3994</v>
      </c>
      <c r="C353" s="747" t="s">
        <v>3995</v>
      </c>
      <c r="D353" s="770">
        <v>44455</v>
      </c>
      <c r="E353" s="749"/>
      <c r="F353" s="752"/>
      <c r="G353" s="752"/>
      <c r="H353" s="771" t="s">
        <v>869</v>
      </c>
      <c r="I353" s="752"/>
      <c r="J353" s="752" t="s">
        <v>780</v>
      </c>
      <c r="K353" s="752"/>
      <c r="L353" s="771" t="s">
        <v>3995</v>
      </c>
      <c r="M353" s="771" t="s">
        <v>3996</v>
      </c>
      <c r="N353" s="755" t="s">
        <v>178</v>
      </c>
      <c r="O353" s="771">
        <v>264.39999999999998</v>
      </c>
      <c r="P353" s="747" t="s">
        <v>816</v>
      </c>
      <c r="Q353" s="771" t="s">
        <v>3997</v>
      </c>
      <c r="R353" s="767" t="s">
        <v>648</v>
      </c>
      <c r="S353" s="727" t="s">
        <v>649</v>
      </c>
      <c r="T353" s="727"/>
      <c r="U353" s="747"/>
      <c r="V353" s="747"/>
      <c r="W353" s="747"/>
      <c r="X353" s="747"/>
      <c r="Y353" s="747"/>
      <c r="Z353" s="761"/>
      <c r="AA353" s="761"/>
    </row>
    <row r="354" spans="1:27" ht="12.6" customHeight="1">
      <c r="A354" s="746" t="s">
        <v>4338</v>
      </c>
      <c r="B354" s="769" t="s">
        <v>3998</v>
      </c>
      <c r="C354" s="747" t="s">
        <v>3999</v>
      </c>
      <c r="D354" s="770">
        <v>44456</v>
      </c>
      <c r="E354" s="749"/>
      <c r="F354" s="752"/>
      <c r="G354" s="752"/>
      <c r="H354" s="771" t="s">
        <v>2641</v>
      </c>
      <c r="I354" s="752"/>
      <c r="J354" s="752" t="s">
        <v>780</v>
      </c>
      <c r="K354" s="752"/>
      <c r="L354" s="771" t="s">
        <v>3999</v>
      </c>
      <c r="M354" s="771" t="s">
        <v>4000</v>
      </c>
      <c r="N354" s="755" t="s">
        <v>178</v>
      </c>
      <c r="O354" s="771">
        <v>507.1</v>
      </c>
      <c r="P354" s="747" t="s">
        <v>782</v>
      </c>
      <c r="Q354" s="771" t="s">
        <v>2195</v>
      </c>
      <c r="R354" s="767" t="s">
        <v>648</v>
      </c>
      <c r="S354" s="727" t="s">
        <v>649</v>
      </c>
      <c r="T354" s="727"/>
      <c r="U354" s="747"/>
      <c r="V354" s="747"/>
      <c r="W354" s="747"/>
      <c r="X354" s="747"/>
      <c r="Y354" s="747"/>
      <c r="Z354" s="761"/>
      <c r="AA354" s="761"/>
    </row>
    <row r="355" spans="1:27" ht="12.6" customHeight="1">
      <c r="A355" s="746" t="s">
        <v>4338</v>
      </c>
      <c r="B355" s="769" t="s">
        <v>4001</v>
      </c>
      <c r="C355" s="747" t="s">
        <v>4002</v>
      </c>
      <c r="D355" s="770">
        <v>44459</v>
      </c>
      <c r="E355" s="749"/>
      <c r="F355" s="752"/>
      <c r="G355" s="752"/>
      <c r="H355" s="771" t="s">
        <v>4003</v>
      </c>
      <c r="I355" s="752"/>
      <c r="J355" s="752" t="s">
        <v>780</v>
      </c>
      <c r="K355" s="752"/>
      <c r="L355" s="771" t="s">
        <v>4002</v>
      </c>
      <c r="M355" s="771" t="s">
        <v>4004</v>
      </c>
      <c r="N355" s="755" t="s">
        <v>178</v>
      </c>
      <c r="O355" s="771">
        <v>228.45</v>
      </c>
      <c r="P355" s="747" t="s">
        <v>816</v>
      </c>
      <c r="Q355" s="771" t="s">
        <v>1495</v>
      </c>
      <c r="R355" s="767" t="s">
        <v>648</v>
      </c>
      <c r="S355" s="727" t="s">
        <v>649</v>
      </c>
      <c r="T355" s="727"/>
      <c r="U355" s="747"/>
      <c r="V355" s="747"/>
      <c r="W355" s="747"/>
      <c r="X355" s="747"/>
      <c r="Y355" s="747"/>
      <c r="Z355" s="761"/>
      <c r="AA355" s="761"/>
    </row>
    <row r="356" spans="1:27" ht="12.6" customHeight="1">
      <c r="A356" s="746" t="s">
        <v>4338</v>
      </c>
      <c r="B356" s="769" t="s">
        <v>4005</v>
      </c>
      <c r="C356" s="747" t="s">
        <v>4006</v>
      </c>
      <c r="D356" s="770">
        <v>44516</v>
      </c>
      <c r="E356" s="749"/>
      <c r="F356" s="768"/>
      <c r="G356" s="752"/>
      <c r="H356" s="771" t="s">
        <v>1483</v>
      </c>
      <c r="I356" s="752"/>
      <c r="J356" s="752" t="s">
        <v>780</v>
      </c>
      <c r="K356" s="752"/>
      <c r="L356" s="771" t="s">
        <v>4006</v>
      </c>
      <c r="M356" s="771" t="s">
        <v>4007</v>
      </c>
      <c r="N356" s="755" t="s">
        <v>178</v>
      </c>
      <c r="O356" s="771">
        <v>199.09</v>
      </c>
      <c r="P356" s="747" t="s">
        <v>816</v>
      </c>
      <c r="Q356" s="771" t="s">
        <v>2553</v>
      </c>
      <c r="R356" s="767" t="s">
        <v>648</v>
      </c>
      <c r="S356" s="727" t="s">
        <v>649</v>
      </c>
      <c r="T356" s="727"/>
      <c r="U356" s="747"/>
      <c r="V356" s="747"/>
      <c r="W356" s="747"/>
      <c r="X356" s="747"/>
      <c r="Y356" s="747"/>
      <c r="Z356" s="761"/>
      <c r="AA356" s="761"/>
    </row>
    <row r="357" spans="1:27" ht="15">
      <c r="A357" s="746" t="s">
        <v>4338</v>
      </c>
      <c r="B357" s="769" t="s">
        <v>4008</v>
      </c>
      <c r="C357" s="747" t="s">
        <v>4009</v>
      </c>
      <c r="D357" s="770">
        <v>44518</v>
      </c>
      <c r="E357" s="749"/>
      <c r="F357" s="752"/>
      <c r="G357" s="752"/>
      <c r="H357" s="771" t="s">
        <v>1483</v>
      </c>
      <c r="I357" s="752"/>
      <c r="J357" s="752" t="s">
        <v>780</v>
      </c>
      <c r="K357" s="752"/>
      <c r="L357" s="771" t="s">
        <v>4009</v>
      </c>
      <c r="M357" s="771" t="s">
        <v>4010</v>
      </c>
      <c r="N357" s="755" t="s">
        <v>178</v>
      </c>
      <c r="O357" s="771">
        <v>713.88</v>
      </c>
      <c r="P357" s="747" t="s">
        <v>782</v>
      </c>
      <c r="Q357" s="771" t="s">
        <v>2553</v>
      </c>
      <c r="R357" s="767" t="s">
        <v>648</v>
      </c>
      <c r="S357" s="727" t="s">
        <v>649</v>
      </c>
      <c r="T357" s="727"/>
      <c r="U357" s="747"/>
      <c r="V357" s="747"/>
      <c r="W357" s="747"/>
      <c r="X357" s="747"/>
      <c r="Y357" s="747"/>
      <c r="Z357" s="761"/>
      <c r="AA357" s="761"/>
    </row>
    <row r="358" spans="1:27" ht="15">
      <c r="A358" s="746" t="s">
        <v>4338</v>
      </c>
      <c r="B358" s="769" t="s">
        <v>4011</v>
      </c>
      <c r="C358" s="747" t="s">
        <v>4012</v>
      </c>
      <c r="D358" s="770">
        <v>44518</v>
      </c>
      <c r="E358" s="749"/>
      <c r="F358" s="752"/>
      <c r="G358" s="752"/>
      <c r="H358" s="771" t="s">
        <v>886</v>
      </c>
      <c r="I358" s="752"/>
      <c r="J358" s="752" t="s">
        <v>780</v>
      </c>
      <c r="K358" s="752"/>
      <c r="L358" s="771" t="s">
        <v>4012</v>
      </c>
      <c r="M358" s="771" t="s">
        <v>4013</v>
      </c>
      <c r="N358" s="755" t="s">
        <v>178</v>
      </c>
      <c r="O358" s="771">
        <v>135.91999999999999</v>
      </c>
      <c r="P358" s="747" t="s">
        <v>816</v>
      </c>
      <c r="Q358" s="771" t="s">
        <v>1578</v>
      </c>
      <c r="R358" s="767" t="s">
        <v>648</v>
      </c>
      <c r="S358" s="727" t="s">
        <v>649</v>
      </c>
      <c r="T358" s="727"/>
      <c r="U358" s="747"/>
      <c r="V358" s="747"/>
      <c r="W358" s="747"/>
      <c r="X358" s="747"/>
      <c r="Y358" s="747"/>
      <c r="Z358" s="761"/>
      <c r="AA358" s="761"/>
    </row>
    <row r="359" spans="1:27" ht="15">
      <c r="A359" s="746" t="s">
        <v>4338</v>
      </c>
      <c r="B359" s="769" t="s">
        <v>4014</v>
      </c>
      <c r="C359" s="747" t="s">
        <v>4015</v>
      </c>
      <c r="D359" s="770">
        <v>44518</v>
      </c>
      <c r="E359" s="749"/>
      <c r="F359" s="752"/>
      <c r="G359" s="752"/>
      <c r="H359" s="771" t="s">
        <v>958</v>
      </c>
      <c r="I359" s="752"/>
      <c r="J359" s="752" t="s">
        <v>780</v>
      </c>
      <c r="K359" s="752"/>
      <c r="L359" s="771" t="s">
        <v>4015</v>
      </c>
      <c r="M359" s="771" t="s">
        <v>4016</v>
      </c>
      <c r="N359" s="755" t="s">
        <v>178</v>
      </c>
      <c r="O359" s="771">
        <v>186.2</v>
      </c>
      <c r="P359" s="747" t="s">
        <v>816</v>
      </c>
      <c r="Q359" s="771" t="s">
        <v>967</v>
      </c>
      <c r="R359" s="767" t="s">
        <v>648</v>
      </c>
      <c r="S359" s="727" t="s">
        <v>649</v>
      </c>
      <c r="T359" s="727"/>
      <c r="U359" s="747"/>
      <c r="V359" s="747"/>
      <c r="W359" s="747"/>
      <c r="X359" s="747"/>
      <c r="Y359" s="747"/>
      <c r="Z359" s="761"/>
      <c r="AA359" s="761"/>
    </row>
    <row r="360" spans="1:27" ht="12.6" customHeight="1">
      <c r="A360" s="746" t="s">
        <v>4338</v>
      </c>
      <c r="B360" s="769" t="s">
        <v>4017</v>
      </c>
      <c r="C360" s="747" t="s">
        <v>4018</v>
      </c>
      <c r="D360" s="770">
        <v>44518</v>
      </c>
      <c r="E360" s="749"/>
      <c r="F360" s="752"/>
      <c r="G360" s="752"/>
      <c r="H360" s="771" t="s">
        <v>1563</v>
      </c>
      <c r="I360" s="752"/>
      <c r="J360" s="752" t="s">
        <v>780</v>
      </c>
      <c r="K360" s="752"/>
      <c r="L360" s="771" t="s">
        <v>4018</v>
      </c>
      <c r="M360" s="771" t="s">
        <v>4019</v>
      </c>
      <c r="N360" s="755" t="s">
        <v>178</v>
      </c>
      <c r="O360" s="771">
        <v>143.5</v>
      </c>
      <c r="P360" s="747" t="s">
        <v>816</v>
      </c>
      <c r="Q360" s="771" t="s">
        <v>1086</v>
      </c>
      <c r="R360" s="767" t="s">
        <v>648</v>
      </c>
      <c r="S360" s="727" t="s">
        <v>649</v>
      </c>
      <c r="T360" s="727"/>
      <c r="U360" s="747"/>
      <c r="V360" s="747"/>
      <c r="W360" s="747"/>
      <c r="X360" s="747"/>
      <c r="Y360" s="747"/>
      <c r="Z360" s="761"/>
      <c r="AA360" s="761"/>
    </row>
    <row r="361" spans="1:27" ht="12.6" customHeight="1">
      <c r="A361" s="746" t="s">
        <v>4338</v>
      </c>
      <c r="B361" s="769" t="s">
        <v>4020</v>
      </c>
      <c r="C361" s="747" t="s">
        <v>4021</v>
      </c>
      <c r="D361" s="770">
        <v>44518</v>
      </c>
      <c r="E361" s="749"/>
      <c r="F361" s="752"/>
      <c r="G361" s="752"/>
      <c r="H361" s="771" t="s">
        <v>4022</v>
      </c>
      <c r="I361" s="752"/>
      <c r="J361" s="752" t="s">
        <v>780</v>
      </c>
      <c r="K361" s="752"/>
      <c r="L361" s="771" t="s">
        <v>4021</v>
      </c>
      <c r="M361" s="771" t="s">
        <v>4023</v>
      </c>
      <c r="N361" s="755" t="s">
        <v>178</v>
      </c>
      <c r="O361" s="771">
        <v>641.36</v>
      </c>
      <c r="P361" s="747" t="s">
        <v>782</v>
      </c>
      <c r="Q361" s="771" t="s">
        <v>992</v>
      </c>
      <c r="R361" s="767" t="s">
        <v>648</v>
      </c>
      <c r="S361" s="727" t="s">
        <v>649</v>
      </c>
      <c r="T361" s="727"/>
      <c r="U361" s="747"/>
      <c r="V361" s="747"/>
      <c r="W361" s="747"/>
      <c r="X361" s="747"/>
      <c r="Y361" s="747"/>
      <c r="Z361" s="761"/>
      <c r="AA361" s="761"/>
    </row>
    <row r="362" spans="1:27" ht="12.6" customHeight="1">
      <c r="A362" s="746" t="s">
        <v>4338</v>
      </c>
      <c r="B362" s="769" t="s">
        <v>4024</v>
      </c>
      <c r="C362" s="747" t="s">
        <v>4025</v>
      </c>
      <c r="D362" s="770">
        <v>44518</v>
      </c>
      <c r="E362" s="749"/>
      <c r="F362" s="768"/>
      <c r="G362" s="752"/>
      <c r="H362" s="771" t="s">
        <v>1563</v>
      </c>
      <c r="I362" s="752"/>
      <c r="J362" s="752" t="s">
        <v>780</v>
      </c>
      <c r="K362" s="752"/>
      <c r="L362" s="771" t="s">
        <v>4025</v>
      </c>
      <c r="M362" s="771" t="s">
        <v>4026</v>
      </c>
      <c r="N362" s="755" t="s">
        <v>178</v>
      </c>
      <c r="O362" s="771">
        <v>205.65</v>
      </c>
      <c r="P362" s="747" t="s">
        <v>816</v>
      </c>
      <c r="Q362" s="771" t="s">
        <v>4027</v>
      </c>
      <c r="R362" s="767" t="s">
        <v>648</v>
      </c>
      <c r="S362" s="727" t="s">
        <v>649</v>
      </c>
      <c r="T362" s="727"/>
      <c r="U362" s="747"/>
      <c r="V362" s="747"/>
      <c r="W362" s="747"/>
      <c r="X362" s="747"/>
      <c r="Y362" s="747"/>
      <c r="Z362" s="761"/>
      <c r="AA362" s="761"/>
    </row>
    <row r="363" spans="1:27" ht="12.6" customHeight="1">
      <c r="A363" s="746" t="s">
        <v>4338</v>
      </c>
      <c r="B363" s="769" t="s">
        <v>4028</v>
      </c>
      <c r="C363" s="747" t="s">
        <v>4029</v>
      </c>
      <c r="D363" s="770">
        <v>44518</v>
      </c>
      <c r="E363" s="749"/>
      <c r="F363" s="752"/>
      <c r="G363" s="752"/>
      <c r="H363" s="771" t="s">
        <v>4022</v>
      </c>
      <c r="I363" s="752"/>
      <c r="J363" s="752" t="s">
        <v>780</v>
      </c>
      <c r="K363" s="752"/>
      <c r="L363" s="771" t="s">
        <v>4029</v>
      </c>
      <c r="M363" s="771" t="s">
        <v>4030</v>
      </c>
      <c r="N363" s="755" t="s">
        <v>178</v>
      </c>
      <c r="O363" s="771">
        <v>356.94</v>
      </c>
      <c r="P363" s="747" t="s">
        <v>816</v>
      </c>
      <c r="Q363" s="771" t="s">
        <v>1045</v>
      </c>
      <c r="R363" s="767" t="s">
        <v>648</v>
      </c>
      <c r="S363" s="727" t="s">
        <v>649</v>
      </c>
      <c r="T363" s="727"/>
      <c r="U363" s="747"/>
      <c r="V363" s="747"/>
      <c r="W363" s="747"/>
      <c r="X363" s="747"/>
      <c r="Y363" s="747"/>
      <c r="Z363" s="761"/>
      <c r="AA363" s="761"/>
    </row>
    <row r="364" spans="1:27" ht="12.6" customHeight="1">
      <c r="A364" s="746" t="s">
        <v>4338</v>
      </c>
      <c r="B364" s="769" t="s">
        <v>4031</v>
      </c>
      <c r="C364" s="747" t="s">
        <v>4032</v>
      </c>
      <c r="D364" s="770">
        <v>44518</v>
      </c>
      <c r="E364" s="749"/>
      <c r="F364" s="752"/>
      <c r="G364" s="752"/>
      <c r="H364" s="771" t="s">
        <v>4033</v>
      </c>
      <c r="I364" s="752"/>
      <c r="J364" s="752" t="s">
        <v>780</v>
      </c>
      <c r="K364" s="752"/>
      <c r="L364" s="771" t="s">
        <v>4032</v>
      </c>
      <c r="M364" s="771" t="s">
        <v>4034</v>
      </c>
      <c r="N364" s="755" t="s">
        <v>178</v>
      </c>
      <c r="O364" s="771">
        <v>196.38</v>
      </c>
      <c r="P364" s="747" t="s">
        <v>816</v>
      </c>
      <c r="Q364" s="771" t="s">
        <v>4035</v>
      </c>
      <c r="R364" s="767" t="s">
        <v>648</v>
      </c>
      <c r="S364" s="727" t="s">
        <v>649</v>
      </c>
      <c r="T364" s="727"/>
      <c r="U364" s="747"/>
      <c r="V364" s="747"/>
      <c r="W364" s="747"/>
      <c r="X364" s="747"/>
      <c r="Y364" s="747"/>
      <c r="Z364" s="761"/>
      <c r="AA364" s="761"/>
    </row>
    <row r="365" spans="1:27" ht="12.6" customHeight="1">
      <c r="A365" s="746" t="s">
        <v>4338</v>
      </c>
      <c r="B365" s="769" t="s">
        <v>4036</v>
      </c>
      <c r="C365" s="747" t="s">
        <v>4037</v>
      </c>
      <c r="D365" s="770">
        <v>44518</v>
      </c>
      <c r="E365" s="749"/>
      <c r="F365" s="752"/>
      <c r="G365" s="752"/>
      <c r="H365" s="771" t="s">
        <v>1563</v>
      </c>
      <c r="I365" s="752"/>
      <c r="J365" s="752" t="s">
        <v>780</v>
      </c>
      <c r="K365" s="752"/>
      <c r="L365" s="771" t="s">
        <v>4037</v>
      </c>
      <c r="M365" s="771" t="s">
        <v>4038</v>
      </c>
      <c r="N365" s="755" t="s">
        <v>178</v>
      </c>
      <c r="O365" s="771">
        <v>346</v>
      </c>
      <c r="P365" s="747" t="s">
        <v>816</v>
      </c>
      <c r="Q365" s="771" t="s">
        <v>4027</v>
      </c>
      <c r="R365" s="767" t="s">
        <v>648</v>
      </c>
      <c r="S365" s="727" t="s">
        <v>649</v>
      </c>
      <c r="T365" s="727"/>
      <c r="U365" s="747"/>
      <c r="V365" s="747"/>
      <c r="W365" s="747"/>
      <c r="X365" s="747"/>
      <c r="Y365" s="747"/>
      <c r="Z365" s="761"/>
      <c r="AA365" s="761"/>
    </row>
    <row r="366" spans="1:27" ht="12.6" customHeight="1">
      <c r="A366" s="746" t="s">
        <v>4338</v>
      </c>
      <c r="B366" s="769" t="s">
        <v>4039</v>
      </c>
      <c r="C366" s="747" t="s">
        <v>4040</v>
      </c>
      <c r="D366" s="770">
        <v>44518</v>
      </c>
      <c r="E366" s="749"/>
      <c r="F366" s="752"/>
      <c r="G366" s="752"/>
      <c r="H366" s="771" t="s">
        <v>958</v>
      </c>
      <c r="I366" s="752"/>
      <c r="J366" s="752" t="s">
        <v>780</v>
      </c>
      <c r="K366" s="752"/>
      <c r="L366" s="771" t="s">
        <v>4040</v>
      </c>
      <c r="M366" s="771" t="s">
        <v>4041</v>
      </c>
      <c r="N366" s="755" t="s">
        <v>178</v>
      </c>
      <c r="O366" s="771">
        <v>116.5</v>
      </c>
      <c r="P366" s="747" t="s">
        <v>816</v>
      </c>
      <c r="Q366" s="771" t="s">
        <v>967</v>
      </c>
      <c r="R366" s="767" t="s">
        <v>648</v>
      </c>
      <c r="S366" s="727" t="s">
        <v>649</v>
      </c>
      <c r="T366" s="727"/>
      <c r="U366" s="747"/>
      <c r="V366" s="747"/>
      <c r="W366" s="747"/>
      <c r="X366" s="747"/>
      <c r="Y366" s="747"/>
      <c r="Z366" s="761"/>
      <c r="AA366" s="761"/>
    </row>
    <row r="367" spans="1:27" ht="12.6" customHeight="1">
      <c r="A367" s="746" t="s">
        <v>4338</v>
      </c>
      <c r="B367" s="769" t="s">
        <v>4042</v>
      </c>
      <c r="C367" s="747" t="s">
        <v>4043</v>
      </c>
      <c r="D367" s="770">
        <v>44518</v>
      </c>
      <c r="E367" s="749"/>
      <c r="F367" s="752"/>
      <c r="G367" s="752"/>
      <c r="H367" s="771" t="s">
        <v>2641</v>
      </c>
      <c r="I367" s="752"/>
      <c r="J367" s="752" t="s">
        <v>780</v>
      </c>
      <c r="K367" s="752"/>
      <c r="L367" s="771" t="s">
        <v>4043</v>
      </c>
      <c r="M367" s="771" t="s">
        <v>4044</v>
      </c>
      <c r="N367" s="755" t="s">
        <v>178</v>
      </c>
      <c r="O367" s="771">
        <v>600.42999999999995</v>
      </c>
      <c r="P367" s="747" t="s">
        <v>782</v>
      </c>
      <c r="Q367" s="771" t="s">
        <v>4045</v>
      </c>
      <c r="R367" s="767" t="s">
        <v>648</v>
      </c>
      <c r="S367" s="727" t="s">
        <v>649</v>
      </c>
      <c r="T367" s="727"/>
      <c r="U367" s="747"/>
      <c r="V367" s="747"/>
      <c r="W367" s="747"/>
      <c r="X367" s="747"/>
      <c r="Y367" s="747"/>
      <c r="Z367" s="761"/>
      <c r="AA367" s="761"/>
    </row>
    <row r="368" spans="1:27" ht="12.6" customHeight="1">
      <c r="A368" s="746" t="s">
        <v>4338</v>
      </c>
      <c r="B368" s="769" t="s">
        <v>4046</v>
      </c>
      <c r="C368" s="747" t="s">
        <v>4047</v>
      </c>
      <c r="D368" s="770">
        <v>44518</v>
      </c>
      <c r="E368" s="749"/>
      <c r="F368" s="752"/>
      <c r="G368" s="752"/>
      <c r="H368" s="771" t="s">
        <v>4022</v>
      </c>
      <c r="I368" s="752"/>
      <c r="J368" s="752" t="s">
        <v>780</v>
      </c>
      <c r="K368" s="752"/>
      <c r="L368" s="771" t="s">
        <v>4047</v>
      </c>
      <c r="M368" s="771" t="s">
        <v>4048</v>
      </c>
      <c r="N368" s="755" t="s">
        <v>178</v>
      </c>
      <c r="O368" s="771">
        <v>153.56</v>
      </c>
      <c r="P368" s="747" t="s">
        <v>816</v>
      </c>
      <c r="Q368" s="771" t="s">
        <v>4049</v>
      </c>
      <c r="R368" s="767" t="s">
        <v>648</v>
      </c>
      <c r="S368" s="727" t="s">
        <v>649</v>
      </c>
      <c r="T368" s="727"/>
      <c r="U368" s="747"/>
      <c r="V368" s="747"/>
      <c r="W368" s="747"/>
      <c r="X368" s="747"/>
      <c r="Y368" s="747"/>
      <c r="Z368" s="761"/>
      <c r="AA368" s="761"/>
    </row>
    <row r="369" spans="1:27" ht="19.5" customHeight="1">
      <c r="A369" s="746" t="s">
        <v>4338</v>
      </c>
      <c r="B369" s="769" t="s">
        <v>4050</v>
      </c>
      <c r="C369" s="747" t="s">
        <v>4051</v>
      </c>
      <c r="D369" s="770">
        <v>44518</v>
      </c>
      <c r="E369" s="749"/>
      <c r="F369" s="752"/>
      <c r="G369" s="752"/>
      <c r="H369" s="771" t="s">
        <v>1563</v>
      </c>
      <c r="I369" s="752"/>
      <c r="J369" s="752" t="s">
        <v>780</v>
      </c>
      <c r="K369" s="752"/>
      <c r="L369" s="771" t="s">
        <v>4051</v>
      </c>
      <c r="M369" s="771" t="s">
        <v>4052</v>
      </c>
      <c r="N369" s="755" t="s">
        <v>178</v>
      </c>
      <c r="O369" s="771">
        <v>217.21</v>
      </c>
      <c r="P369" s="747" t="s">
        <v>816</v>
      </c>
      <c r="Q369" s="771" t="s">
        <v>1589</v>
      </c>
      <c r="R369" s="767" t="s">
        <v>648</v>
      </c>
      <c r="S369" s="727" t="s">
        <v>649</v>
      </c>
      <c r="T369" s="727"/>
      <c r="U369" s="747"/>
      <c r="V369" s="747"/>
      <c r="W369" s="747"/>
      <c r="X369" s="747"/>
      <c r="Y369" s="747"/>
      <c r="Z369" s="761"/>
      <c r="AA369" s="761"/>
    </row>
    <row r="370" spans="1:27" ht="12.6" customHeight="1">
      <c r="A370" s="746" t="s">
        <v>4338</v>
      </c>
      <c r="B370" s="769" t="s">
        <v>4053</v>
      </c>
      <c r="C370" s="747" t="s">
        <v>4054</v>
      </c>
      <c r="D370" s="770">
        <v>44518</v>
      </c>
      <c r="E370" s="749"/>
      <c r="F370" s="752"/>
      <c r="G370" s="752"/>
      <c r="H370" s="771" t="s">
        <v>1483</v>
      </c>
      <c r="I370" s="752"/>
      <c r="J370" s="752" t="s">
        <v>780</v>
      </c>
      <c r="K370" s="752"/>
      <c r="L370" s="771" t="s">
        <v>4054</v>
      </c>
      <c r="M370" s="771" t="s">
        <v>4055</v>
      </c>
      <c r="N370" s="755" t="s">
        <v>178</v>
      </c>
      <c r="O370" s="771">
        <v>115.74</v>
      </c>
      <c r="P370" s="747" t="s">
        <v>816</v>
      </c>
      <c r="Q370" s="771" t="s">
        <v>2553</v>
      </c>
      <c r="R370" s="767" t="s">
        <v>648</v>
      </c>
      <c r="S370" s="727" t="s">
        <v>649</v>
      </c>
      <c r="T370" s="727"/>
      <c r="U370" s="747"/>
      <c r="V370" s="747"/>
      <c r="W370" s="747"/>
      <c r="X370" s="747"/>
      <c r="Y370" s="747"/>
      <c r="Z370" s="761"/>
      <c r="AA370" s="761"/>
    </row>
    <row r="371" spans="1:27" ht="12.6" customHeight="1">
      <c r="A371" s="746" t="s">
        <v>4338</v>
      </c>
      <c r="B371" s="769" t="s">
        <v>4056</v>
      </c>
      <c r="C371" s="747" t="s">
        <v>4057</v>
      </c>
      <c r="D371" s="770">
        <v>44518</v>
      </c>
      <c r="E371" s="749"/>
      <c r="F371" s="752"/>
      <c r="G371" s="752"/>
      <c r="H371" s="771" t="s">
        <v>958</v>
      </c>
      <c r="I371" s="752"/>
      <c r="J371" s="752" t="s">
        <v>780</v>
      </c>
      <c r="K371" s="752"/>
      <c r="L371" s="771" t="s">
        <v>4057</v>
      </c>
      <c r="M371" s="771" t="s">
        <v>4058</v>
      </c>
      <c r="N371" s="755" t="s">
        <v>178</v>
      </c>
      <c r="O371" s="771">
        <v>66.150000000000006</v>
      </c>
      <c r="P371" s="747" t="s">
        <v>816</v>
      </c>
      <c r="Q371" s="771" t="s">
        <v>967</v>
      </c>
      <c r="R371" s="767" t="s">
        <v>648</v>
      </c>
      <c r="S371" s="727" t="s">
        <v>649</v>
      </c>
      <c r="T371" s="727"/>
      <c r="U371" s="747"/>
      <c r="V371" s="747"/>
      <c r="W371" s="747"/>
      <c r="X371" s="747"/>
      <c r="Y371" s="747"/>
      <c r="Z371" s="761"/>
      <c r="AA371" s="761"/>
    </row>
    <row r="372" spans="1:27" ht="12.6" customHeight="1">
      <c r="A372" s="746" t="s">
        <v>4338</v>
      </c>
      <c r="B372" s="769" t="s">
        <v>4059</v>
      </c>
      <c r="C372" s="747" t="s">
        <v>4060</v>
      </c>
      <c r="D372" s="770">
        <v>44518</v>
      </c>
      <c r="E372" s="749"/>
      <c r="F372" s="768"/>
      <c r="G372" s="752"/>
      <c r="H372" s="771" t="s">
        <v>886</v>
      </c>
      <c r="I372" s="752"/>
      <c r="J372" s="752" t="s">
        <v>780</v>
      </c>
      <c r="K372" s="752"/>
      <c r="L372" s="771" t="s">
        <v>4060</v>
      </c>
      <c r="M372" s="771" t="s">
        <v>4061</v>
      </c>
      <c r="N372" s="755" t="s">
        <v>178</v>
      </c>
      <c r="O372" s="771">
        <v>231.63</v>
      </c>
      <c r="P372" s="747" t="s">
        <v>816</v>
      </c>
      <c r="Q372" s="771" t="s">
        <v>4062</v>
      </c>
      <c r="R372" s="767" t="s">
        <v>648</v>
      </c>
      <c r="S372" s="727" t="s">
        <v>649</v>
      </c>
      <c r="T372" s="727"/>
      <c r="U372" s="747"/>
      <c r="V372" s="747"/>
      <c r="W372" s="747"/>
      <c r="X372" s="747"/>
      <c r="Y372" s="747"/>
      <c r="Z372" s="761"/>
      <c r="AA372" s="761"/>
    </row>
    <row r="373" spans="1:27" ht="12.6" customHeight="1">
      <c r="A373" s="746" t="s">
        <v>4338</v>
      </c>
      <c r="B373" s="769" t="s">
        <v>4063</v>
      </c>
      <c r="C373" s="747" t="s">
        <v>4064</v>
      </c>
      <c r="D373" s="770">
        <v>44518</v>
      </c>
      <c r="E373" s="749"/>
      <c r="F373" s="752"/>
      <c r="G373" s="752"/>
      <c r="H373" s="771" t="s">
        <v>1563</v>
      </c>
      <c r="I373" s="752"/>
      <c r="J373" s="752" t="s">
        <v>780</v>
      </c>
      <c r="K373" s="752"/>
      <c r="L373" s="771" t="s">
        <v>4064</v>
      </c>
      <c r="M373" s="771" t="s">
        <v>4065</v>
      </c>
      <c r="N373" s="755" t="s">
        <v>178</v>
      </c>
      <c r="O373" s="771">
        <v>110.93</v>
      </c>
      <c r="P373" s="747" t="s">
        <v>816</v>
      </c>
      <c r="Q373" s="771" t="s">
        <v>1589</v>
      </c>
      <c r="R373" s="767" t="s">
        <v>648</v>
      </c>
      <c r="S373" s="727" t="s">
        <v>649</v>
      </c>
      <c r="T373" s="727"/>
      <c r="U373" s="747"/>
      <c r="V373" s="747"/>
      <c r="W373" s="747"/>
      <c r="X373" s="747"/>
      <c r="Y373" s="747"/>
      <c r="Z373" s="761"/>
      <c r="AA373" s="761"/>
    </row>
    <row r="374" spans="1:27" ht="12.4" customHeight="1">
      <c r="A374" s="746" t="s">
        <v>4338</v>
      </c>
      <c r="B374" s="769" t="s">
        <v>4066</v>
      </c>
      <c r="C374" s="747" t="s">
        <v>4067</v>
      </c>
      <c r="D374" s="770">
        <v>44518</v>
      </c>
      <c r="E374" s="749"/>
      <c r="F374" s="752"/>
      <c r="G374" s="752"/>
      <c r="H374" s="771" t="s">
        <v>2068</v>
      </c>
      <c r="I374" s="752"/>
      <c r="J374" s="752" t="s">
        <v>780</v>
      </c>
      <c r="K374" s="752"/>
      <c r="L374" s="771" t="s">
        <v>4067</v>
      </c>
      <c r="M374" s="771" t="s">
        <v>4068</v>
      </c>
      <c r="N374" s="755" t="s">
        <v>178</v>
      </c>
      <c r="O374" s="771">
        <v>118.99</v>
      </c>
      <c r="P374" s="747" t="s">
        <v>816</v>
      </c>
      <c r="Q374" s="771" t="s">
        <v>1045</v>
      </c>
      <c r="R374" s="767" t="s">
        <v>648</v>
      </c>
      <c r="S374" s="727" t="s">
        <v>649</v>
      </c>
      <c r="T374" s="727"/>
      <c r="U374" s="747"/>
      <c r="V374" s="747"/>
      <c r="W374" s="747"/>
      <c r="X374" s="747"/>
      <c r="Y374" s="747"/>
      <c r="Z374" s="761"/>
      <c r="AA374" s="761"/>
    </row>
    <row r="375" spans="1:27" ht="12.4" customHeight="1">
      <c r="A375" s="746" t="s">
        <v>4338</v>
      </c>
      <c r="B375" s="769" t="s">
        <v>4069</v>
      </c>
      <c r="C375" s="747" t="s">
        <v>4070</v>
      </c>
      <c r="D375" s="770">
        <v>44518</v>
      </c>
      <c r="E375" s="749"/>
      <c r="F375" s="752"/>
      <c r="G375" s="752"/>
      <c r="H375" s="771" t="s">
        <v>1563</v>
      </c>
      <c r="I375" s="752"/>
      <c r="J375" s="752" t="s">
        <v>780</v>
      </c>
      <c r="K375" s="752"/>
      <c r="L375" s="771" t="s">
        <v>4070</v>
      </c>
      <c r="M375" s="771" t="s">
        <v>4071</v>
      </c>
      <c r="N375" s="755" t="s">
        <v>178</v>
      </c>
      <c r="O375" s="771">
        <v>149</v>
      </c>
      <c r="P375" s="747" t="s">
        <v>816</v>
      </c>
      <c r="Q375" s="771" t="s">
        <v>4027</v>
      </c>
      <c r="R375" s="767" t="s">
        <v>648</v>
      </c>
      <c r="S375" s="727" t="s">
        <v>649</v>
      </c>
      <c r="T375" s="727"/>
      <c r="U375" s="747"/>
      <c r="V375" s="747"/>
      <c r="W375" s="747"/>
      <c r="X375" s="747"/>
      <c r="Y375" s="747"/>
      <c r="Z375" s="761"/>
      <c r="AA375" s="761"/>
    </row>
    <row r="376" spans="1:27" ht="12.4" customHeight="1">
      <c r="A376" s="746" t="s">
        <v>4338</v>
      </c>
      <c r="B376" s="772" t="s">
        <v>4277</v>
      </c>
      <c r="C376" s="773" t="s">
        <v>4291</v>
      </c>
      <c r="D376" s="774">
        <v>44707</v>
      </c>
      <c r="E376" s="775"/>
      <c r="F376" s="760"/>
      <c r="G376" s="760"/>
      <c r="H376" s="740" t="s">
        <v>2631</v>
      </c>
      <c r="I376" s="760"/>
      <c r="J376" s="740" t="s">
        <v>824</v>
      </c>
      <c r="K376" s="760"/>
      <c r="L376" s="773" t="s">
        <v>4291</v>
      </c>
      <c r="M376" s="741" t="s">
        <v>4308</v>
      </c>
      <c r="N376" s="776" t="s">
        <v>178</v>
      </c>
      <c r="O376" s="741">
        <v>122.3</v>
      </c>
      <c r="P376" s="753" t="s">
        <v>816</v>
      </c>
      <c r="Q376" s="741" t="s">
        <v>4327</v>
      </c>
      <c r="R376" s="777" t="s">
        <v>648</v>
      </c>
      <c r="S376" s="742" t="s">
        <v>649</v>
      </c>
      <c r="T376" s="727"/>
      <c r="U376" s="747"/>
      <c r="V376" s="747"/>
      <c r="W376" s="747"/>
      <c r="X376" s="747"/>
      <c r="Y376" s="747"/>
      <c r="Z376" s="761"/>
      <c r="AA376" s="761"/>
    </row>
    <row r="377" spans="1:27" ht="12.4" customHeight="1">
      <c r="A377" s="746" t="s">
        <v>4338</v>
      </c>
      <c r="B377" s="772" t="s">
        <v>4278</v>
      </c>
      <c r="C377" s="773" t="s">
        <v>4292</v>
      </c>
      <c r="D377" s="774">
        <v>44672</v>
      </c>
      <c r="E377" s="775"/>
      <c r="F377" s="760"/>
      <c r="G377" s="760"/>
      <c r="H377" s="740" t="s">
        <v>2068</v>
      </c>
      <c r="I377" s="760"/>
      <c r="J377" s="740" t="s">
        <v>780</v>
      </c>
      <c r="K377" s="760"/>
      <c r="L377" s="773" t="s">
        <v>4292</v>
      </c>
      <c r="M377" s="741" t="s">
        <v>4309</v>
      </c>
      <c r="N377" s="776" t="s">
        <v>178</v>
      </c>
      <c r="O377" s="741">
        <v>162.25</v>
      </c>
      <c r="P377" s="753" t="s">
        <v>816</v>
      </c>
      <c r="Q377" s="741" t="s">
        <v>2257</v>
      </c>
      <c r="R377" s="777" t="s">
        <v>648</v>
      </c>
      <c r="S377" s="742" t="s">
        <v>649</v>
      </c>
      <c r="T377" s="727"/>
      <c r="U377" s="747"/>
      <c r="V377" s="747"/>
      <c r="W377" s="747"/>
      <c r="X377" s="747"/>
      <c r="Y377" s="747"/>
      <c r="Z377" s="761"/>
      <c r="AA377" s="761"/>
    </row>
    <row r="378" spans="1:27" ht="12.4" customHeight="1">
      <c r="A378" s="746" t="s">
        <v>4338</v>
      </c>
      <c r="B378" s="772" t="s">
        <v>4273</v>
      </c>
      <c r="C378" s="773" t="s">
        <v>4293</v>
      </c>
      <c r="D378" s="774">
        <v>44594</v>
      </c>
      <c r="E378" s="775"/>
      <c r="F378" s="760"/>
      <c r="G378" s="760"/>
      <c r="H378" s="740" t="s">
        <v>4325</v>
      </c>
      <c r="I378" s="760"/>
      <c r="J378" s="740" t="s">
        <v>824</v>
      </c>
      <c r="K378" s="760"/>
      <c r="L378" s="773" t="s">
        <v>4293</v>
      </c>
      <c r="M378" s="741" t="s">
        <v>4310</v>
      </c>
      <c r="N378" s="776" t="s">
        <v>178</v>
      </c>
      <c r="O378" s="741">
        <v>64.34</v>
      </c>
      <c r="P378" s="753" t="s">
        <v>816</v>
      </c>
      <c r="Q378" s="741" t="s">
        <v>4328</v>
      </c>
      <c r="R378" s="777" t="s">
        <v>648</v>
      </c>
      <c r="S378" s="742" t="s">
        <v>649</v>
      </c>
      <c r="T378" s="727"/>
      <c r="U378" s="747"/>
      <c r="V378" s="747"/>
      <c r="W378" s="747"/>
      <c r="X378" s="747"/>
      <c r="Y378" s="747"/>
      <c r="Z378" s="761"/>
      <c r="AA378" s="761"/>
    </row>
    <row r="379" spans="1:27" ht="12.4" customHeight="1">
      <c r="A379" s="746" t="s">
        <v>4338</v>
      </c>
      <c r="B379" s="772" t="s">
        <v>4279</v>
      </c>
      <c r="C379" s="773" t="s">
        <v>4294</v>
      </c>
      <c r="D379" s="774">
        <v>44615</v>
      </c>
      <c r="E379" s="775"/>
      <c r="F379" s="760"/>
      <c r="G379" s="760"/>
      <c r="H379" s="740" t="s">
        <v>2641</v>
      </c>
      <c r="I379" s="760"/>
      <c r="J379" s="740" t="s">
        <v>780</v>
      </c>
      <c r="K379" s="760"/>
      <c r="L379" s="773" t="s">
        <v>4294</v>
      </c>
      <c r="M379" s="741" t="s">
        <v>4311</v>
      </c>
      <c r="N379" s="776" t="s">
        <v>178</v>
      </c>
      <c r="O379" s="741">
        <v>98.7</v>
      </c>
      <c r="P379" s="753" t="s">
        <v>816</v>
      </c>
      <c r="Q379" s="741" t="s">
        <v>4329</v>
      </c>
      <c r="R379" s="777" t="s">
        <v>648</v>
      </c>
      <c r="S379" s="742" t="s">
        <v>649</v>
      </c>
      <c r="T379" s="727"/>
      <c r="U379" s="747"/>
      <c r="V379" s="747"/>
      <c r="W379" s="747"/>
      <c r="X379" s="747"/>
      <c r="Y379" s="747"/>
      <c r="Z379" s="761"/>
      <c r="AA379" s="761"/>
    </row>
    <row r="380" spans="1:27" ht="12.4" customHeight="1">
      <c r="A380" s="746" t="s">
        <v>4338</v>
      </c>
      <c r="B380" s="772" t="s">
        <v>4280</v>
      </c>
      <c r="C380" s="773" t="s">
        <v>4295</v>
      </c>
      <c r="D380" s="774">
        <v>44699</v>
      </c>
      <c r="E380" s="775"/>
      <c r="F380" s="760"/>
      <c r="G380" s="760"/>
      <c r="H380" s="740" t="s">
        <v>2641</v>
      </c>
      <c r="I380" s="760"/>
      <c r="J380" s="740" t="s">
        <v>780</v>
      </c>
      <c r="K380" s="760"/>
      <c r="L380" s="773" t="s">
        <v>4295</v>
      </c>
      <c r="M380" s="741" t="s">
        <v>4312</v>
      </c>
      <c r="N380" s="776" t="s">
        <v>178</v>
      </c>
      <c r="O380" s="741">
        <v>230.67</v>
      </c>
      <c r="P380" s="753" t="s">
        <v>816</v>
      </c>
      <c r="Q380" s="741" t="s">
        <v>4330</v>
      </c>
      <c r="R380" s="777" t="s">
        <v>648</v>
      </c>
      <c r="S380" s="742" t="s">
        <v>649</v>
      </c>
      <c r="T380" s="727"/>
      <c r="U380" s="747"/>
      <c r="V380" s="747"/>
      <c r="W380" s="747"/>
      <c r="X380" s="747"/>
      <c r="Y380" s="747"/>
      <c r="Z380" s="761"/>
      <c r="AA380" s="761"/>
    </row>
    <row r="381" spans="1:27" ht="12.4" customHeight="1">
      <c r="A381" s="746" t="s">
        <v>4338</v>
      </c>
      <c r="B381" s="772" t="s">
        <v>4276</v>
      </c>
      <c r="C381" s="773" t="s">
        <v>4296</v>
      </c>
      <c r="D381" s="774">
        <v>44594</v>
      </c>
      <c r="E381" s="775"/>
      <c r="F381" s="760"/>
      <c r="G381" s="760"/>
      <c r="H381" s="740" t="s">
        <v>4325</v>
      </c>
      <c r="I381" s="760"/>
      <c r="J381" s="740" t="s">
        <v>824</v>
      </c>
      <c r="K381" s="760"/>
      <c r="L381" s="773" t="s">
        <v>4296</v>
      </c>
      <c r="M381" s="741" t="s">
        <v>4313</v>
      </c>
      <c r="N381" s="776" t="s">
        <v>178</v>
      </c>
      <c r="O381" s="741">
        <v>70.44</v>
      </c>
      <c r="P381" s="753" t="s">
        <v>816</v>
      </c>
      <c r="Q381" s="741" t="s">
        <v>4328</v>
      </c>
      <c r="R381" s="777" t="s">
        <v>648</v>
      </c>
      <c r="S381" s="742" t="s">
        <v>649</v>
      </c>
      <c r="T381" s="727"/>
      <c r="U381" s="747"/>
      <c r="V381" s="747"/>
      <c r="W381" s="747"/>
      <c r="X381" s="747"/>
      <c r="Y381" s="747"/>
      <c r="Z381" s="761"/>
      <c r="AA381" s="761"/>
    </row>
    <row r="382" spans="1:27" ht="12.4" customHeight="1">
      <c r="A382" s="751" t="s">
        <v>4337</v>
      </c>
      <c r="B382" s="778" t="s">
        <v>4281</v>
      </c>
      <c r="C382" s="773" t="s">
        <v>4297</v>
      </c>
      <c r="D382" s="774">
        <v>44582</v>
      </c>
      <c r="E382" s="775"/>
      <c r="F382" s="760"/>
      <c r="G382" s="760"/>
      <c r="H382" s="740" t="s">
        <v>1441</v>
      </c>
      <c r="I382" s="760"/>
      <c r="J382" s="740" t="s">
        <v>806</v>
      </c>
      <c r="K382" s="760"/>
      <c r="L382" s="773" t="s">
        <v>4297</v>
      </c>
      <c r="M382" s="741" t="s">
        <v>1661</v>
      </c>
      <c r="N382" s="776" t="s">
        <v>178</v>
      </c>
      <c r="O382" s="741">
        <v>294.89999999999998</v>
      </c>
      <c r="P382" s="753" t="s">
        <v>816</v>
      </c>
      <c r="Q382" s="741" t="s">
        <v>4331</v>
      </c>
      <c r="R382" s="777" t="s">
        <v>648</v>
      </c>
      <c r="S382" s="742" t="s">
        <v>649</v>
      </c>
      <c r="T382" s="727"/>
      <c r="U382" s="747"/>
      <c r="V382" s="747"/>
      <c r="W382" s="747"/>
      <c r="X382" s="747"/>
      <c r="Y382" s="747"/>
      <c r="Z382" s="761"/>
      <c r="AA382" s="761"/>
    </row>
    <row r="383" spans="1:27" ht="12.4" customHeight="1">
      <c r="A383" s="746" t="s">
        <v>4338</v>
      </c>
      <c r="B383" s="772" t="s">
        <v>4282</v>
      </c>
      <c r="C383" s="773" t="s">
        <v>4298</v>
      </c>
      <c r="D383" s="774">
        <v>44615</v>
      </c>
      <c r="E383" s="775"/>
      <c r="F383" s="760"/>
      <c r="G383" s="760"/>
      <c r="H383" s="740" t="s">
        <v>2641</v>
      </c>
      <c r="I383" s="760"/>
      <c r="J383" s="740" t="s">
        <v>780</v>
      </c>
      <c r="K383" s="760"/>
      <c r="L383" s="773" t="s">
        <v>4298</v>
      </c>
      <c r="M383" s="741" t="s">
        <v>4314</v>
      </c>
      <c r="N383" s="776" t="s">
        <v>178</v>
      </c>
      <c r="O383" s="741">
        <v>162.6</v>
      </c>
      <c r="P383" s="753" t="s">
        <v>816</v>
      </c>
      <c r="Q383" s="741" t="s">
        <v>4329</v>
      </c>
      <c r="R383" s="777" t="s">
        <v>648</v>
      </c>
      <c r="S383" s="742" t="s">
        <v>649</v>
      </c>
      <c r="T383" s="727"/>
      <c r="U383" s="747"/>
      <c r="V383" s="747"/>
      <c r="W383" s="747"/>
      <c r="X383" s="747"/>
      <c r="Y383" s="747"/>
      <c r="Z383" s="761"/>
      <c r="AA383" s="761"/>
    </row>
    <row r="384" spans="1:27" ht="12.4" customHeight="1">
      <c r="A384" s="746" t="s">
        <v>4338</v>
      </c>
      <c r="B384" s="772" t="s">
        <v>4283</v>
      </c>
      <c r="C384" s="773" t="s">
        <v>4299</v>
      </c>
      <c r="D384" s="774">
        <v>44678</v>
      </c>
      <c r="E384" s="775"/>
      <c r="F384" s="760"/>
      <c r="G384" s="760"/>
      <c r="H384" s="740" t="s">
        <v>2068</v>
      </c>
      <c r="I384" s="760"/>
      <c r="J384" s="740" t="s">
        <v>780</v>
      </c>
      <c r="K384" s="760"/>
      <c r="L384" s="773" t="s">
        <v>4299</v>
      </c>
      <c r="M384" s="741" t="s">
        <v>4315</v>
      </c>
      <c r="N384" s="776" t="s">
        <v>178</v>
      </c>
      <c r="O384" s="741">
        <v>777.05</v>
      </c>
      <c r="P384" s="753" t="s">
        <v>782</v>
      </c>
      <c r="Q384" s="741" t="s">
        <v>2257</v>
      </c>
      <c r="R384" s="777" t="s">
        <v>648</v>
      </c>
      <c r="S384" s="742" t="s">
        <v>649</v>
      </c>
      <c r="T384" s="727"/>
      <c r="U384" s="747"/>
      <c r="V384" s="747"/>
      <c r="W384" s="747"/>
      <c r="X384" s="747"/>
      <c r="Y384" s="747"/>
      <c r="Z384" s="761"/>
      <c r="AA384" s="761"/>
    </row>
    <row r="385" spans="1:27" ht="12.4" customHeight="1">
      <c r="A385" s="746" t="s">
        <v>4338</v>
      </c>
      <c r="B385" s="772" t="s">
        <v>4275</v>
      </c>
      <c r="C385" s="773" t="s">
        <v>4300</v>
      </c>
      <c r="D385" s="774">
        <v>44594</v>
      </c>
      <c r="E385" s="775"/>
      <c r="F385" s="760"/>
      <c r="G385" s="760"/>
      <c r="H385" s="740" t="s">
        <v>822</v>
      </c>
      <c r="I385" s="760"/>
      <c r="J385" s="740" t="s">
        <v>824</v>
      </c>
      <c r="K385" s="760"/>
      <c r="L385" s="773" t="s">
        <v>4300</v>
      </c>
      <c r="M385" s="741" t="s">
        <v>4316</v>
      </c>
      <c r="N385" s="776" t="s">
        <v>178</v>
      </c>
      <c r="O385" s="741">
        <v>70.81</v>
      </c>
      <c r="P385" s="753" t="s">
        <v>816</v>
      </c>
      <c r="Q385" s="741" t="s">
        <v>4328</v>
      </c>
      <c r="R385" s="777" t="s">
        <v>648</v>
      </c>
      <c r="S385" s="742" t="s">
        <v>649</v>
      </c>
      <c r="T385" s="727"/>
      <c r="U385" s="747"/>
      <c r="V385" s="747"/>
      <c r="W385" s="747"/>
      <c r="X385" s="747"/>
      <c r="Y385" s="747"/>
      <c r="Z385" s="761"/>
      <c r="AA385" s="761"/>
    </row>
    <row r="386" spans="1:27" ht="12.4" customHeight="1">
      <c r="A386" s="746" t="s">
        <v>4338</v>
      </c>
      <c r="B386" s="772" t="s">
        <v>4284</v>
      </c>
      <c r="C386" s="773" t="s">
        <v>4301</v>
      </c>
      <c r="D386" s="774">
        <v>44672</v>
      </c>
      <c r="E386" s="775"/>
      <c r="F386" s="760"/>
      <c r="G386" s="760"/>
      <c r="H386" s="740" t="s">
        <v>4033</v>
      </c>
      <c r="I386" s="760"/>
      <c r="J386" s="740" t="s">
        <v>780</v>
      </c>
      <c r="K386" s="760"/>
      <c r="L386" s="773" t="s">
        <v>4301</v>
      </c>
      <c r="M386" s="741" t="s">
        <v>4317</v>
      </c>
      <c r="N386" s="776" t="s">
        <v>178</v>
      </c>
      <c r="O386" s="741">
        <v>108.6</v>
      </c>
      <c r="P386" s="753" t="s">
        <v>816</v>
      </c>
      <c r="Q386" s="741" t="s">
        <v>4332</v>
      </c>
      <c r="R386" s="777" t="s">
        <v>648</v>
      </c>
      <c r="S386" s="742" t="s">
        <v>649</v>
      </c>
      <c r="T386" s="727"/>
      <c r="U386" s="747"/>
      <c r="V386" s="747"/>
      <c r="W386" s="747"/>
      <c r="X386" s="747"/>
      <c r="Y386" s="747"/>
      <c r="Z386" s="761"/>
      <c r="AA386" s="761"/>
    </row>
    <row r="387" spans="1:27" ht="12.4" customHeight="1">
      <c r="A387" s="751" t="s">
        <v>4336</v>
      </c>
      <c r="B387" s="778" t="s">
        <v>4285</v>
      </c>
      <c r="C387" s="773" t="s">
        <v>4302</v>
      </c>
      <c r="D387" s="774">
        <v>44608</v>
      </c>
      <c r="E387" s="775"/>
      <c r="F387" s="760"/>
      <c r="G387" s="760"/>
      <c r="H387" s="740" t="s">
        <v>2641</v>
      </c>
      <c r="I387" s="760"/>
      <c r="J387" s="740" t="s">
        <v>780</v>
      </c>
      <c r="K387" s="760"/>
      <c r="L387" s="773" t="s">
        <v>4302</v>
      </c>
      <c r="M387" s="741" t="s">
        <v>4318</v>
      </c>
      <c r="N387" s="776" t="s">
        <v>178</v>
      </c>
      <c r="O387" s="741">
        <v>789</v>
      </c>
      <c r="P387" s="753" t="s">
        <v>816</v>
      </c>
      <c r="Q387" s="741" t="s">
        <v>4333</v>
      </c>
      <c r="R387" s="777" t="s">
        <v>648</v>
      </c>
      <c r="S387" s="742" t="s">
        <v>649</v>
      </c>
      <c r="T387" s="727"/>
      <c r="U387" s="747"/>
      <c r="V387" s="747"/>
      <c r="W387" s="747"/>
      <c r="X387" s="747"/>
      <c r="Y387" s="747"/>
      <c r="Z387" s="761"/>
      <c r="AA387" s="761"/>
    </row>
    <row r="388" spans="1:27" ht="12.4" customHeight="1">
      <c r="A388" s="746" t="s">
        <v>4338</v>
      </c>
      <c r="B388" s="772" t="s">
        <v>4286</v>
      </c>
      <c r="C388" s="773" t="s">
        <v>4303</v>
      </c>
      <c r="D388" s="774">
        <v>44677</v>
      </c>
      <c r="E388" s="775"/>
      <c r="F388" s="760"/>
      <c r="G388" s="760"/>
      <c r="H388" s="740" t="s">
        <v>4326</v>
      </c>
      <c r="I388" s="760"/>
      <c r="J388" s="740" t="s">
        <v>780</v>
      </c>
      <c r="K388" s="760"/>
      <c r="L388" s="773" t="s">
        <v>4303</v>
      </c>
      <c r="M388" s="741" t="s">
        <v>4319</v>
      </c>
      <c r="N388" s="776" t="s">
        <v>178</v>
      </c>
      <c r="O388" s="741">
        <v>45.97</v>
      </c>
      <c r="P388" s="753" t="s">
        <v>816</v>
      </c>
      <c r="Q388" s="741" t="s">
        <v>1739</v>
      </c>
      <c r="R388" s="777" t="s">
        <v>648</v>
      </c>
      <c r="S388" s="742" t="s">
        <v>649</v>
      </c>
      <c r="T388" s="727"/>
      <c r="U388" s="747"/>
      <c r="V388" s="747"/>
      <c r="W388" s="747"/>
      <c r="X388" s="747"/>
      <c r="Y388" s="747"/>
      <c r="Z388" s="761"/>
      <c r="AA388" s="761"/>
    </row>
    <row r="389" spans="1:27" ht="12.4" customHeight="1">
      <c r="A389" s="746" t="s">
        <v>4338</v>
      </c>
      <c r="B389" s="772" t="s">
        <v>4287</v>
      </c>
      <c r="C389" s="773" t="s">
        <v>4304</v>
      </c>
      <c r="D389" s="774">
        <v>44671</v>
      </c>
      <c r="E389" s="775"/>
      <c r="F389" s="760"/>
      <c r="G389" s="760"/>
      <c r="H389" s="740" t="s">
        <v>2631</v>
      </c>
      <c r="I389" s="760"/>
      <c r="J389" s="740" t="s">
        <v>824</v>
      </c>
      <c r="K389" s="760"/>
      <c r="L389" s="773" t="s">
        <v>4304</v>
      </c>
      <c r="M389" s="741" t="s">
        <v>4320</v>
      </c>
      <c r="N389" s="776" t="s">
        <v>178</v>
      </c>
      <c r="O389" s="741">
        <v>63.51</v>
      </c>
      <c r="P389" s="753" t="s">
        <v>816</v>
      </c>
      <c r="Q389" s="741" t="s">
        <v>864</v>
      </c>
      <c r="R389" s="777" t="s">
        <v>648</v>
      </c>
      <c r="S389" s="742" t="s">
        <v>649</v>
      </c>
      <c r="T389" s="727"/>
      <c r="U389" s="747"/>
      <c r="V389" s="747"/>
      <c r="W389" s="747"/>
      <c r="X389" s="747"/>
      <c r="Y389" s="747"/>
      <c r="Z389" s="761"/>
      <c r="AA389" s="761"/>
    </row>
    <row r="390" spans="1:27" ht="12.4" customHeight="1">
      <c r="A390" s="746" t="s">
        <v>4338</v>
      </c>
      <c r="B390" s="772" t="s">
        <v>4288</v>
      </c>
      <c r="C390" s="773" t="s">
        <v>4305</v>
      </c>
      <c r="D390" s="774">
        <v>44630</v>
      </c>
      <c r="E390" s="775"/>
      <c r="F390" s="760"/>
      <c r="G390" s="760"/>
      <c r="H390" s="740" t="s">
        <v>1563</v>
      </c>
      <c r="I390" s="760"/>
      <c r="J390" s="740" t="s">
        <v>780</v>
      </c>
      <c r="K390" s="760"/>
      <c r="L390" s="773" t="s">
        <v>4305</v>
      </c>
      <c r="M390" s="741" t="s">
        <v>4321</v>
      </c>
      <c r="N390" s="776" t="s">
        <v>178</v>
      </c>
      <c r="O390" s="741">
        <v>135.91999999999999</v>
      </c>
      <c r="P390" s="753" t="s">
        <v>816</v>
      </c>
      <c r="Q390" s="741" t="s">
        <v>817</v>
      </c>
      <c r="R390" s="777" t="s">
        <v>648</v>
      </c>
      <c r="S390" s="742" t="s">
        <v>649</v>
      </c>
      <c r="T390" s="727"/>
      <c r="U390" s="747"/>
      <c r="V390" s="747"/>
      <c r="W390" s="747"/>
      <c r="X390" s="747"/>
      <c r="Y390" s="747"/>
      <c r="Z390" s="761"/>
      <c r="AA390" s="761"/>
    </row>
    <row r="391" spans="1:27" ht="12.4" customHeight="1">
      <c r="A391" s="746" t="s">
        <v>4338</v>
      </c>
      <c r="B391" s="772" t="s">
        <v>4289</v>
      </c>
      <c r="C391" s="773" t="s">
        <v>4228</v>
      </c>
      <c r="D391" s="774">
        <v>44676</v>
      </c>
      <c r="E391" s="775"/>
      <c r="F391" s="760"/>
      <c r="G391" s="760"/>
      <c r="H391" s="740" t="s">
        <v>804</v>
      </c>
      <c r="I391" s="760"/>
      <c r="J391" s="740" t="s">
        <v>806</v>
      </c>
      <c r="K391" s="760"/>
      <c r="L391" s="773" t="s">
        <v>4228</v>
      </c>
      <c r="M391" s="741" t="s">
        <v>4322</v>
      </c>
      <c r="N391" s="776" t="s">
        <v>178</v>
      </c>
      <c r="O391" s="741">
        <v>158.87</v>
      </c>
      <c r="P391" s="753" t="s">
        <v>816</v>
      </c>
      <c r="Q391" s="741" t="s">
        <v>4334</v>
      </c>
      <c r="R391" s="777" t="s">
        <v>648</v>
      </c>
      <c r="S391" s="742" t="s">
        <v>649</v>
      </c>
      <c r="T391" s="727"/>
      <c r="U391" s="747"/>
      <c r="V391" s="747"/>
      <c r="W391" s="747"/>
      <c r="X391" s="747"/>
      <c r="Y391" s="747"/>
      <c r="Z391" s="761"/>
      <c r="AA391" s="761"/>
    </row>
    <row r="392" spans="1:27" ht="12.4" customHeight="1">
      <c r="A392" s="746" t="s">
        <v>4338</v>
      </c>
      <c r="B392" s="772" t="s">
        <v>4274</v>
      </c>
      <c r="C392" s="773" t="s">
        <v>4306</v>
      </c>
      <c r="D392" s="774">
        <v>44594</v>
      </c>
      <c r="E392" s="775"/>
      <c r="F392" s="760"/>
      <c r="G392" s="760"/>
      <c r="H392" s="740" t="s">
        <v>4325</v>
      </c>
      <c r="I392" s="760"/>
      <c r="J392" s="740" t="s">
        <v>824</v>
      </c>
      <c r="K392" s="760"/>
      <c r="L392" s="773" t="s">
        <v>4306</v>
      </c>
      <c r="M392" s="741" t="s">
        <v>4323</v>
      </c>
      <c r="N392" s="776" t="s">
        <v>178</v>
      </c>
      <c r="O392" s="741">
        <v>76.900000000000006</v>
      </c>
      <c r="P392" s="753" t="s">
        <v>816</v>
      </c>
      <c r="Q392" s="741" t="s">
        <v>4328</v>
      </c>
      <c r="R392" s="777" t="s">
        <v>648</v>
      </c>
      <c r="S392" s="742" t="s">
        <v>649</v>
      </c>
      <c r="T392" s="727"/>
      <c r="U392" s="747"/>
      <c r="V392" s="747"/>
      <c r="W392" s="747"/>
      <c r="X392" s="747"/>
      <c r="Y392" s="747"/>
      <c r="Z392" s="761"/>
      <c r="AA392" s="761"/>
    </row>
    <row r="393" spans="1:27" ht="12.4" customHeight="1">
      <c r="A393" s="746" t="s">
        <v>4338</v>
      </c>
      <c r="B393" s="772" t="s">
        <v>4290</v>
      </c>
      <c r="C393" s="773" t="s">
        <v>4307</v>
      </c>
      <c r="D393" s="774">
        <v>44672</v>
      </c>
      <c r="E393" s="775"/>
      <c r="F393" s="760"/>
      <c r="G393" s="760"/>
      <c r="H393" s="740" t="s">
        <v>1563</v>
      </c>
      <c r="I393" s="760"/>
      <c r="J393" s="740" t="s">
        <v>780</v>
      </c>
      <c r="K393" s="760"/>
      <c r="L393" s="773" t="s">
        <v>4307</v>
      </c>
      <c r="M393" s="741" t="s">
        <v>4324</v>
      </c>
      <c r="N393" s="776" t="s">
        <v>178</v>
      </c>
      <c r="O393" s="741">
        <v>142.13</v>
      </c>
      <c r="P393" s="753" t="s">
        <v>816</v>
      </c>
      <c r="Q393" s="741" t="s">
        <v>4335</v>
      </c>
      <c r="R393" s="777" t="s">
        <v>648</v>
      </c>
      <c r="S393" s="742" t="s">
        <v>649</v>
      </c>
      <c r="T393" s="727"/>
      <c r="U393" s="747"/>
      <c r="V393" s="747"/>
      <c r="W393" s="747"/>
      <c r="X393" s="747"/>
      <c r="Y393" s="747"/>
      <c r="Z393" s="761"/>
      <c r="AA393" s="761"/>
    </row>
    <row r="394" spans="1:27" ht="15">
      <c r="A394" s="993"/>
      <c r="B394" s="994" t="s">
        <v>4643</v>
      </c>
      <c r="C394" s="773" t="s">
        <v>4644</v>
      </c>
      <c r="D394" s="774">
        <v>44679</v>
      </c>
      <c r="E394" s="995"/>
      <c r="F394" s="996"/>
      <c r="G394" s="996"/>
      <c r="H394" s="740" t="s">
        <v>958</v>
      </c>
      <c r="I394" s="996"/>
      <c r="J394" s="740" t="s">
        <v>780</v>
      </c>
      <c r="K394" s="996"/>
      <c r="L394" s="773" t="s">
        <v>4644</v>
      </c>
      <c r="M394" s="741" t="s">
        <v>4641</v>
      </c>
      <c r="N394" s="997" t="s">
        <v>1348</v>
      </c>
      <c r="O394" s="741">
        <v>90.7</v>
      </c>
      <c r="P394" s="998"/>
      <c r="Q394" s="741" t="s">
        <v>4529</v>
      </c>
      <c r="R394" s="999"/>
      <c r="S394" s="742"/>
      <c r="T394" s="742"/>
      <c r="U394" s="998"/>
      <c r="V394" s="998"/>
      <c r="W394" s="998"/>
      <c r="X394" s="998"/>
      <c r="Y394" s="1000"/>
      <c r="Z394" s="1000"/>
      <c r="AA394" s="1000"/>
    </row>
    <row r="395" spans="1:27" ht="15">
      <c r="A395" s="993"/>
      <c r="B395" s="994" t="s">
        <v>4852</v>
      </c>
      <c r="C395" s="773" t="s">
        <v>4849</v>
      </c>
      <c r="D395" s="774">
        <v>44642</v>
      </c>
      <c r="E395" s="995"/>
      <c r="F395" s="996"/>
      <c r="G395" s="996"/>
      <c r="H395" s="740" t="s">
        <v>1483</v>
      </c>
      <c r="I395" s="996"/>
      <c r="J395" s="740" t="s">
        <v>780</v>
      </c>
      <c r="K395" s="996"/>
      <c r="L395" s="773" t="s">
        <v>4849</v>
      </c>
      <c r="M395" s="741" t="s">
        <v>4850</v>
      </c>
      <c r="N395" s="997" t="s">
        <v>1348</v>
      </c>
      <c r="O395" s="741">
        <v>186.92</v>
      </c>
      <c r="P395" s="998"/>
      <c r="Q395" s="741" t="s">
        <v>1082</v>
      </c>
      <c r="R395" s="999"/>
      <c r="S395" s="742"/>
      <c r="T395" s="742"/>
      <c r="U395" s="998"/>
      <c r="V395" s="998"/>
      <c r="W395" s="998"/>
      <c r="X395" s="998"/>
      <c r="Y395" s="1000"/>
      <c r="Z395" s="1000"/>
      <c r="AA395" s="1000"/>
    </row>
    <row r="396" spans="1:27" ht="15">
      <c r="A396" s="993"/>
      <c r="B396" s="994" t="s">
        <v>4883</v>
      </c>
      <c r="C396" s="773" t="s">
        <v>4880</v>
      </c>
      <c r="D396" s="774">
        <v>44740</v>
      </c>
      <c r="E396" s="995"/>
      <c r="F396" s="996"/>
      <c r="G396" s="996"/>
      <c r="H396" s="740" t="s">
        <v>4022</v>
      </c>
      <c r="I396" s="996"/>
      <c r="J396" s="740" t="s">
        <v>780</v>
      </c>
      <c r="K396" s="996"/>
      <c r="L396" s="773" t="s">
        <v>4880</v>
      </c>
      <c r="M396" s="741" t="s">
        <v>4881</v>
      </c>
      <c r="N396" s="997" t="s">
        <v>1348</v>
      </c>
      <c r="O396" s="741">
        <v>204.7</v>
      </c>
      <c r="P396" s="998"/>
      <c r="Q396" s="741" t="s">
        <v>992</v>
      </c>
      <c r="R396" s="999"/>
      <c r="S396" s="742"/>
      <c r="T396" s="742"/>
      <c r="U396" s="998"/>
      <c r="V396" s="998"/>
      <c r="W396" s="998"/>
      <c r="X396" s="998"/>
      <c r="Y396" s="1000"/>
      <c r="Z396" s="1000"/>
      <c r="AA396" s="1000"/>
    </row>
    <row r="397" spans="1:27" ht="15">
      <c r="A397" s="993"/>
      <c r="B397" s="994" t="s">
        <v>4963</v>
      </c>
      <c r="C397" s="773" t="s">
        <v>4957</v>
      </c>
      <c r="D397" s="774">
        <v>44721</v>
      </c>
      <c r="E397" s="995"/>
      <c r="F397" s="996"/>
      <c r="G397" s="996"/>
      <c r="H397" s="740" t="s">
        <v>4603</v>
      </c>
      <c r="I397" s="996"/>
      <c r="J397" s="740" t="s">
        <v>4511</v>
      </c>
      <c r="K397" s="996"/>
      <c r="L397" s="773" t="s">
        <v>4957</v>
      </c>
      <c r="M397" s="741" t="s">
        <v>4958</v>
      </c>
      <c r="N397" s="997" t="s">
        <v>4341</v>
      </c>
      <c r="O397" s="741">
        <v>275.23</v>
      </c>
      <c r="P397" s="998"/>
      <c r="Q397" s="741" t="s">
        <v>4960</v>
      </c>
      <c r="R397" s="999"/>
      <c r="S397" s="742"/>
      <c r="T397" s="742"/>
      <c r="U397" s="998"/>
      <c r="V397" s="998"/>
      <c r="W397" s="998"/>
      <c r="X397" s="998"/>
      <c r="Y397" s="1000"/>
      <c r="Z397" s="1000"/>
      <c r="AA397" s="1000"/>
    </row>
    <row r="398" spans="1:27" ht="15">
      <c r="A398" s="993"/>
      <c r="B398" s="994" t="s">
        <v>5286</v>
      </c>
      <c r="C398" s="773" t="s">
        <v>5283</v>
      </c>
      <c r="D398" s="774">
        <v>44706</v>
      </c>
      <c r="E398" s="995"/>
      <c r="F398" s="996"/>
      <c r="G398" s="996"/>
      <c r="H398" s="740" t="s">
        <v>4499</v>
      </c>
      <c r="I398" s="996"/>
      <c r="J398" s="740" t="s">
        <v>824</v>
      </c>
      <c r="K398" s="996"/>
      <c r="L398" s="773" t="s">
        <v>5283</v>
      </c>
      <c r="M398" s="741" t="s">
        <v>5284</v>
      </c>
      <c r="N398" s="998" t="s">
        <v>1348</v>
      </c>
      <c r="O398" s="741">
        <v>2038.86</v>
      </c>
      <c r="P398" s="998"/>
      <c r="Q398" s="741" t="s">
        <v>4581</v>
      </c>
      <c r="R398" s="999"/>
      <c r="S398" s="742"/>
      <c r="T398" s="742"/>
      <c r="U398" s="998"/>
      <c r="V398" s="998"/>
      <c r="W398" s="998"/>
      <c r="X398" s="998"/>
      <c r="Y398" s="1000"/>
      <c r="Z398" s="1000"/>
      <c r="AA398" s="1000"/>
    </row>
    <row r="399" spans="1:27">
      <c r="A399" s="747"/>
      <c r="B399" s="747"/>
      <c r="C399" s="747"/>
      <c r="D399" s="749"/>
      <c r="E399" s="749"/>
      <c r="F399" s="752"/>
      <c r="G399" s="752"/>
      <c r="H399" s="752"/>
      <c r="I399" s="752"/>
      <c r="J399" s="752"/>
      <c r="K399" s="752"/>
      <c r="L399" s="747"/>
      <c r="M399" s="752"/>
      <c r="N399" s="992"/>
      <c r="O399" s="725"/>
      <c r="P399" s="747"/>
      <c r="Q399" s="747"/>
      <c r="R399" s="767"/>
      <c r="S399" s="727"/>
      <c r="T399" s="747"/>
      <c r="U399" s="747"/>
      <c r="V399" s="747"/>
      <c r="W399" s="747"/>
      <c r="X399" s="747"/>
      <c r="Y399" s="747"/>
    </row>
    <row r="400" spans="1:27">
      <c r="A400" s="747"/>
      <c r="B400" s="747"/>
      <c r="C400" s="747"/>
      <c r="D400" s="749"/>
      <c r="E400" s="749"/>
      <c r="F400" s="752"/>
      <c r="G400" s="752"/>
      <c r="H400" s="752"/>
      <c r="I400" s="752"/>
      <c r="J400" s="752"/>
      <c r="K400" s="752"/>
      <c r="L400" s="747"/>
      <c r="M400" s="752"/>
      <c r="N400" s="992"/>
      <c r="O400" s="725"/>
      <c r="P400" s="747"/>
      <c r="Q400" s="747"/>
      <c r="R400" s="767"/>
      <c r="S400" s="727"/>
      <c r="T400" s="747"/>
      <c r="U400" s="747"/>
      <c r="V400" s="747"/>
      <c r="W400" s="747"/>
      <c r="X400" s="747"/>
      <c r="Y400" s="747"/>
    </row>
    <row r="401" spans="1:27" ht="14.25">
      <c r="A401" s="779"/>
      <c r="B401" s="780"/>
      <c r="C401" s="779"/>
      <c r="D401" s="781"/>
      <c r="E401" s="781"/>
      <c r="F401" s="782"/>
      <c r="G401" s="782"/>
      <c r="H401" s="782"/>
      <c r="I401" s="782"/>
      <c r="J401" s="783" t="s">
        <v>3722</v>
      </c>
      <c r="K401" s="783"/>
      <c r="L401" s="784">
        <f>COUNTA(L11:L351)</f>
        <v>340</v>
      </c>
      <c r="M401" s="785"/>
      <c r="N401" s="786" t="s">
        <v>149</v>
      </c>
      <c r="O401" s="732">
        <f>SUM(O11:O398)</f>
        <v>222232.49299999999</v>
      </c>
      <c r="P401" s="779"/>
      <c r="Q401" s="779"/>
      <c r="R401" s="779"/>
      <c r="S401" s="779"/>
      <c r="T401" s="779"/>
      <c r="U401" s="779"/>
      <c r="V401" s="779"/>
      <c r="W401" s="779"/>
      <c r="X401" s="779"/>
      <c r="Y401" s="780"/>
    </row>
    <row r="402" spans="1:27">
      <c r="A402" s="761"/>
      <c r="B402" s="761"/>
      <c r="C402" s="761"/>
      <c r="D402" s="762"/>
      <c r="E402" s="762"/>
      <c r="F402" s="787"/>
      <c r="G402" s="787"/>
      <c r="H402" s="787"/>
      <c r="I402" s="787"/>
      <c r="J402" s="787"/>
      <c r="K402" s="787"/>
      <c r="L402" s="761"/>
      <c r="M402" s="761"/>
      <c r="N402" s="788" t="s">
        <v>2643</v>
      </c>
      <c r="O402" s="531">
        <v>223889.21</v>
      </c>
      <c r="P402" s="761"/>
      <c r="Q402" s="761"/>
      <c r="R402" s="761"/>
      <c r="S402" s="761"/>
      <c r="T402" s="761"/>
      <c r="U402" s="761"/>
      <c r="V402" s="761"/>
      <c r="W402" s="761"/>
      <c r="X402" s="761"/>
      <c r="Y402" s="761"/>
    </row>
    <row r="403" spans="1:27">
      <c r="A403" s="779"/>
      <c r="B403" s="779"/>
      <c r="C403" s="780"/>
      <c r="D403" s="779"/>
      <c r="E403" s="781"/>
      <c r="F403" s="781"/>
      <c r="G403" s="782"/>
      <c r="H403" s="782"/>
      <c r="I403" s="782"/>
      <c r="J403" s="782"/>
      <c r="K403" s="782"/>
      <c r="L403" s="779"/>
      <c r="M403" s="779"/>
      <c r="N403" s="789"/>
      <c r="O403" s="790"/>
      <c r="P403" s="779"/>
      <c r="Q403" s="779"/>
      <c r="R403" s="779"/>
      <c r="S403" s="779"/>
    </row>
    <row r="404" spans="1:27">
      <c r="B404" s="761"/>
      <c r="C404" s="761"/>
      <c r="D404" s="761"/>
      <c r="E404" s="762"/>
      <c r="F404" s="762"/>
      <c r="G404" s="787"/>
      <c r="H404" s="787"/>
      <c r="I404" s="787"/>
      <c r="J404" s="787"/>
      <c r="K404" s="787"/>
      <c r="L404" s="761"/>
      <c r="M404" s="761"/>
      <c r="N404" s="788"/>
      <c r="O404" s="791"/>
      <c r="P404" s="761"/>
      <c r="Q404" s="761"/>
      <c r="R404" s="761"/>
      <c r="S404" s="761"/>
    </row>
    <row r="407" spans="1:27" s="712" customFormat="1" ht="14.25">
      <c r="A407" s="1071" t="s">
        <v>4072</v>
      </c>
      <c r="B407" s="1072"/>
      <c r="C407" s="1072"/>
      <c r="G407" s="792"/>
    </row>
    <row r="408" spans="1:27" ht="12.6" customHeight="1">
      <c r="A408" s="761"/>
      <c r="B408" s="761"/>
      <c r="C408" s="761"/>
      <c r="D408" s="762"/>
      <c r="E408" s="762"/>
      <c r="F408" s="787"/>
      <c r="G408" s="787"/>
      <c r="H408" s="787"/>
      <c r="I408" s="787"/>
      <c r="J408" s="787"/>
      <c r="K408" s="787"/>
      <c r="L408" s="761"/>
      <c r="M408" s="761"/>
      <c r="N408" s="761"/>
      <c r="O408" s="761"/>
      <c r="P408" s="761"/>
      <c r="Q408" s="761"/>
      <c r="R408" s="761"/>
      <c r="S408" s="761"/>
      <c r="T408" s="761"/>
      <c r="U408" s="761"/>
      <c r="V408" s="761"/>
      <c r="W408" s="761"/>
      <c r="X408" s="761"/>
      <c r="Y408" s="761"/>
      <c r="Z408" s="761"/>
      <c r="AA408" s="761"/>
    </row>
    <row r="409" spans="1:27" s="733" customFormat="1" ht="12.6" customHeight="1">
      <c r="A409" s="793"/>
      <c r="B409" s="793" t="s">
        <v>4073</v>
      </c>
      <c r="C409" s="793" t="s">
        <v>4074</v>
      </c>
      <c r="D409" s="794">
        <v>42716</v>
      </c>
      <c r="E409" s="794">
        <v>42993</v>
      </c>
      <c r="F409" s="795"/>
      <c r="G409" s="795"/>
      <c r="H409" s="795"/>
      <c r="I409" s="795"/>
      <c r="J409" s="795"/>
      <c r="K409" s="795"/>
      <c r="L409" s="793" t="s">
        <v>4074</v>
      </c>
      <c r="M409" s="793" t="s">
        <v>4075</v>
      </c>
      <c r="N409" s="793"/>
      <c r="O409" s="793" t="s">
        <v>178</v>
      </c>
      <c r="P409" s="793">
        <v>291.57</v>
      </c>
      <c r="Q409" s="793" t="s">
        <v>816</v>
      </c>
      <c r="R409" s="793" t="s">
        <v>910</v>
      </c>
      <c r="S409" s="793"/>
      <c r="T409" s="793"/>
      <c r="U409" s="793"/>
      <c r="V409" s="793"/>
      <c r="W409" s="793"/>
      <c r="X409" s="793"/>
      <c r="Y409" s="793"/>
      <c r="Z409" s="793"/>
      <c r="AA409" s="793"/>
    </row>
    <row r="410" spans="1:27" s="733" customFormat="1" ht="12.6" customHeight="1">
      <c r="A410" s="793"/>
      <c r="B410" s="793" t="s">
        <v>4076</v>
      </c>
      <c r="C410" s="793" t="s">
        <v>4077</v>
      </c>
      <c r="D410" s="794">
        <v>41401</v>
      </c>
      <c r="E410" s="794">
        <v>43432</v>
      </c>
      <c r="F410" s="795"/>
      <c r="G410" s="795"/>
      <c r="H410" s="795"/>
      <c r="I410" s="795"/>
      <c r="J410" s="795"/>
      <c r="K410" s="795"/>
      <c r="L410" s="793" t="s">
        <v>4077</v>
      </c>
      <c r="M410" s="793" t="s">
        <v>4078</v>
      </c>
      <c r="N410" s="793"/>
      <c r="O410" s="793" t="s">
        <v>178</v>
      </c>
      <c r="P410" s="793">
        <v>39.03</v>
      </c>
      <c r="Q410" s="793" t="s">
        <v>816</v>
      </c>
      <c r="R410" s="793" t="s">
        <v>791</v>
      </c>
      <c r="S410" s="793"/>
      <c r="T410" s="793"/>
      <c r="U410" s="793"/>
      <c r="V410" s="793"/>
      <c r="W410" s="793"/>
      <c r="X410" s="793"/>
      <c r="Y410" s="793"/>
      <c r="Z410" s="793"/>
      <c r="AA410" s="793"/>
    </row>
    <row r="411" spans="1:27" s="733" customFormat="1" ht="12.6" customHeight="1">
      <c r="A411" s="793">
        <v>16</v>
      </c>
      <c r="B411" s="793" t="s">
        <v>4079</v>
      </c>
      <c r="C411" s="793" t="s">
        <v>4080</v>
      </c>
      <c r="D411" s="794">
        <v>37561</v>
      </c>
      <c r="E411" s="794">
        <v>43067</v>
      </c>
      <c r="F411" s="795"/>
      <c r="G411" s="795"/>
      <c r="H411" s="795"/>
      <c r="I411" s="795"/>
      <c r="J411" s="795"/>
      <c r="K411" s="795"/>
      <c r="L411" s="793" t="s">
        <v>4080</v>
      </c>
      <c r="M411" s="793" t="s">
        <v>4081</v>
      </c>
      <c r="N411" s="793"/>
      <c r="O411" s="793" t="s">
        <v>178</v>
      </c>
      <c r="P411" s="793">
        <v>993</v>
      </c>
      <c r="Q411" s="793" t="s">
        <v>782</v>
      </c>
      <c r="R411" s="793" t="s">
        <v>4082</v>
      </c>
      <c r="S411" s="793"/>
      <c r="T411" s="793"/>
      <c r="U411" s="793"/>
      <c r="V411" s="793"/>
      <c r="W411" s="793"/>
      <c r="X411" s="793"/>
      <c r="Y411" s="793"/>
      <c r="Z411" s="793"/>
      <c r="AA411" s="793"/>
    </row>
    <row r="412" spans="1:27" s="733" customFormat="1" ht="12.6" customHeight="1">
      <c r="A412" s="793"/>
      <c r="B412" s="793" t="s">
        <v>4083</v>
      </c>
      <c r="C412" s="793" t="s">
        <v>4084</v>
      </c>
      <c r="D412" s="794">
        <v>39503</v>
      </c>
      <c r="E412" s="794">
        <v>43125</v>
      </c>
      <c r="F412" s="795"/>
      <c r="G412" s="795"/>
      <c r="H412" s="795"/>
      <c r="I412" s="795"/>
      <c r="J412" s="795"/>
      <c r="K412" s="795"/>
      <c r="L412" s="793" t="s">
        <v>4084</v>
      </c>
      <c r="M412" s="793" t="s">
        <v>4085</v>
      </c>
      <c r="N412" s="793"/>
      <c r="O412" s="793" t="s">
        <v>178</v>
      </c>
      <c r="P412" s="793">
        <v>189.17</v>
      </c>
      <c r="Q412" s="793" t="s">
        <v>816</v>
      </c>
      <c r="R412" s="793" t="s">
        <v>1788</v>
      </c>
      <c r="S412" s="793"/>
      <c r="T412" s="793"/>
      <c r="U412" s="793"/>
      <c r="V412" s="793"/>
      <c r="W412" s="793"/>
      <c r="X412" s="793"/>
      <c r="Y412" s="793" t="s">
        <v>3671</v>
      </c>
      <c r="Z412" s="793"/>
      <c r="AA412" s="793"/>
    </row>
    <row r="413" spans="1:27" s="733" customFormat="1" ht="12.6" customHeight="1">
      <c r="A413" s="793"/>
      <c r="B413" s="793" t="s">
        <v>4086</v>
      </c>
      <c r="C413" s="793" t="s">
        <v>4087</v>
      </c>
      <c r="D413" s="794">
        <v>42220</v>
      </c>
      <c r="E413" s="794">
        <v>43174</v>
      </c>
      <c r="F413" s="795"/>
      <c r="G413" s="795"/>
      <c r="H413" s="795"/>
      <c r="I413" s="795"/>
      <c r="J413" s="795"/>
      <c r="K413" s="795"/>
      <c r="L413" s="793" t="s">
        <v>4087</v>
      </c>
      <c r="M413" s="793" t="s">
        <v>4088</v>
      </c>
      <c r="N413" s="793"/>
      <c r="O413" s="793" t="s">
        <v>178</v>
      </c>
      <c r="P413" s="793">
        <v>67.599999999999994</v>
      </c>
      <c r="Q413" s="793" t="s">
        <v>816</v>
      </c>
      <c r="R413" s="793" t="s">
        <v>953</v>
      </c>
      <c r="S413" s="793"/>
      <c r="T413" s="793"/>
      <c r="U413" s="793"/>
      <c r="V413" s="793"/>
      <c r="W413" s="793"/>
      <c r="X413" s="793"/>
      <c r="Y413" s="793"/>
      <c r="Z413" s="793"/>
      <c r="AA413" s="793"/>
    </row>
    <row r="414" spans="1:27" s="733" customFormat="1" ht="12.6" customHeight="1">
      <c r="A414" s="793"/>
      <c r="B414" s="793" t="s">
        <v>4089</v>
      </c>
      <c r="C414" s="793" t="s">
        <v>4090</v>
      </c>
      <c r="D414" s="794">
        <v>42152</v>
      </c>
      <c r="E414" s="794">
        <v>43174</v>
      </c>
      <c r="F414" s="795"/>
      <c r="G414" s="795"/>
      <c r="H414" s="795"/>
      <c r="I414" s="795"/>
      <c r="J414" s="795"/>
      <c r="K414" s="795"/>
      <c r="L414" s="793" t="s">
        <v>4090</v>
      </c>
      <c r="M414" s="793" t="s">
        <v>4091</v>
      </c>
      <c r="N414" s="793"/>
      <c r="O414" s="793" t="s">
        <v>178</v>
      </c>
      <c r="P414" s="793">
        <v>107.8</v>
      </c>
      <c r="Q414" s="793" t="s">
        <v>816</v>
      </c>
      <c r="R414" s="793" t="s">
        <v>4092</v>
      </c>
      <c r="S414" s="793"/>
      <c r="T414" s="793"/>
      <c r="U414" s="793"/>
      <c r="V414" s="793"/>
      <c r="W414" s="793"/>
      <c r="X414" s="793"/>
      <c r="Y414" s="793"/>
      <c r="Z414" s="793"/>
      <c r="AA414" s="793"/>
    </row>
    <row r="415" spans="1:27" s="733" customFormat="1" ht="12.6" customHeight="1">
      <c r="A415" s="793"/>
      <c r="B415" s="793" t="s">
        <v>4093</v>
      </c>
      <c r="C415" s="793" t="s">
        <v>4094</v>
      </c>
      <c r="D415" s="794">
        <v>41236</v>
      </c>
      <c r="E415" s="794">
        <v>43174</v>
      </c>
      <c r="F415" s="795"/>
      <c r="G415" s="795"/>
      <c r="H415" s="795"/>
      <c r="I415" s="795"/>
      <c r="J415" s="795"/>
      <c r="K415" s="795"/>
      <c r="L415" s="793" t="s">
        <v>4094</v>
      </c>
      <c r="M415" s="793" t="s">
        <v>4095</v>
      </c>
      <c r="N415" s="793"/>
      <c r="O415" s="793" t="s">
        <v>178</v>
      </c>
      <c r="P415" s="793">
        <v>13.47</v>
      </c>
      <c r="Q415" s="793" t="s">
        <v>816</v>
      </c>
      <c r="R415" s="793" t="s">
        <v>1010</v>
      </c>
      <c r="S415" s="793"/>
      <c r="T415" s="793"/>
      <c r="U415" s="793"/>
      <c r="V415" s="793"/>
      <c r="W415" s="793"/>
      <c r="X415" s="793"/>
      <c r="Y415" s="793"/>
      <c r="Z415" s="793"/>
      <c r="AA415" s="793"/>
    </row>
    <row r="416" spans="1:27" s="733" customFormat="1" ht="12.6" customHeight="1">
      <c r="A416" s="793"/>
      <c r="B416" s="793" t="s">
        <v>4096</v>
      </c>
      <c r="C416" s="793" t="s">
        <v>4097</v>
      </c>
      <c r="D416" s="794">
        <v>40861</v>
      </c>
      <c r="E416" s="794">
        <v>43174</v>
      </c>
      <c r="F416" s="795"/>
      <c r="G416" s="795"/>
      <c r="H416" s="795"/>
      <c r="I416" s="795"/>
      <c r="J416" s="795"/>
      <c r="K416" s="795"/>
      <c r="L416" s="793" t="s">
        <v>4097</v>
      </c>
      <c r="M416" s="793" t="s">
        <v>4098</v>
      </c>
      <c r="N416" s="793"/>
      <c r="O416" s="793" t="s">
        <v>178</v>
      </c>
      <c r="P416" s="793">
        <v>512</v>
      </c>
      <c r="Q416" s="793" t="s">
        <v>782</v>
      </c>
      <c r="R416" s="793" t="s">
        <v>826</v>
      </c>
      <c r="S416" s="793"/>
      <c r="T416" s="793"/>
      <c r="U416" s="793"/>
      <c r="V416" s="793"/>
      <c r="W416" s="793"/>
      <c r="X416" s="793"/>
      <c r="Y416" s="793"/>
      <c r="Z416" s="793"/>
      <c r="AA416" s="793"/>
    </row>
    <row r="417" spans="1:27" s="733" customFormat="1" ht="12.6" customHeight="1">
      <c r="A417" s="793">
        <v>22</v>
      </c>
      <c r="B417" s="793" t="s">
        <v>4099</v>
      </c>
      <c r="C417" s="793" t="s">
        <v>4100</v>
      </c>
      <c r="D417" s="794">
        <v>38700</v>
      </c>
      <c r="E417" s="794">
        <v>43174</v>
      </c>
      <c r="F417" s="795"/>
      <c r="G417" s="795"/>
      <c r="H417" s="795"/>
      <c r="I417" s="795"/>
      <c r="J417" s="795"/>
      <c r="K417" s="795"/>
      <c r="L417" s="793" t="s">
        <v>4100</v>
      </c>
      <c r="M417" s="793" t="s">
        <v>4101</v>
      </c>
      <c r="N417" s="793"/>
      <c r="O417" s="793" t="s">
        <v>178</v>
      </c>
      <c r="P417" s="793">
        <v>1121.5</v>
      </c>
      <c r="Q417" s="793" t="s">
        <v>176</v>
      </c>
      <c r="R417" s="793" t="s">
        <v>901</v>
      </c>
      <c r="S417" s="793"/>
      <c r="T417" s="793"/>
      <c r="U417" s="793"/>
      <c r="V417" s="793"/>
      <c r="W417" s="793"/>
      <c r="X417" s="793"/>
      <c r="Y417" s="793" t="s">
        <v>3631</v>
      </c>
      <c r="Z417" s="793"/>
      <c r="AA417" s="793"/>
    </row>
    <row r="418" spans="1:27" s="733" customFormat="1" ht="12.6" customHeight="1">
      <c r="A418" s="793">
        <v>70</v>
      </c>
      <c r="B418" s="793" t="s">
        <v>4102</v>
      </c>
      <c r="C418" s="793" t="s">
        <v>4103</v>
      </c>
      <c r="D418" s="794">
        <v>36805</v>
      </c>
      <c r="E418" s="794">
        <v>43174</v>
      </c>
      <c r="F418" s="795"/>
      <c r="G418" s="795"/>
      <c r="H418" s="795"/>
      <c r="I418" s="795"/>
      <c r="J418" s="795"/>
      <c r="K418" s="795"/>
      <c r="L418" s="793" t="s">
        <v>4103</v>
      </c>
      <c r="M418" s="793" t="s">
        <v>4104</v>
      </c>
      <c r="N418" s="793"/>
      <c r="O418" s="793" t="s">
        <v>178</v>
      </c>
      <c r="P418" s="793">
        <v>1279</v>
      </c>
      <c r="Q418" s="793" t="s">
        <v>176</v>
      </c>
      <c r="R418" s="793" t="s">
        <v>4105</v>
      </c>
      <c r="S418" s="793"/>
      <c r="T418" s="793"/>
      <c r="U418" s="793"/>
      <c r="V418" s="793"/>
      <c r="W418" s="793"/>
      <c r="X418" s="793"/>
      <c r="Y418" s="793" t="s">
        <v>3623</v>
      </c>
      <c r="Z418" s="793"/>
      <c r="AA418" s="793"/>
    </row>
    <row r="419" spans="1:27" s="733" customFormat="1" ht="12.6" customHeight="1">
      <c r="A419" s="793">
        <v>59</v>
      </c>
      <c r="B419" s="793" t="s">
        <v>4106</v>
      </c>
      <c r="C419" s="793" t="s">
        <v>4107</v>
      </c>
      <c r="D419" s="794">
        <v>41519</v>
      </c>
      <c r="E419" s="794">
        <v>43208</v>
      </c>
      <c r="F419" s="795"/>
      <c r="G419" s="795"/>
      <c r="H419" s="795"/>
      <c r="I419" s="795"/>
      <c r="J419" s="795"/>
      <c r="K419" s="795"/>
      <c r="L419" s="793" t="s">
        <v>4107</v>
      </c>
      <c r="M419" s="793" t="s">
        <v>4108</v>
      </c>
      <c r="N419" s="793"/>
      <c r="O419" s="793" t="s">
        <v>178</v>
      </c>
      <c r="P419" s="793">
        <v>274.39999999999998</v>
      </c>
      <c r="Q419" s="793" t="s">
        <v>816</v>
      </c>
      <c r="R419" s="793" t="s">
        <v>4109</v>
      </c>
      <c r="S419" s="793"/>
      <c r="T419" s="793"/>
      <c r="U419" s="793"/>
      <c r="V419" s="793"/>
      <c r="W419" s="793"/>
      <c r="X419" s="793"/>
      <c r="Y419" s="793"/>
      <c r="Z419" s="793"/>
      <c r="AA419" s="793"/>
    </row>
    <row r="420" spans="1:27" s="733" customFormat="1" ht="12.6" customHeight="1">
      <c r="A420" s="793">
        <v>54</v>
      </c>
      <c r="B420" s="793" t="s">
        <v>4110</v>
      </c>
      <c r="C420" s="793" t="s">
        <v>4111</v>
      </c>
      <c r="D420" s="794">
        <v>41207</v>
      </c>
      <c r="E420" s="794">
        <v>43208</v>
      </c>
      <c r="F420" s="795"/>
      <c r="G420" s="795"/>
      <c r="H420" s="795"/>
      <c r="I420" s="795"/>
      <c r="J420" s="795"/>
      <c r="K420" s="795"/>
      <c r="L420" s="793" t="s">
        <v>4111</v>
      </c>
      <c r="M420" s="793" t="s">
        <v>4112</v>
      </c>
      <c r="N420" s="793"/>
      <c r="O420" s="793" t="s">
        <v>178</v>
      </c>
      <c r="P420" s="793">
        <v>536</v>
      </c>
      <c r="Q420" s="793" t="s">
        <v>782</v>
      </c>
      <c r="R420" s="793" t="s">
        <v>849</v>
      </c>
      <c r="S420" s="793"/>
      <c r="T420" s="793"/>
      <c r="U420" s="793"/>
      <c r="V420" s="793"/>
      <c r="W420" s="793"/>
      <c r="X420" s="793"/>
      <c r="Y420" s="793"/>
      <c r="Z420" s="793"/>
      <c r="AA420" s="793"/>
    </row>
    <row r="421" spans="1:27" s="733" customFormat="1" ht="12.6" customHeight="1">
      <c r="A421" s="793">
        <v>25</v>
      </c>
      <c r="B421" s="793" t="s">
        <v>4113</v>
      </c>
      <c r="C421" s="793" t="s">
        <v>4114</v>
      </c>
      <c r="D421" s="794">
        <v>38772</v>
      </c>
      <c r="E421" s="794">
        <v>43290</v>
      </c>
      <c r="F421" s="795"/>
      <c r="G421" s="795"/>
      <c r="H421" s="795"/>
      <c r="I421" s="795"/>
      <c r="J421" s="795"/>
      <c r="K421" s="795"/>
      <c r="L421" s="793" t="s">
        <v>4114</v>
      </c>
      <c r="M421" s="793" t="s">
        <v>4115</v>
      </c>
      <c r="N421" s="793"/>
      <c r="O421" s="793" t="s">
        <v>179</v>
      </c>
      <c r="P421" s="793">
        <v>699.76</v>
      </c>
      <c r="Q421" s="793" t="s">
        <v>782</v>
      </c>
      <c r="R421" s="793" t="s">
        <v>4116</v>
      </c>
      <c r="S421" s="793"/>
      <c r="T421" s="793"/>
      <c r="U421" s="793"/>
      <c r="V421" s="793"/>
      <c r="W421" s="793"/>
      <c r="X421" s="793"/>
      <c r="Y421" s="793" t="s">
        <v>3654</v>
      </c>
      <c r="Z421" s="793"/>
      <c r="AA421" s="793"/>
    </row>
    <row r="422" spans="1:27" s="733" customFormat="1" ht="12.6" customHeight="1">
      <c r="A422" s="793"/>
      <c r="B422" s="793" t="s">
        <v>4117</v>
      </c>
      <c r="C422" s="793" t="s">
        <v>4118</v>
      </c>
      <c r="D422" s="794">
        <v>38901</v>
      </c>
      <c r="E422" s="794">
        <v>43290</v>
      </c>
      <c r="F422" s="795"/>
      <c r="G422" s="795"/>
      <c r="H422" s="795"/>
      <c r="I422" s="795"/>
      <c r="J422" s="795"/>
      <c r="K422" s="795"/>
      <c r="L422" s="793" t="s">
        <v>4118</v>
      </c>
      <c r="M422" s="793" t="s">
        <v>4119</v>
      </c>
      <c r="N422" s="793"/>
      <c r="O422" s="793" t="s">
        <v>178</v>
      </c>
      <c r="P422" s="793">
        <v>90.6</v>
      </c>
      <c r="Q422" s="793" t="s">
        <v>816</v>
      </c>
      <c r="R422" s="793" t="s">
        <v>1000</v>
      </c>
      <c r="S422" s="793"/>
      <c r="T422" s="793"/>
      <c r="U422" s="793"/>
      <c r="V422" s="793"/>
      <c r="W422" s="793"/>
      <c r="X422" s="793"/>
      <c r="Y422" s="793"/>
      <c r="Z422" s="793"/>
      <c r="AA422" s="793"/>
    </row>
    <row r="423" spans="1:27" s="733" customFormat="1" ht="12.6" customHeight="1">
      <c r="A423" s="793"/>
      <c r="B423" s="793" t="s">
        <v>4120</v>
      </c>
      <c r="C423" s="793" t="s">
        <v>4121</v>
      </c>
      <c r="D423" s="794">
        <v>41423</v>
      </c>
      <c r="E423" s="794">
        <v>43290</v>
      </c>
      <c r="F423" s="795"/>
      <c r="G423" s="795"/>
      <c r="H423" s="795"/>
      <c r="I423" s="795"/>
      <c r="J423" s="795"/>
      <c r="K423" s="795"/>
      <c r="L423" s="793" t="s">
        <v>4121</v>
      </c>
      <c r="M423" s="793" t="s">
        <v>4122</v>
      </c>
      <c r="N423" s="793"/>
      <c r="O423" s="793" t="s">
        <v>178</v>
      </c>
      <c r="P423" s="793">
        <v>27.6</v>
      </c>
      <c r="Q423" s="793" t="s">
        <v>816</v>
      </c>
      <c r="R423" s="793" t="s">
        <v>1022</v>
      </c>
      <c r="S423" s="793"/>
      <c r="T423" s="793"/>
      <c r="U423" s="793"/>
      <c r="V423" s="793"/>
      <c r="W423" s="793"/>
      <c r="X423" s="793"/>
      <c r="Y423" s="793"/>
      <c r="Z423" s="793"/>
      <c r="AA423" s="793"/>
    </row>
    <row r="424" spans="1:27" s="733" customFormat="1" ht="12.6" customHeight="1">
      <c r="A424" s="793">
        <v>42</v>
      </c>
      <c r="B424" s="793" t="s">
        <v>4123</v>
      </c>
      <c r="C424" s="793" t="s">
        <v>4124</v>
      </c>
      <c r="D424" s="794">
        <v>39570</v>
      </c>
      <c r="E424" s="794">
        <v>43300</v>
      </c>
      <c r="F424" s="795"/>
      <c r="G424" s="795"/>
      <c r="H424" s="795"/>
      <c r="I424" s="795"/>
      <c r="J424" s="795"/>
      <c r="K424" s="795"/>
      <c r="L424" s="793" t="s">
        <v>4124</v>
      </c>
      <c r="M424" s="793" t="s">
        <v>4125</v>
      </c>
      <c r="N424" s="793"/>
      <c r="O424" s="793" t="s">
        <v>178</v>
      </c>
      <c r="P424" s="793">
        <v>149.07</v>
      </c>
      <c r="Q424" s="793" t="s">
        <v>816</v>
      </c>
      <c r="R424" s="793" t="s">
        <v>4126</v>
      </c>
      <c r="S424" s="793"/>
      <c r="T424" s="793"/>
      <c r="U424" s="793"/>
      <c r="V424" s="793"/>
      <c r="W424" s="793"/>
      <c r="X424" s="793"/>
      <c r="Y424" s="793" t="s">
        <v>3654</v>
      </c>
      <c r="Z424" s="793"/>
      <c r="AA424" s="793"/>
    </row>
    <row r="425" spans="1:27" s="733" customFormat="1" ht="12.6" customHeight="1">
      <c r="A425" s="793"/>
      <c r="B425" s="793" t="s">
        <v>4127</v>
      </c>
      <c r="C425" s="793" t="s">
        <v>4128</v>
      </c>
      <c r="D425" s="794">
        <v>42940</v>
      </c>
      <c r="E425" s="794">
        <v>43357</v>
      </c>
      <c r="F425" s="795"/>
      <c r="G425" s="795"/>
      <c r="H425" s="795"/>
      <c r="I425" s="795"/>
      <c r="J425" s="795"/>
      <c r="K425" s="795"/>
      <c r="L425" s="793" t="s">
        <v>4128</v>
      </c>
      <c r="M425" s="793" t="s">
        <v>4129</v>
      </c>
      <c r="N425" s="793"/>
      <c r="O425" s="793" t="s">
        <v>178</v>
      </c>
      <c r="P425" s="793">
        <v>450.87</v>
      </c>
      <c r="Q425" s="793" t="s">
        <v>816</v>
      </c>
      <c r="R425" s="793" t="s">
        <v>941</v>
      </c>
      <c r="S425" s="793"/>
      <c r="T425" s="793"/>
      <c r="U425" s="793"/>
      <c r="V425" s="793"/>
      <c r="W425" s="793"/>
      <c r="X425" s="793"/>
      <c r="Y425" s="793"/>
      <c r="Z425" s="793"/>
      <c r="AA425" s="793"/>
    </row>
    <row r="426" spans="1:27" s="733" customFormat="1" ht="12.6" customHeight="1">
      <c r="A426" s="793"/>
      <c r="B426" s="793" t="s">
        <v>4130</v>
      </c>
      <c r="C426" s="793" t="s">
        <v>4131</v>
      </c>
      <c r="D426" s="794">
        <v>41262</v>
      </c>
      <c r="E426" s="794">
        <v>43358</v>
      </c>
      <c r="F426" s="795"/>
      <c r="G426" s="795"/>
      <c r="H426" s="795"/>
      <c r="I426" s="795"/>
      <c r="J426" s="795"/>
      <c r="K426" s="795"/>
      <c r="L426" s="793" t="s">
        <v>4131</v>
      </c>
      <c r="M426" s="793" t="s">
        <v>4132</v>
      </c>
      <c r="N426" s="793"/>
      <c r="O426" s="793" t="s">
        <v>178</v>
      </c>
      <c r="P426" s="793">
        <v>43.5</v>
      </c>
      <c r="Q426" s="793" t="s">
        <v>816</v>
      </c>
      <c r="R426" s="793" t="s">
        <v>4133</v>
      </c>
      <c r="S426" s="793"/>
      <c r="T426" s="793"/>
      <c r="U426" s="793"/>
      <c r="V426" s="793"/>
      <c r="W426" s="793"/>
      <c r="X426" s="793"/>
      <c r="Y426" s="793"/>
      <c r="Z426" s="793"/>
      <c r="AA426" s="793"/>
    </row>
    <row r="427" spans="1:27" s="733" customFormat="1" ht="12.6" customHeight="1">
      <c r="A427" s="793"/>
      <c r="B427" s="793" t="s">
        <v>4134</v>
      </c>
      <c r="C427" s="793" t="s">
        <v>4135</v>
      </c>
      <c r="D427" s="794">
        <v>37823</v>
      </c>
      <c r="E427" s="794">
        <v>43357</v>
      </c>
      <c r="F427" s="795"/>
      <c r="G427" s="795"/>
      <c r="H427" s="795"/>
      <c r="I427" s="795"/>
      <c r="J427" s="795"/>
      <c r="K427" s="795"/>
      <c r="L427" s="793" t="s">
        <v>4135</v>
      </c>
      <c r="M427" s="793" t="s">
        <v>4136</v>
      </c>
      <c r="N427" s="793"/>
      <c r="O427" s="793" t="s">
        <v>178</v>
      </c>
      <c r="P427" s="793">
        <v>104.6</v>
      </c>
      <c r="Q427" s="793" t="s">
        <v>816</v>
      </c>
      <c r="R427" s="793" t="s">
        <v>1022</v>
      </c>
      <c r="S427" s="793"/>
      <c r="T427" s="793"/>
      <c r="U427" s="793"/>
      <c r="V427" s="793"/>
      <c r="W427" s="793"/>
      <c r="X427" s="793"/>
      <c r="Y427" s="793"/>
      <c r="Z427" s="793"/>
      <c r="AA427" s="793"/>
    </row>
    <row r="428" spans="1:27" s="733" customFormat="1" ht="12.6" customHeight="1">
      <c r="A428" s="793">
        <v>58</v>
      </c>
      <c r="B428" s="793" t="s">
        <v>4137</v>
      </c>
      <c r="C428" s="793" t="s">
        <v>4138</v>
      </c>
      <c r="D428" s="794">
        <v>41397</v>
      </c>
      <c r="E428" s="794">
        <v>43357</v>
      </c>
      <c r="F428" s="795"/>
      <c r="G428" s="795"/>
      <c r="H428" s="795"/>
      <c r="I428" s="795"/>
      <c r="J428" s="795"/>
      <c r="K428" s="795"/>
      <c r="L428" s="793" t="s">
        <v>4138</v>
      </c>
      <c r="M428" s="793" t="s">
        <v>4139</v>
      </c>
      <c r="N428" s="793"/>
      <c r="O428" s="793" t="s">
        <v>178</v>
      </c>
      <c r="P428" s="793">
        <v>204</v>
      </c>
      <c r="Q428" s="793" t="s">
        <v>816</v>
      </c>
      <c r="R428" s="793" t="s">
        <v>4140</v>
      </c>
      <c r="S428" s="793"/>
      <c r="T428" s="793"/>
      <c r="U428" s="793"/>
      <c r="V428" s="793"/>
      <c r="W428" s="793"/>
      <c r="X428" s="793"/>
      <c r="Y428" s="793"/>
      <c r="Z428" s="793"/>
      <c r="AA428" s="793"/>
    </row>
    <row r="429" spans="1:27" s="733" customFormat="1" ht="12.6" customHeight="1">
      <c r="A429" s="793"/>
      <c r="B429" s="793" t="s">
        <v>4141</v>
      </c>
      <c r="C429" s="793" t="s">
        <v>4142</v>
      </c>
      <c r="D429" s="794">
        <v>41337</v>
      </c>
      <c r="E429" s="794">
        <v>43357</v>
      </c>
      <c r="F429" s="795"/>
      <c r="G429" s="795"/>
      <c r="H429" s="795"/>
      <c r="I429" s="795"/>
      <c r="J429" s="795"/>
      <c r="K429" s="795"/>
      <c r="L429" s="793" t="s">
        <v>4142</v>
      </c>
      <c r="M429" s="793" t="s">
        <v>4143</v>
      </c>
      <c r="N429" s="793"/>
      <c r="O429" s="793" t="s">
        <v>178</v>
      </c>
      <c r="P429" s="793">
        <v>55.03</v>
      </c>
      <c r="Q429" s="793" t="s">
        <v>816</v>
      </c>
      <c r="R429" s="793" t="s">
        <v>1788</v>
      </c>
      <c r="S429" s="793"/>
      <c r="T429" s="793"/>
      <c r="U429" s="793"/>
      <c r="V429" s="793"/>
      <c r="W429" s="793"/>
      <c r="X429" s="793"/>
      <c r="Y429" s="793"/>
      <c r="Z429" s="793"/>
      <c r="AA429" s="793"/>
    </row>
    <row r="430" spans="1:27" s="733" customFormat="1" ht="12.6" customHeight="1">
      <c r="A430" s="793"/>
      <c r="B430" s="793" t="s">
        <v>4144</v>
      </c>
      <c r="C430" s="793" t="s">
        <v>1322</v>
      </c>
      <c r="D430" s="794">
        <v>41845</v>
      </c>
      <c r="E430" s="794">
        <v>43487</v>
      </c>
      <c r="F430" s="795"/>
      <c r="G430" s="795"/>
      <c r="H430" s="795"/>
      <c r="I430" s="795"/>
      <c r="J430" s="795"/>
      <c r="K430" s="795"/>
      <c r="L430" s="793" t="s">
        <v>1322</v>
      </c>
      <c r="M430" s="793" t="s">
        <v>4145</v>
      </c>
      <c r="N430" s="793"/>
      <c r="O430" s="793" t="s">
        <v>178</v>
      </c>
      <c r="P430" s="793">
        <v>473</v>
      </c>
      <c r="Q430" s="793" t="s">
        <v>816</v>
      </c>
      <c r="R430" s="793" t="s">
        <v>1053</v>
      </c>
      <c r="S430" s="793"/>
      <c r="T430" s="793"/>
      <c r="U430" s="793"/>
      <c r="V430" s="793"/>
      <c r="W430" s="793"/>
      <c r="X430" s="793"/>
      <c r="Y430" s="793"/>
      <c r="Z430" s="793"/>
      <c r="AA430" s="793"/>
    </row>
    <row r="431" spans="1:27" s="733" customFormat="1" ht="12.6" customHeight="1">
      <c r="A431" s="793"/>
      <c r="B431" s="793" t="s">
        <v>4146</v>
      </c>
      <c r="C431" s="793" t="s">
        <v>4147</v>
      </c>
      <c r="D431" s="794">
        <v>39477</v>
      </c>
      <c r="E431" s="794">
        <v>43487</v>
      </c>
      <c r="F431" s="795"/>
      <c r="G431" s="795"/>
      <c r="H431" s="795"/>
      <c r="I431" s="795"/>
      <c r="J431" s="795"/>
      <c r="K431" s="795"/>
      <c r="L431" s="793" t="s">
        <v>4147</v>
      </c>
      <c r="M431" s="793" t="s">
        <v>4148</v>
      </c>
      <c r="N431" s="793"/>
      <c r="O431" s="793" t="s">
        <v>178</v>
      </c>
      <c r="P431" s="793">
        <v>205.86</v>
      </c>
      <c r="Q431" s="793" t="s">
        <v>816</v>
      </c>
      <c r="R431" s="793" t="s">
        <v>4109</v>
      </c>
      <c r="S431" s="793"/>
      <c r="T431" s="793"/>
      <c r="U431" s="793"/>
      <c r="V431" s="793"/>
      <c r="W431" s="793"/>
      <c r="X431" s="793"/>
      <c r="Y431" s="793"/>
      <c r="Z431" s="793"/>
      <c r="AA431" s="793"/>
    </row>
    <row r="432" spans="1:27" s="733" customFormat="1" ht="12.6" customHeight="1">
      <c r="A432" s="793"/>
      <c r="B432" s="793" t="s">
        <v>4149</v>
      </c>
      <c r="C432" s="793" t="s">
        <v>4150</v>
      </c>
      <c r="D432" s="794">
        <v>41774</v>
      </c>
      <c r="E432" s="794">
        <v>43487</v>
      </c>
      <c r="F432" s="795"/>
      <c r="G432" s="795"/>
      <c r="H432" s="795"/>
      <c r="I432" s="795"/>
      <c r="J432" s="795"/>
      <c r="K432" s="795"/>
      <c r="L432" s="793" t="s">
        <v>4150</v>
      </c>
      <c r="M432" s="793" t="s">
        <v>4151</v>
      </c>
      <c r="N432" s="793"/>
      <c r="O432" s="793" t="s">
        <v>178</v>
      </c>
      <c r="P432" s="793">
        <v>299.77</v>
      </c>
      <c r="Q432" s="793" t="s">
        <v>816</v>
      </c>
      <c r="R432" s="793" t="s">
        <v>4109</v>
      </c>
      <c r="S432" s="793"/>
      <c r="T432" s="793"/>
      <c r="U432" s="793"/>
      <c r="V432" s="793"/>
      <c r="W432" s="793"/>
      <c r="X432" s="793"/>
      <c r="Y432" s="793"/>
      <c r="Z432" s="793"/>
      <c r="AA432" s="793"/>
    </row>
    <row r="433" spans="1:27" s="733" customFormat="1" ht="12.6" customHeight="1">
      <c r="A433" s="793"/>
      <c r="B433" s="793" t="s">
        <v>4152</v>
      </c>
      <c r="C433" s="793" t="s">
        <v>4153</v>
      </c>
      <c r="D433" s="794">
        <v>42467</v>
      </c>
      <c r="E433" s="794">
        <v>43517</v>
      </c>
      <c r="F433" s="795"/>
      <c r="G433" s="795"/>
      <c r="H433" s="795"/>
      <c r="I433" s="795"/>
      <c r="J433" s="795"/>
      <c r="K433" s="795"/>
      <c r="L433" s="793" t="s">
        <v>4153</v>
      </c>
      <c r="M433" s="793" t="s">
        <v>4154</v>
      </c>
      <c r="N433" s="793"/>
      <c r="O433" s="793" t="s">
        <v>178</v>
      </c>
      <c r="P433" s="793">
        <v>2176.2600000000002</v>
      </c>
      <c r="Q433" s="793" t="s">
        <v>176</v>
      </c>
      <c r="R433" s="793" t="s">
        <v>808</v>
      </c>
      <c r="S433" s="793"/>
      <c r="T433" s="793"/>
      <c r="U433" s="793"/>
      <c r="V433" s="793"/>
      <c r="W433" s="793"/>
      <c r="X433" s="793"/>
      <c r="Y433" s="793"/>
      <c r="Z433" s="793"/>
      <c r="AA433" s="793"/>
    </row>
    <row r="434" spans="1:27" s="733" customFormat="1" ht="12.6" customHeight="1">
      <c r="A434" s="793"/>
      <c r="B434" s="793" t="s">
        <v>4155</v>
      </c>
      <c r="C434" s="793" t="s">
        <v>4156</v>
      </c>
      <c r="D434" s="794">
        <v>42569</v>
      </c>
      <c r="E434" s="794">
        <v>43557</v>
      </c>
      <c r="F434" s="795"/>
      <c r="G434" s="795"/>
      <c r="H434" s="795"/>
      <c r="I434" s="795"/>
      <c r="J434" s="795"/>
      <c r="K434" s="795"/>
      <c r="L434" s="793" t="s">
        <v>4156</v>
      </c>
      <c r="M434" s="793" t="s">
        <v>4157</v>
      </c>
      <c r="N434" s="793"/>
      <c r="O434" s="793" t="s">
        <v>178</v>
      </c>
      <c r="P434" s="793">
        <v>733.7</v>
      </c>
      <c r="Q434" s="793" t="s">
        <v>782</v>
      </c>
      <c r="R434" s="793" t="s">
        <v>1182</v>
      </c>
      <c r="S434" s="793"/>
      <c r="T434" s="793"/>
      <c r="U434" s="793"/>
      <c r="V434" s="793"/>
      <c r="W434" s="793"/>
      <c r="X434" s="793"/>
      <c r="Y434" s="793" t="s">
        <v>3654</v>
      </c>
      <c r="Z434" s="793"/>
      <c r="AA434" s="793"/>
    </row>
    <row r="435" spans="1:27" s="733" customFormat="1" ht="9.75" customHeight="1">
      <c r="A435" s="793">
        <v>48</v>
      </c>
      <c r="B435" s="793" t="s">
        <v>4158</v>
      </c>
      <c r="C435" s="793" t="s">
        <v>4159</v>
      </c>
      <c r="D435" s="794">
        <v>40298</v>
      </c>
      <c r="E435" s="794">
        <v>43557</v>
      </c>
      <c r="F435" s="795"/>
      <c r="G435" s="795"/>
      <c r="H435" s="795"/>
      <c r="I435" s="795"/>
      <c r="J435" s="795"/>
      <c r="K435" s="795"/>
      <c r="L435" s="793" t="s">
        <v>4159</v>
      </c>
      <c r="M435" s="793" t="s">
        <v>4160</v>
      </c>
      <c r="N435" s="793"/>
      <c r="O435" s="793" t="s">
        <v>178</v>
      </c>
      <c r="P435" s="793">
        <v>1090</v>
      </c>
      <c r="Q435" s="793" t="s">
        <v>176</v>
      </c>
      <c r="R435" s="793" t="s">
        <v>933</v>
      </c>
      <c r="S435" s="793"/>
      <c r="T435" s="793"/>
      <c r="U435" s="793"/>
      <c r="V435" s="793"/>
      <c r="W435" s="793"/>
      <c r="X435" s="793"/>
      <c r="Y435" s="793" t="s">
        <v>4161</v>
      </c>
      <c r="Z435" s="793"/>
      <c r="AA435" s="793"/>
    </row>
    <row r="436" spans="1:27" s="733" customFormat="1" ht="12.6" customHeight="1">
      <c r="A436" s="793"/>
      <c r="B436" s="793" t="s">
        <v>4162</v>
      </c>
      <c r="C436" s="793" t="s">
        <v>4163</v>
      </c>
      <c r="D436" s="794">
        <v>41680</v>
      </c>
      <c r="E436" s="794">
        <v>43557</v>
      </c>
      <c r="F436" s="795"/>
      <c r="G436" s="795"/>
      <c r="H436" s="795"/>
      <c r="I436" s="795"/>
      <c r="J436" s="795"/>
      <c r="K436" s="795"/>
      <c r="L436" s="793" t="s">
        <v>4163</v>
      </c>
      <c r="M436" s="793" t="s">
        <v>4164</v>
      </c>
      <c r="N436" s="793"/>
      <c r="O436" s="793" t="s">
        <v>178</v>
      </c>
      <c r="P436" s="793">
        <v>84.71</v>
      </c>
      <c r="Q436" s="793" t="s">
        <v>816</v>
      </c>
      <c r="R436" s="793" t="s">
        <v>1022</v>
      </c>
      <c r="S436" s="793"/>
      <c r="T436" s="793"/>
      <c r="U436" s="793"/>
      <c r="V436" s="793"/>
      <c r="W436" s="793"/>
      <c r="X436" s="793"/>
      <c r="Y436" s="793"/>
      <c r="Z436" s="793"/>
      <c r="AA436" s="793"/>
    </row>
    <row r="437" spans="1:27" s="733" customFormat="1" ht="12.6" customHeight="1">
      <c r="A437" s="793"/>
      <c r="B437" s="793" t="s">
        <v>4165</v>
      </c>
      <c r="C437" s="793" t="s">
        <v>4166</v>
      </c>
      <c r="D437" s="794">
        <v>41697</v>
      </c>
      <c r="E437" s="794">
        <v>43557</v>
      </c>
      <c r="F437" s="795"/>
      <c r="G437" s="795"/>
      <c r="H437" s="795"/>
      <c r="I437" s="795"/>
      <c r="J437" s="795"/>
      <c r="K437" s="795"/>
      <c r="L437" s="793" t="s">
        <v>4166</v>
      </c>
      <c r="M437" s="793" t="s">
        <v>4167</v>
      </c>
      <c r="N437" s="793"/>
      <c r="O437" s="793" t="s">
        <v>178</v>
      </c>
      <c r="P437" s="793">
        <v>27.8</v>
      </c>
      <c r="Q437" s="793" t="s">
        <v>816</v>
      </c>
      <c r="R437" s="793" t="s">
        <v>799</v>
      </c>
      <c r="S437" s="793"/>
      <c r="T437" s="793"/>
      <c r="U437" s="793"/>
      <c r="V437" s="793"/>
      <c r="W437" s="793"/>
      <c r="X437" s="793"/>
      <c r="Y437" s="793"/>
      <c r="Z437" s="793"/>
      <c r="AA437" s="793"/>
    </row>
    <row r="438" spans="1:27" s="734" customFormat="1" ht="12.6" customHeight="1">
      <c r="A438" s="793"/>
      <c r="B438" s="793" t="s">
        <v>4168</v>
      </c>
      <c r="C438" s="793" t="s">
        <v>4169</v>
      </c>
      <c r="D438" s="794">
        <v>42292</v>
      </c>
      <c r="E438" s="794">
        <v>43594</v>
      </c>
      <c r="F438" s="795"/>
      <c r="G438" s="795"/>
      <c r="H438" s="795"/>
      <c r="I438" s="795"/>
      <c r="J438" s="795"/>
      <c r="K438" s="795"/>
      <c r="L438" s="793" t="s">
        <v>4169</v>
      </c>
      <c r="M438" s="793" t="s">
        <v>4170</v>
      </c>
      <c r="N438" s="793"/>
      <c r="O438" s="793" t="s">
        <v>178</v>
      </c>
      <c r="P438" s="793">
        <v>50.3</v>
      </c>
      <c r="Q438" s="793" t="s">
        <v>816</v>
      </c>
      <c r="R438" s="793" t="s">
        <v>941</v>
      </c>
      <c r="S438" s="793"/>
      <c r="T438" s="793"/>
      <c r="U438" s="793"/>
      <c r="V438" s="793"/>
      <c r="W438" s="793"/>
      <c r="X438" s="793"/>
      <c r="Y438" s="793"/>
      <c r="Z438" s="793"/>
      <c r="AA438" s="793"/>
    </row>
    <row r="439" spans="1:27" s="734" customFormat="1" ht="12.6" customHeight="1">
      <c r="A439" s="793">
        <v>56</v>
      </c>
      <c r="B439" s="793" t="s">
        <v>4171</v>
      </c>
      <c r="C439" s="793" t="s">
        <v>4172</v>
      </c>
      <c r="D439" s="794">
        <v>41360</v>
      </c>
      <c r="E439" s="794">
        <v>43594</v>
      </c>
      <c r="F439" s="795"/>
      <c r="G439" s="795"/>
      <c r="H439" s="795"/>
      <c r="I439" s="795"/>
      <c r="J439" s="795"/>
      <c r="K439" s="795"/>
      <c r="L439" s="793" t="s">
        <v>4172</v>
      </c>
      <c r="M439" s="793" t="s">
        <v>4173</v>
      </c>
      <c r="N439" s="793"/>
      <c r="O439" s="793" t="s">
        <v>178</v>
      </c>
      <c r="P439" s="793">
        <v>451.46</v>
      </c>
      <c r="Q439" s="793" t="s">
        <v>816</v>
      </c>
      <c r="R439" s="793" t="s">
        <v>2358</v>
      </c>
      <c r="S439" s="793"/>
      <c r="T439" s="793"/>
      <c r="U439" s="793"/>
      <c r="V439" s="793"/>
      <c r="W439" s="793"/>
      <c r="X439" s="793"/>
      <c r="Y439" s="793" t="s">
        <v>3654</v>
      </c>
      <c r="Z439" s="793"/>
      <c r="AA439" s="793"/>
    </row>
    <row r="440" spans="1:27" s="734" customFormat="1" ht="12.6" customHeight="1">
      <c r="A440" s="793"/>
      <c r="B440" s="793" t="s">
        <v>4174</v>
      </c>
      <c r="C440" s="793" t="s">
        <v>4175</v>
      </c>
      <c r="D440" s="794">
        <v>41857</v>
      </c>
      <c r="E440" s="794">
        <v>43791</v>
      </c>
      <c r="F440" s="795"/>
      <c r="G440" s="795"/>
      <c r="H440" s="795"/>
      <c r="I440" s="795"/>
      <c r="J440" s="795"/>
      <c r="K440" s="795"/>
      <c r="L440" s="793" t="s">
        <v>4175</v>
      </c>
      <c r="M440" s="793" t="s">
        <v>4176</v>
      </c>
      <c r="N440" s="793"/>
      <c r="O440" s="793" t="s">
        <v>178</v>
      </c>
      <c r="P440" s="793">
        <v>225.89</v>
      </c>
      <c r="Q440" s="793" t="s">
        <v>816</v>
      </c>
      <c r="R440" s="793" t="s">
        <v>953</v>
      </c>
      <c r="S440" s="793" t="s">
        <v>648</v>
      </c>
      <c r="T440" s="793"/>
      <c r="U440" s="793"/>
      <c r="V440" s="793"/>
      <c r="W440" s="793"/>
      <c r="X440" s="793"/>
      <c r="Y440" s="793"/>
      <c r="Z440" s="793"/>
      <c r="AA440" s="793"/>
    </row>
    <row r="441" spans="1:27" s="734" customFormat="1" ht="12.6" customHeight="1">
      <c r="A441" s="793"/>
      <c r="B441" s="793" t="s">
        <v>4177</v>
      </c>
      <c r="C441" s="793" t="s">
        <v>4178</v>
      </c>
      <c r="D441" s="794">
        <v>42510</v>
      </c>
      <c r="E441" s="794">
        <v>43791</v>
      </c>
      <c r="F441" s="795"/>
      <c r="G441" s="795"/>
      <c r="H441" s="795"/>
      <c r="I441" s="795"/>
      <c r="J441" s="795"/>
      <c r="K441" s="795"/>
      <c r="L441" s="793" t="s">
        <v>4178</v>
      </c>
      <c r="M441" s="793" t="s">
        <v>4179</v>
      </c>
      <c r="N441" s="793"/>
      <c r="O441" s="793" t="s">
        <v>178</v>
      </c>
      <c r="P441" s="793">
        <v>56.64</v>
      </c>
      <c r="Q441" s="793" t="s">
        <v>816</v>
      </c>
      <c r="R441" s="793" t="s">
        <v>1053</v>
      </c>
      <c r="S441" s="793" t="s">
        <v>648</v>
      </c>
      <c r="T441" s="793"/>
      <c r="U441" s="793"/>
      <c r="V441" s="793"/>
      <c r="W441" s="793"/>
      <c r="X441" s="793"/>
      <c r="Y441" s="793"/>
      <c r="Z441" s="793"/>
      <c r="AA441" s="793"/>
    </row>
    <row r="442" spans="1:27" s="734" customFormat="1" ht="12.6" customHeight="1">
      <c r="A442" s="793"/>
      <c r="B442" s="793" t="s">
        <v>4180</v>
      </c>
      <c r="C442" s="793" t="s">
        <v>4181</v>
      </c>
      <c r="D442" s="794">
        <v>42044</v>
      </c>
      <c r="E442" s="794">
        <v>43791</v>
      </c>
      <c r="F442" s="795"/>
      <c r="G442" s="795"/>
      <c r="H442" s="795"/>
      <c r="I442" s="795"/>
      <c r="J442" s="795"/>
      <c r="K442" s="795"/>
      <c r="L442" s="793" t="s">
        <v>4181</v>
      </c>
      <c r="M442" s="793" t="s">
        <v>4182</v>
      </c>
      <c r="N442" s="793"/>
      <c r="O442" s="793" t="s">
        <v>178</v>
      </c>
      <c r="P442" s="793">
        <v>76.599999999999994</v>
      </c>
      <c r="Q442" s="793" t="s">
        <v>816</v>
      </c>
      <c r="R442" s="793" t="s">
        <v>967</v>
      </c>
      <c r="S442" s="793" t="s">
        <v>648</v>
      </c>
      <c r="T442" s="793"/>
      <c r="U442" s="793"/>
      <c r="V442" s="793"/>
      <c r="W442" s="793"/>
      <c r="X442" s="793"/>
      <c r="Y442" s="793"/>
      <c r="Z442" s="793"/>
      <c r="AA442" s="793"/>
    </row>
    <row r="443" spans="1:27" s="733" customFormat="1" ht="12.6" customHeight="1">
      <c r="A443" s="793"/>
      <c r="B443" s="793" t="s">
        <v>4183</v>
      </c>
      <c r="C443" s="793" t="s">
        <v>1551</v>
      </c>
      <c r="D443" s="794">
        <v>43503</v>
      </c>
      <c r="E443" s="794">
        <v>43791</v>
      </c>
      <c r="F443" s="795"/>
      <c r="G443" s="795" t="s">
        <v>2631</v>
      </c>
      <c r="H443" s="795"/>
      <c r="I443" s="795"/>
      <c r="J443" s="795"/>
      <c r="K443" s="795"/>
      <c r="L443" s="793" t="s">
        <v>1551</v>
      </c>
      <c r="M443" s="793" t="s">
        <v>1556</v>
      </c>
      <c r="N443" s="793"/>
      <c r="O443" s="793" t="s">
        <v>178</v>
      </c>
      <c r="P443" s="793">
        <v>258.02999999999997</v>
      </c>
      <c r="Q443" s="793" t="s">
        <v>816</v>
      </c>
      <c r="R443" s="793" t="s">
        <v>4184</v>
      </c>
      <c r="S443" s="793" t="s">
        <v>648</v>
      </c>
      <c r="T443" s="793"/>
      <c r="U443" s="793"/>
      <c r="V443" s="793"/>
      <c r="W443" s="793"/>
      <c r="X443" s="793"/>
      <c r="Y443" s="793"/>
      <c r="Z443" s="793"/>
      <c r="AA443" s="793"/>
    </row>
    <row r="444" spans="1:27" s="733" customFormat="1" ht="12.6" customHeight="1">
      <c r="A444" s="793"/>
      <c r="B444" s="793" t="s">
        <v>4185</v>
      </c>
      <c r="C444" s="793" t="s">
        <v>4186</v>
      </c>
      <c r="D444" s="794">
        <v>42510</v>
      </c>
      <c r="E444" s="794">
        <v>43791</v>
      </c>
      <c r="F444" s="795"/>
      <c r="G444" s="795"/>
      <c r="H444" s="795"/>
      <c r="I444" s="795"/>
      <c r="J444" s="795"/>
      <c r="K444" s="795"/>
      <c r="L444" s="793" t="s">
        <v>4186</v>
      </c>
      <c r="M444" s="793" t="s">
        <v>4187</v>
      </c>
      <c r="N444" s="793"/>
      <c r="O444" s="793" t="s">
        <v>178</v>
      </c>
      <c r="P444" s="793">
        <v>58.7</v>
      </c>
      <c r="Q444" s="793" t="s">
        <v>816</v>
      </c>
      <c r="R444" s="793" t="s">
        <v>1053</v>
      </c>
      <c r="S444" s="793" t="s">
        <v>648</v>
      </c>
      <c r="T444" s="793"/>
      <c r="U444" s="793"/>
      <c r="V444" s="793"/>
      <c r="W444" s="793"/>
      <c r="X444" s="793"/>
      <c r="Y444" s="793"/>
      <c r="Z444" s="793"/>
      <c r="AA444" s="793"/>
    </row>
    <row r="445" spans="1:27" s="733" customFormat="1" ht="12.6" customHeight="1">
      <c r="A445" s="793"/>
      <c r="B445" s="793" t="s">
        <v>4188</v>
      </c>
      <c r="C445" s="793" t="s">
        <v>4189</v>
      </c>
      <c r="D445" s="794">
        <v>38261</v>
      </c>
      <c r="E445" s="794"/>
      <c r="F445" s="795"/>
      <c r="G445" s="795"/>
      <c r="H445" s="795"/>
      <c r="I445" s="795"/>
      <c r="J445" s="795"/>
      <c r="K445" s="795"/>
      <c r="L445" s="793" t="s">
        <v>4189</v>
      </c>
      <c r="M445" s="793" t="s">
        <v>4190</v>
      </c>
      <c r="N445" s="793"/>
      <c r="O445" s="793" t="s">
        <v>178</v>
      </c>
      <c r="P445" s="793">
        <v>26.22</v>
      </c>
      <c r="Q445" s="793" t="s">
        <v>816</v>
      </c>
      <c r="R445" s="793" t="s">
        <v>826</v>
      </c>
      <c r="S445" s="793" t="s">
        <v>648</v>
      </c>
      <c r="T445" s="793"/>
      <c r="U445" s="793"/>
      <c r="V445" s="793"/>
      <c r="W445" s="793"/>
      <c r="X445" s="793"/>
      <c r="Y445" s="793"/>
      <c r="Z445" s="793"/>
      <c r="AA445" s="793"/>
    </row>
    <row r="446" spans="1:27" s="733" customFormat="1" ht="12.6" customHeight="1">
      <c r="A446" s="793"/>
      <c r="B446" s="793" t="s">
        <v>4191</v>
      </c>
      <c r="C446" s="793" t="s">
        <v>4192</v>
      </c>
      <c r="D446" s="794">
        <v>41142</v>
      </c>
      <c r="E446" s="794"/>
      <c r="F446" s="795"/>
      <c r="G446" s="795"/>
      <c r="H446" s="795"/>
      <c r="I446" s="795"/>
      <c r="J446" s="795"/>
      <c r="K446" s="795"/>
      <c r="L446" s="793" t="s">
        <v>4192</v>
      </c>
      <c r="M446" s="793" t="s">
        <v>4193</v>
      </c>
      <c r="N446" s="793"/>
      <c r="O446" s="793" t="s">
        <v>179</v>
      </c>
      <c r="P446" s="793">
        <v>432.56</v>
      </c>
      <c r="Q446" s="793" t="s">
        <v>816</v>
      </c>
      <c r="R446" s="793" t="s">
        <v>1182</v>
      </c>
      <c r="S446" s="793" t="s">
        <v>648</v>
      </c>
      <c r="T446" s="793"/>
      <c r="U446" s="793"/>
      <c r="V446" s="793"/>
      <c r="W446" s="793"/>
      <c r="X446" s="793"/>
      <c r="Y446" s="793" t="s">
        <v>3635</v>
      </c>
      <c r="Z446" s="793"/>
      <c r="AA446" s="793"/>
    </row>
    <row r="447" spans="1:27" s="733" customFormat="1" ht="12.6" customHeight="1">
      <c r="A447" s="793"/>
      <c r="B447" s="793" t="s">
        <v>4194</v>
      </c>
      <c r="C447" s="793" t="s">
        <v>4195</v>
      </c>
      <c r="D447" s="794">
        <v>41900</v>
      </c>
      <c r="E447" s="794">
        <v>43697</v>
      </c>
      <c r="F447" s="795"/>
      <c r="G447" s="795"/>
      <c r="H447" s="795"/>
      <c r="I447" s="795"/>
      <c r="J447" s="795"/>
      <c r="K447" s="795"/>
      <c r="L447" s="793" t="s">
        <v>4195</v>
      </c>
      <c r="M447" s="793" t="s">
        <v>4196</v>
      </c>
      <c r="N447" s="793"/>
      <c r="O447" s="793" t="s">
        <v>178</v>
      </c>
      <c r="P447" s="793">
        <v>17.38</v>
      </c>
      <c r="Q447" s="793" t="s">
        <v>816</v>
      </c>
      <c r="R447" s="793" t="s">
        <v>808</v>
      </c>
      <c r="S447" s="793" t="s">
        <v>648</v>
      </c>
      <c r="T447" s="793"/>
      <c r="U447" s="793"/>
      <c r="V447" s="793"/>
      <c r="W447" s="793"/>
      <c r="X447" s="793"/>
      <c r="Y447" s="793"/>
      <c r="Z447" s="793"/>
      <c r="AA447" s="793"/>
    </row>
    <row r="448" spans="1:27" s="733" customFormat="1" ht="12.6" customHeight="1">
      <c r="A448" s="793"/>
      <c r="B448" s="793" t="s">
        <v>4197</v>
      </c>
      <c r="C448" s="793" t="s">
        <v>4198</v>
      </c>
      <c r="D448" s="794">
        <v>43159</v>
      </c>
      <c r="E448" s="794">
        <v>43556</v>
      </c>
      <c r="F448" s="795"/>
      <c r="G448" s="795"/>
      <c r="H448" s="795"/>
      <c r="I448" s="795"/>
      <c r="J448" s="795"/>
      <c r="K448" s="795"/>
      <c r="L448" s="793" t="s">
        <v>4198</v>
      </c>
      <c r="M448" s="793" t="s">
        <v>4199</v>
      </c>
      <c r="N448" s="793"/>
      <c r="O448" s="793" t="s">
        <v>178</v>
      </c>
      <c r="P448" s="793">
        <v>455.2</v>
      </c>
      <c r="Q448" s="793" t="s">
        <v>816</v>
      </c>
      <c r="R448" s="793" t="s">
        <v>925</v>
      </c>
      <c r="S448" s="793" t="s">
        <v>648</v>
      </c>
      <c r="T448" s="793"/>
      <c r="U448" s="793"/>
      <c r="V448" s="793"/>
      <c r="W448" s="793"/>
      <c r="X448" s="793"/>
      <c r="Y448" s="793"/>
      <c r="Z448" s="793"/>
      <c r="AA448" s="793"/>
    </row>
    <row r="449" spans="1:27" s="733" customFormat="1" ht="12.6" customHeight="1">
      <c r="A449" s="793"/>
      <c r="B449" s="793" t="s">
        <v>4200</v>
      </c>
      <c r="C449" s="793" t="s">
        <v>4201</v>
      </c>
      <c r="D449" s="794">
        <v>40696</v>
      </c>
      <c r="E449" s="794">
        <v>43787</v>
      </c>
      <c r="F449" s="795"/>
      <c r="G449" s="795"/>
      <c r="H449" s="795"/>
      <c r="I449" s="795"/>
      <c r="J449" s="795"/>
      <c r="K449" s="795"/>
      <c r="L449" s="793" t="s">
        <v>4201</v>
      </c>
      <c r="M449" s="793" t="s">
        <v>4202</v>
      </c>
      <c r="N449" s="793"/>
      <c r="O449" s="793" t="s">
        <v>178</v>
      </c>
      <c r="P449" s="793">
        <v>35.200000000000003</v>
      </c>
      <c r="Q449" s="793" t="s">
        <v>816</v>
      </c>
      <c r="R449" s="793" t="s">
        <v>4203</v>
      </c>
      <c r="S449" s="793" t="s">
        <v>648</v>
      </c>
      <c r="T449" s="793"/>
      <c r="U449" s="793"/>
      <c r="V449" s="793"/>
      <c r="W449" s="793"/>
      <c r="X449" s="793"/>
      <c r="Y449" s="793"/>
      <c r="Z449" s="793"/>
      <c r="AA449" s="793"/>
    </row>
    <row r="450" spans="1:27" s="733" customFormat="1" ht="12.6" customHeight="1">
      <c r="A450" s="793"/>
      <c r="B450" s="793" t="s">
        <v>4204</v>
      </c>
      <c r="C450" s="793" t="s">
        <v>4205</v>
      </c>
      <c r="D450" s="794">
        <v>42292</v>
      </c>
      <c r="E450" s="794">
        <v>43847</v>
      </c>
      <c r="F450" s="795"/>
      <c r="G450" s="795"/>
      <c r="H450" s="795"/>
      <c r="I450" s="795"/>
      <c r="J450" s="795"/>
      <c r="K450" s="795"/>
      <c r="L450" s="793" t="s">
        <v>4205</v>
      </c>
      <c r="M450" s="793" t="s">
        <v>4206</v>
      </c>
      <c r="N450" s="793"/>
      <c r="O450" s="793" t="s">
        <v>178</v>
      </c>
      <c r="P450" s="793">
        <v>17.12</v>
      </c>
      <c r="Q450" s="793" t="s">
        <v>816</v>
      </c>
      <c r="R450" s="793" t="s">
        <v>1075</v>
      </c>
      <c r="S450" s="793" t="s">
        <v>648</v>
      </c>
      <c r="T450" s="793"/>
      <c r="U450" s="793"/>
      <c r="V450" s="793"/>
      <c r="W450" s="793"/>
      <c r="X450" s="793"/>
      <c r="Y450" s="793" t="s">
        <v>3623</v>
      </c>
      <c r="Z450" s="793"/>
      <c r="AA450" s="793"/>
    </row>
    <row r="451" spans="1:27" s="733" customFormat="1" ht="12.6" customHeight="1">
      <c r="A451" s="793">
        <v>40</v>
      </c>
      <c r="B451" s="793" t="s">
        <v>4207</v>
      </c>
      <c r="C451" s="793" t="s">
        <v>4208</v>
      </c>
      <c r="D451" s="794">
        <v>39260</v>
      </c>
      <c r="E451" s="794"/>
      <c r="F451" s="795"/>
      <c r="G451" s="795"/>
      <c r="H451" s="795"/>
      <c r="I451" s="795"/>
      <c r="J451" s="795"/>
      <c r="K451" s="795"/>
      <c r="L451" s="793" t="s">
        <v>4208</v>
      </c>
      <c r="M451" s="793" t="s">
        <v>4209</v>
      </c>
      <c r="N451" s="793"/>
      <c r="O451" s="793" t="s">
        <v>179</v>
      </c>
      <c r="P451" s="793">
        <v>235.5</v>
      </c>
      <c r="Q451" s="793" t="s">
        <v>816</v>
      </c>
      <c r="R451" s="793" t="s">
        <v>4210</v>
      </c>
      <c r="S451" s="793" t="s">
        <v>648</v>
      </c>
      <c r="T451" s="793"/>
      <c r="U451" s="793"/>
      <c r="V451" s="793"/>
      <c r="W451" s="793"/>
      <c r="X451" s="793"/>
      <c r="Y451" s="793" t="s">
        <v>3654</v>
      </c>
      <c r="Z451" s="793"/>
      <c r="AA451" s="793"/>
    </row>
    <row r="452" spans="1:27" s="733" customFormat="1" ht="12.6" customHeight="1">
      <c r="A452" s="793"/>
      <c r="B452" s="793" t="s">
        <v>4211</v>
      </c>
      <c r="C452" s="793" t="s">
        <v>4212</v>
      </c>
      <c r="D452" s="794">
        <v>39486</v>
      </c>
      <c r="E452" s="794">
        <v>41340</v>
      </c>
      <c r="F452" s="795"/>
      <c r="G452" s="795"/>
      <c r="H452" s="795"/>
      <c r="I452" s="795"/>
      <c r="J452" s="795"/>
      <c r="K452" s="795"/>
      <c r="L452" s="793" t="s">
        <v>4212</v>
      </c>
      <c r="M452" s="793" t="s">
        <v>4213</v>
      </c>
      <c r="N452" s="793"/>
      <c r="O452" s="793" t="s">
        <v>178</v>
      </c>
      <c r="P452" s="793">
        <v>63.8</v>
      </c>
      <c r="Q452" s="793" t="s">
        <v>816</v>
      </c>
      <c r="R452" s="793" t="s">
        <v>1768</v>
      </c>
      <c r="S452" s="793" t="s">
        <v>648</v>
      </c>
      <c r="T452" s="793"/>
      <c r="U452" s="793"/>
      <c r="V452" s="793"/>
      <c r="W452" s="793"/>
      <c r="X452" s="793"/>
      <c r="Y452" s="793"/>
      <c r="Z452" s="793"/>
      <c r="AA452" s="793"/>
    </row>
    <row r="453" spans="1:27" s="733" customFormat="1" ht="12.6" customHeight="1">
      <c r="A453" s="793">
        <v>49</v>
      </c>
      <c r="B453" s="793" t="s">
        <v>4214</v>
      </c>
      <c r="C453" s="793" t="s">
        <v>4215</v>
      </c>
      <c r="D453" s="794">
        <v>40340</v>
      </c>
      <c r="E453" s="794">
        <v>44001</v>
      </c>
      <c r="F453" s="795"/>
      <c r="G453" s="795"/>
      <c r="H453" s="795"/>
      <c r="I453" s="795"/>
      <c r="J453" s="795"/>
      <c r="K453" s="795"/>
      <c r="L453" s="793" t="s">
        <v>4215</v>
      </c>
      <c r="M453" s="793" t="s">
        <v>4216</v>
      </c>
      <c r="N453" s="793"/>
      <c r="O453" s="793" t="s">
        <v>178</v>
      </c>
      <c r="P453" s="793">
        <v>399</v>
      </c>
      <c r="Q453" s="793" t="s">
        <v>816</v>
      </c>
      <c r="R453" s="793" t="s">
        <v>1033</v>
      </c>
      <c r="S453" s="793" t="s">
        <v>648</v>
      </c>
      <c r="T453" s="793"/>
      <c r="U453" s="793"/>
      <c r="V453" s="793"/>
      <c r="W453" s="793"/>
      <c r="X453" s="793"/>
      <c r="Y453" s="793" t="s">
        <v>3620</v>
      </c>
      <c r="Z453" s="793"/>
      <c r="AA453" s="793"/>
    </row>
    <row r="454" spans="1:27" s="733" customFormat="1" ht="12.6" customHeight="1">
      <c r="A454" s="793">
        <v>65</v>
      </c>
      <c r="B454" s="793" t="s">
        <v>4217</v>
      </c>
      <c r="C454" s="793" t="s">
        <v>4218</v>
      </c>
      <c r="D454" s="794">
        <v>42311</v>
      </c>
      <c r="E454" s="794">
        <v>44001</v>
      </c>
      <c r="F454" s="795"/>
      <c r="G454" s="795"/>
      <c r="H454" s="795"/>
      <c r="I454" s="795"/>
      <c r="J454" s="795"/>
      <c r="K454" s="795"/>
      <c r="L454" s="793" t="s">
        <v>4218</v>
      </c>
      <c r="M454" s="793" t="s">
        <v>4219</v>
      </c>
      <c r="N454" s="793"/>
      <c r="O454" s="793" t="s">
        <v>178</v>
      </c>
      <c r="P454" s="793">
        <v>520</v>
      </c>
      <c r="Q454" s="793" t="s">
        <v>782</v>
      </c>
      <c r="R454" s="793" t="s">
        <v>4082</v>
      </c>
      <c r="S454" s="793" t="s">
        <v>648</v>
      </c>
      <c r="T454" s="793"/>
      <c r="U454" s="793"/>
      <c r="V454" s="793"/>
      <c r="W454" s="793"/>
      <c r="X454" s="793"/>
      <c r="Y454" s="793" t="s">
        <v>3623</v>
      </c>
      <c r="Z454" s="793"/>
      <c r="AA454" s="793"/>
    </row>
    <row r="455" spans="1:27" s="733" customFormat="1" ht="12.6" customHeight="1">
      <c r="A455" s="793">
        <v>20</v>
      </c>
      <c r="B455" s="793" t="s">
        <v>4220</v>
      </c>
      <c r="C455" s="793" t="s">
        <v>4221</v>
      </c>
      <c r="D455" s="794">
        <v>38411</v>
      </c>
      <c r="E455" s="794">
        <v>44001</v>
      </c>
      <c r="F455" s="795"/>
      <c r="G455" s="795"/>
      <c r="H455" s="795"/>
      <c r="I455" s="795"/>
      <c r="J455" s="795"/>
      <c r="K455" s="795"/>
      <c r="L455" s="793" t="s">
        <v>4221</v>
      </c>
      <c r="M455" s="793" t="s">
        <v>4222</v>
      </c>
      <c r="N455" s="793"/>
      <c r="O455" s="793" t="s">
        <v>178</v>
      </c>
      <c r="P455" s="793">
        <v>1002</v>
      </c>
      <c r="Q455" s="793" t="s">
        <v>176</v>
      </c>
      <c r="R455" s="793" t="s">
        <v>849</v>
      </c>
      <c r="S455" s="793" t="s">
        <v>648</v>
      </c>
      <c r="T455" s="793"/>
      <c r="U455" s="793"/>
      <c r="V455" s="793"/>
      <c r="W455" s="793"/>
      <c r="X455" s="793"/>
      <c r="Y455" s="793"/>
      <c r="Z455" s="793"/>
      <c r="AA455" s="793"/>
    </row>
    <row r="456" spans="1:27" s="733" customFormat="1" ht="12.6" customHeight="1">
      <c r="A456" s="793"/>
      <c r="B456" s="793" t="s">
        <v>4223</v>
      </c>
      <c r="C456" s="793" t="s">
        <v>4224</v>
      </c>
      <c r="D456" s="794">
        <v>43487</v>
      </c>
      <c r="E456" s="794">
        <v>44001</v>
      </c>
      <c r="F456" s="795"/>
      <c r="G456" s="795"/>
      <c r="H456" s="795"/>
      <c r="I456" s="795"/>
      <c r="J456" s="795"/>
      <c r="K456" s="795"/>
      <c r="L456" s="793" t="s">
        <v>4224</v>
      </c>
      <c r="M456" s="793" t="s">
        <v>4225</v>
      </c>
      <c r="N456" s="793"/>
      <c r="O456" s="793" t="s">
        <v>178</v>
      </c>
      <c r="P456" s="793">
        <v>39</v>
      </c>
      <c r="Q456" s="793" t="s">
        <v>782</v>
      </c>
      <c r="R456" s="793" t="s">
        <v>4226</v>
      </c>
      <c r="S456" s="793" t="s">
        <v>648</v>
      </c>
      <c r="T456" s="793"/>
      <c r="U456" s="793"/>
      <c r="V456" s="793"/>
      <c r="W456" s="793"/>
      <c r="X456" s="793"/>
      <c r="Y456" s="793"/>
      <c r="Z456" s="793"/>
      <c r="AA456" s="793"/>
    </row>
    <row r="457" spans="1:27" s="733" customFormat="1" ht="12.6" customHeight="1">
      <c r="A457" s="793"/>
      <c r="B457" s="793" t="s">
        <v>4227</v>
      </c>
      <c r="C457" s="793" t="s">
        <v>4228</v>
      </c>
      <c r="D457" s="794">
        <v>39608</v>
      </c>
      <c r="E457" s="794">
        <v>43999</v>
      </c>
      <c r="F457" s="795"/>
      <c r="G457" s="795"/>
      <c r="H457" s="795"/>
      <c r="I457" s="795"/>
      <c r="J457" s="795"/>
      <c r="K457" s="795"/>
      <c r="L457" s="793" t="s">
        <v>4228</v>
      </c>
      <c r="M457" s="793" t="s">
        <v>4229</v>
      </c>
      <c r="N457" s="793"/>
      <c r="O457" s="793" t="s">
        <v>178</v>
      </c>
      <c r="P457" s="793">
        <v>156.44999999999999</v>
      </c>
      <c r="Q457" s="793" t="s">
        <v>816</v>
      </c>
      <c r="R457" s="793" t="s">
        <v>1010</v>
      </c>
      <c r="S457" s="793" t="s">
        <v>648</v>
      </c>
      <c r="T457" s="793"/>
      <c r="U457" s="793"/>
      <c r="V457" s="793"/>
      <c r="W457" s="793"/>
      <c r="X457" s="793"/>
      <c r="Y457" s="793"/>
      <c r="Z457" s="793"/>
      <c r="AA457" s="793"/>
    </row>
    <row r="458" spans="1:27" s="733" customFormat="1" ht="12.4" customHeight="1">
      <c r="A458" s="793">
        <v>197</v>
      </c>
      <c r="B458" s="793" t="s">
        <v>4230</v>
      </c>
      <c r="C458" s="793" t="s">
        <v>4231</v>
      </c>
      <c r="D458" s="794">
        <v>39513</v>
      </c>
      <c r="E458" s="794">
        <v>44119</v>
      </c>
      <c r="F458" s="795"/>
      <c r="G458" s="795"/>
      <c r="H458" s="795"/>
      <c r="I458" s="795"/>
      <c r="J458" s="795"/>
      <c r="K458" s="795"/>
      <c r="L458" s="793" t="s">
        <v>4232</v>
      </c>
      <c r="M458" s="793" t="s">
        <v>4233</v>
      </c>
      <c r="N458" s="793"/>
      <c r="O458" s="793" t="s">
        <v>178</v>
      </c>
      <c r="P458" s="793">
        <v>1054.33</v>
      </c>
      <c r="Q458" s="793" t="s">
        <v>176</v>
      </c>
      <c r="R458" s="793" t="s">
        <v>2421</v>
      </c>
      <c r="S458" s="793" t="s">
        <v>648</v>
      </c>
      <c r="T458" s="793"/>
      <c r="U458" s="793"/>
      <c r="V458" s="793"/>
      <c r="W458" s="793"/>
      <c r="X458" s="793"/>
      <c r="Y458" s="793" t="s">
        <v>3654</v>
      </c>
      <c r="Z458" s="793"/>
      <c r="AA458" s="793"/>
    </row>
    <row r="459" spans="1:27" s="712" customFormat="1" ht="12.6" customHeight="1">
      <c r="A459" s="796">
        <v>230</v>
      </c>
      <c r="B459" s="796" t="s">
        <v>4234</v>
      </c>
      <c r="C459" s="796" t="s">
        <v>4235</v>
      </c>
      <c r="D459" s="797">
        <v>40637</v>
      </c>
      <c r="E459" s="797">
        <v>44378</v>
      </c>
      <c r="F459" s="798" t="s">
        <v>904</v>
      </c>
      <c r="G459" s="798" t="s">
        <v>905</v>
      </c>
      <c r="H459" s="798" t="s">
        <v>906</v>
      </c>
      <c r="I459" s="798" t="s">
        <v>907</v>
      </c>
      <c r="J459" s="798" t="s">
        <v>908</v>
      </c>
      <c r="K459" s="798"/>
      <c r="L459" s="796" t="s">
        <v>4235</v>
      </c>
      <c r="M459" s="796" t="s">
        <v>4236</v>
      </c>
      <c r="N459" s="796"/>
      <c r="O459" s="796" t="s">
        <v>178</v>
      </c>
      <c r="P459" s="796">
        <v>193.6</v>
      </c>
      <c r="Q459" s="796" t="s">
        <v>816</v>
      </c>
      <c r="R459" s="796" t="s">
        <v>1442</v>
      </c>
      <c r="S459" s="796" t="s">
        <v>648</v>
      </c>
      <c r="T459" s="735" t="s">
        <v>649</v>
      </c>
      <c r="U459" s="735" t="s">
        <v>4237</v>
      </c>
      <c r="V459" s="735"/>
      <c r="W459" s="735"/>
      <c r="X459" s="735"/>
      <c r="Y459" s="735"/>
      <c r="Z459" s="796"/>
      <c r="AA459" s="796"/>
    </row>
    <row r="460" spans="1:27" s="712" customFormat="1" ht="12.6" customHeight="1">
      <c r="A460" s="796">
        <v>229</v>
      </c>
      <c r="B460" s="796" t="s">
        <v>4238</v>
      </c>
      <c r="C460" s="796" t="s">
        <v>4239</v>
      </c>
      <c r="D460" s="797">
        <v>37596</v>
      </c>
      <c r="E460" s="797">
        <v>44378</v>
      </c>
      <c r="F460" s="795" t="s">
        <v>852</v>
      </c>
      <c r="G460" s="795" t="s">
        <v>853</v>
      </c>
      <c r="H460" s="795" t="s">
        <v>854</v>
      </c>
      <c r="I460" s="795" t="s">
        <v>855</v>
      </c>
      <c r="J460" s="795" t="s">
        <v>806</v>
      </c>
      <c r="K460" s="798"/>
      <c r="L460" s="796" t="s">
        <v>4239</v>
      </c>
      <c r="M460" s="796" t="s">
        <v>4240</v>
      </c>
      <c r="N460" s="796"/>
      <c r="O460" s="796" t="s">
        <v>178</v>
      </c>
      <c r="P460" s="796">
        <v>258.92</v>
      </c>
      <c r="Q460" s="796" t="s">
        <v>816</v>
      </c>
      <c r="R460" s="796" t="s">
        <v>933</v>
      </c>
      <c r="S460" s="796" t="s">
        <v>648</v>
      </c>
      <c r="T460" s="733" t="s">
        <v>649</v>
      </c>
      <c r="U460" s="733" t="s">
        <v>4237</v>
      </c>
      <c r="V460" s="733"/>
      <c r="W460" s="733"/>
      <c r="X460" s="733"/>
      <c r="Y460" s="733"/>
      <c r="Z460" s="799"/>
      <c r="AA460" s="799"/>
    </row>
    <row r="461" spans="1:27" s="712" customFormat="1" ht="12.4" customHeight="1">
      <c r="A461" s="793">
        <v>252</v>
      </c>
      <c r="B461" s="793" t="s">
        <v>1095</v>
      </c>
      <c r="C461" s="796" t="s">
        <v>1096</v>
      </c>
      <c r="D461" s="794">
        <v>43594</v>
      </c>
      <c r="E461" s="794">
        <v>44553</v>
      </c>
      <c r="F461" s="798" t="s">
        <v>1097</v>
      </c>
      <c r="G461" s="798" t="s">
        <v>1098</v>
      </c>
      <c r="H461" s="798" t="s">
        <v>1099</v>
      </c>
      <c r="I461" s="798" t="s">
        <v>1100</v>
      </c>
      <c r="J461" s="798" t="s">
        <v>806</v>
      </c>
      <c r="K461" s="798"/>
      <c r="L461" s="793" t="s">
        <v>1101</v>
      </c>
      <c r="M461" s="793" t="s">
        <v>1102</v>
      </c>
      <c r="N461" s="793"/>
      <c r="O461" s="793" t="s">
        <v>178</v>
      </c>
      <c r="P461" s="736">
        <v>37.9</v>
      </c>
      <c r="Q461" s="793" t="s">
        <v>816</v>
      </c>
      <c r="R461" s="793" t="s">
        <v>864</v>
      </c>
      <c r="S461" s="793" t="s">
        <v>648</v>
      </c>
      <c r="T461" s="733" t="s">
        <v>649</v>
      </c>
      <c r="U461" s="733" t="s">
        <v>4237</v>
      </c>
      <c r="V461" s="733"/>
      <c r="W461" s="733"/>
      <c r="X461" s="733"/>
      <c r="Y461" s="733"/>
      <c r="Z461" s="799"/>
      <c r="AA461" s="799"/>
    </row>
    <row r="462" spans="1:27" s="712" customFormat="1" ht="12.6" customHeight="1">
      <c r="A462" s="793">
        <v>250</v>
      </c>
      <c r="B462" s="793" t="s">
        <v>1353</v>
      </c>
      <c r="C462" s="793" t="s">
        <v>1354</v>
      </c>
      <c r="D462" s="794">
        <v>38467</v>
      </c>
      <c r="E462" s="794">
        <v>44553</v>
      </c>
      <c r="F462" s="795" t="s">
        <v>1355</v>
      </c>
      <c r="G462" s="795" t="s">
        <v>1356</v>
      </c>
      <c r="H462" s="795" t="s">
        <v>1357</v>
      </c>
      <c r="I462" s="795" t="s">
        <v>1358</v>
      </c>
      <c r="J462" s="795" t="s">
        <v>780</v>
      </c>
      <c r="K462" s="795"/>
      <c r="L462" s="793" t="s">
        <v>1354</v>
      </c>
      <c r="M462" s="793" t="s">
        <v>1359</v>
      </c>
      <c r="N462" s="793"/>
      <c r="O462" s="793" t="s">
        <v>178</v>
      </c>
      <c r="P462" s="736">
        <v>465.74</v>
      </c>
      <c r="Q462" s="793" t="s">
        <v>816</v>
      </c>
      <c r="R462" s="793" t="s">
        <v>910</v>
      </c>
      <c r="S462" s="793" t="s">
        <v>648</v>
      </c>
      <c r="T462" s="733" t="s">
        <v>649</v>
      </c>
      <c r="U462" s="733" t="s">
        <v>4237</v>
      </c>
      <c r="V462" s="733"/>
      <c r="W462" s="733"/>
      <c r="X462" s="733"/>
      <c r="Y462" s="733" t="s">
        <v>3658</v>
      </c>
      <c r="Z462" s="799"/>
      <c r="AA462" s="799"/>
    </row>
    <row r="463" spans="1:27" s="712" customFormat="1" ht="12.6" customHeight="1">
      <c r="A463" s="799">
        <v>237</v>
      </c>
      <c r="B463" s="793" t="s">
        <v>1411</v>
      </c>
      <c r="C463" s="793" t="s">
        <v>1412</v>
      </c>
      <c r="D463" s="794">
        <v>42562</v>
      </c>
      <c r="E463" s="794">
        <v>44553</v>
      </c>
      <c r="F463" s="795" t="s">
        <v>1413</v>
      </c>
      <c r="G463" s="795" t="s">
        <v>1414</v>
      </c>
      <c r="H463" s="795" t="s">
        <v>1101</v>
      </c>
      <c r="I463" s="795" t="s">
        <v>1415</v>
      </c>
      <c r="J463" s="795" t="s">
        <v>824</v>
      </c>
      <c r="K463" s="795"/>
      <c r="L463" s="793" t="s">
        <v>1412</v>
      </c>
      <c r="M463" s="793" t="s">
        <v>1416</v>
      </c>
      <c r="N463" s="793"/>
      <c r="O463" s="793" t="s">
        <v>178</v>
      </c>
      <c r="P463" s="736">
        <v>102.5</v>
      </c>
      <c r="Q463" s="793" t="s">
        <v>816</v>
      </c>
      <c r="R463" s="793" t="s">
        <v>1075</v>
      </c>
      <c r="S463" s="793" t="s">
        <v>648</v>
      </c>
      <c r="T463" s="733" t="s">
        <v>649</v>
      </c>
      <c r="U463" s="733" t="s">
        <v>4237</v>
      </c>
      <c r="V463" s="733"/>
      <c r="W463" s="733"/>
      <c r="X463" s="733"/>
      <c r="Y463" s="733"/>
      <c r="Z463" s="799"/>
      <c r="AA463" s="799"/>
    </row>
    <row r="464" spans="1:27" s="712" customFormat="1" ht="12.6" customHeight="1">
      <c r="A464" s="793">
        <v>355</v>
      </c>
      <c r="B464" s="793" t="s">
        <v>1673</v>
      </c>
      <c r="C464" s="793" t="s">
        <v>1674</v>
      </c>
      <c r="D464" s="794">
        <v>40854</v>
      </c>
      <c r="E464" s="794">
        <v>44553</v>
      </c>
      <c r="F464" s="795" t="s">
        <v>820</v>
      </c>
      <c r="G464" s="795" t="s">
        <v>821</v>
      </c>
      <c r="H464" s="795" t="s">
        <v>822</v>
      </c>
      <c r="I464" s="795" t="s">
        <v>823</v>
      </c>
      <c r="J464" s="795" t="s">
        <v>824</v>
      </c>
      <c r="K464" s="795"/>
      <c r="L464" s="793" t="s">
        <v>1674</v>
      </c>
      <c r="M464" s="793" t="s">
        <v>1675</v>
      </c>
      <c r="N464" s="793"/>
      <c r="O464" s="793" t="s">
        <v>178</v>
      </c>
      <c r="P464" s="736">
        <v>37.53</v>
      </c>
      <c r="Q464" s="793" t="s">
        <v>816</v>
      </c>
      <c r="R464" s="793" t="s">
        <v>826</v>
      </c>
      <c r="S464" s="793"/>
      <c r="T464" s="733" t="s">
        <v>649</v>
      </c>
      <c r="U464" s="733" t="s">
        <v>4237</v>
      </c>
      <c r="V464" s="733"/>
      <c r="W464" s="733"/>
      <c r="X464" s="733"/>
      <c r="Y464" s="733"/>
      <c r="Z464" s="799"/>
      <c r="AA464" s="799"/>
    </row>
    <row r="465" spans="1:27" s="712" customFormat="1" ht="12.6" customHeight="1">
      <c r="A465" s="793">
        <v>94</v>
      </c>
      <c r="B465" s="793" t="s">
        <v>2153</v>
      </c>
      <c r="C465" s="793" t="s">
        <v>2154</v>
      </c>
      <c r="D465" s="794">
        <v>42615</v>
      </c>
      <c r="E465" s="794">
        <v>44553</v>
      </c>
      <c r="F465" s="795" t="s">
        <v>2155</v>
      </c>
      <c r="G465" s="795" t="s">
        <v>2156</v>
      </c>
      <c r="H465" s="795" t="s">
        <v>831</v>
      </c>
      <c r="I465" s="795" t="s">
        <v>2157</v>
      </c>
      <c r="J465" s="795" t="s">
        <v>806</v>
      </c>
      <c r="K465" s="795"/>
      <c r="L465" s="793" t="s">
        <v>2154</v>
      </c>
      <c r="M465" s="793" t="s">
        <v>2158</v>
      </c>
      <c r="N465" s="793"/>
      <c r="O465" s="793" t="s">
        <v>178</v>
      </c>
      <c r="P465" s="736">
        <v>103</v>
      </c>
      <c r="Q465" s="793" t="s">
        <v>816</v>
      </c>
      <c r="R465" s="793" t="s">
        <v>1151</v>
      </c>
      <c r="S465" s="793" t="s">
        <v>648</v>
      </c>
      <c r="T465" s="733" t="s">
        <v>649</v>
      </c>
      <c r="U465" s="733" t="s">
        <v>4237</v>
      </c>
      <c r="V465" s="733"/>
      <c r="W465" s="733"/>
      <c r="X465" s="733"/>
      <c r="Y465" s="733"/>
      <c r="Z465" s="799"/>
      <c r="AA465" s="799"/>
    </row>
    <row r="466" spans="1:27" s="712" customFormat="1" ht="12.6" customHeight="1">
      <c r="A466" s="793">
        <v>27</v>
      </c>
      <c r="B466" s="793" t="s">
        <v>2480</v>
      </c>
      <c r="C466" s="793" t="s">
        <v>2481</v>
      </c>
      <c r="D466" s="794">
        <v>42529</v>
      </c>
      <c r="E466" s="794">
        <v>44553</v>
      </c>
      <c r="F466" s="795" t="s">
        <v>2482</v>
      </c>
      <c r="G466" s="795" t="s">
        <v>2483</v>
      </c>
      <c r="H466" s="795" t="s">
        <v>1993</v>
      </c>
      <c r="I466" s="795" t="s">
        <v>2484</v>
      </c>
      <c r="J466" s="795" t="s">
        <v>780</v>
      </c>
      <c r="K466" s="795"/>
      <c r="L466" s="793" t="s">
        <v>2481</v>
      </c>
      <c r="M466" s="793" t="s">
        <v>2485</v>
      </c>
      <c r="N466" s="793"/>
      <c r="O466" s="793" t="s">
        <v>178</v>
      </c>
      <c r="P466" s="736">
        <v>792</v>
      </c>
      <c r="Q466" s="793" t="s">
        <v>782</v>
      </c>
      <c r="R466" s="793" t="s">
        <v>953</v>
      </c>
      <c r="S466" s="793" t="s">
        <v>648</v>
      </c>
      <c r="T466" s="733" t="s">
        <v>649</v>
      </c>
      <c r="U466" s="733" t="s">
        <v>4237</v>
      </c>
      <c r="V466" s="733"/>
      <c r="W466" s="733"/>
      <c r="X466" s="733"/>
      <c r="Y466" s="733" t="s">
        <v>3623</v>
      </c>
      <c r="Z466" s="799"/>
      <c r="AA466" s="799"/>
    </row>
    <row r="467" spans="1:27" s="712" customFormat="1" ht="12.6" customHeight="1">
      <c r="A467" s="793">
        <v>2</v>
      </c>
      <c r="B467" s="800" t="s">
        <v>4241</v>
      </c>
      <c r="C467" s="793" t="s">
        <v>4242</v>
      </c>
      <c r="D467" s="794">
        <v>42689</v>
      </c>
      <c r="E467" s="794">
        <v>44553</v>
      </c>
      <c r="F467" s="795" t="s">
        <v>4243</v>
      </c>
      <c r="G467" s="795" t="s">
        <v>4244</v>
      </c>
      <c r="H467" s="795" t="s">
        <v>4245</v>
      </c>
      <c r="I467" s="795" t="s">
        <v>4246</v>
      </c>
      <c r="J467" s="795" t="s">
        <v>806</v>
      </c>
      <c r="K467" s="795"/>
      <c r="L467" s="793" t="s">
        <v>4242</v>
      </c>
      <c r="M467" s="793" t="s">
        <v>4247</v>
      </c>
      <c r="N467" s="793"/>
      <c r="O467" s="793" t="s">
        <v>178</v>
      </c>
      <c r="P467" s="793">
        <v>143</v>
      </c>
      <c r="Q467" s="793" t="s">
        <v>816</v>
      </c>
      <c r="R467" s="793" t="s">
        <v>1022</v>
      </c>
      <c r="S467" s="801" t="s">
        <v>648</v>
      </c>
      <c r="T467" s="733" t="s">
        <v>649</v>
      </c>
      <c r="U467" s="733" t="s">
        <v>4237</v>
      </c>
      <c r="V467" s="733"/>
      <c r="W467" s="737"/>
      <c r="X467" s="737"/>
      <c r="Y467" s="738"/>
      <c r="Z467" s="799"/>
      <c r="AA467" s="799"/>
    </row>
    <row r="468" spans="1:27" s="712" customFormat="1" ht="12.6" customHeight="1">
      <c r="A468" s="793">
        <v>216</v>
      </c>
      <c r="B468" s="793" t="s">
        <v>4248</v>
      </c>
      <c r="C468" s="793" t="s">
        <v>4249</v>
      </c>
      <c r="D468" s="794">
        <v>38814</v>
      </c>
      <c r="E468" s="794">
        <v>44553</v>
      </c>
      <c r="F468" s="795" t="s">
        <v>1208</v>
      </c>
      <c r="G468" s="795" t="s">
        <v>1209</v>
      </c>
      <c r="H468" s="795" t="s">
        <v>1210</v>
      </c>
      <c r="I468" s="795" t="s">
        <v>1211</v>
      </c>
      <c r="J468" s="795" t="s">
        <v>780</v>
      </c>
      <c r="K468" s="795"/>
      <c r="L468" s="793" t="s">
        <v>4249</v>
      </c>
      <c r="M468" s="793" t="s">
        <v>4250</v>
      </c>
      <c r="N468" s="793"/>
      <c r="O468" s="793" t="s">
        <v>178</v>
      </c>
      <c r="P468" s="793">
        <v>421</v>
      </c>
      <c r="Q468" s="793" t="s">
        <v>816</v>
      </c>
      <c r="R468" s="793" t="s">
        <v>849</v>
      </c>
      <c r="S468" s="793" t="s">
        <v>648</v>
      </c>
      <c r="T468" s="733" t="s">
        <v>649</v>
      </c>
      <c r="U468" s="733" t="s">
        <v>4237</v>
      </c>
      <c r="V468" s="733"/>
      <c r="W468" s="733"/>
      <c r="X468" s="733"/>
      <c r="Y468" s="733"/>
      <c r="Z468" s="799"/>
      <c r="AA468" s="799"/>
    </row>
    <row r="469" spans="1:27" s="712" customFormat="1" ht="12.6" customHeight="1">
      <c r="A469" s="793">
        <v>71</v>
      </c>
      <c r="B469" s="793" t="s">
        <v>4251</v>
      </c>
      <c r="C469" s="793" t="s">
        <v>4252</v>
      </c>
      <c r="D469" s="794">
        <v>36651</v>
      </c>
      <c r="E469" s="794">
        <v>44553</v>
      </c>
      <c r="F469" s="795" t="s">
        <v>928</v>
      </c>
      <c r="G469" s="795" t="s">
        <v>929</v>
      </c>
      <c r="H469" s="795" t="s">
        <v>930</v>
      </c>
      <c r="I469" s="795" t="s">
        <v>931</v>
      </c>
      <c r="J469" s="795" t="s">
        <v>780</v>
      </c>
      <c r="K469" s="795"/>
      <c r="L469" s="793" t="s">
        <v>4252</v>
      </c>
      <c r="M469" s="793" t="s">
        <v>4253</v>
      </c>
      <c r="N469" s="793"/>
      <c r="O469" s="793" t="s">
        <v>178</v>
      </c>
      <c r="P469" s="793">
        <v>744.7</v>
      </c>
      <c r="Q469" s="793" t="s">
        <v>782</v>
      </c>
      <c r="R469" s="793" t="s">
        <v>1589</v>
      </c>
      <c r="S469" s="793" t="s">
        <v>648</v>
      </c>
      <c r="T469" s="733" t="s">
        <v>649</v>
      </c>
      <c r="U469" s="733" t="s">
        <v>4237</v>
      </c>
      <c r="V469" s="733"/>
      <c r="W469" s="733"/>
      <c r="X469" s="733"/>
      <c r="Y469" s="733" t="s">
        <v>4254</v>
      </c>
      <c r="Z469" s="799"/>
      <c r="AA469" s="799"/>
    </row>
    <row r="470" spans="1:27" s="712" customFormat="1" ht="12.6" customHeight="1">
      <c r="A470" s="793">
        <v>135</v>
      </c>
      <c r="B470" s="793" t="s">
        <v>4255</v>
      </c>
      <c r="C470" s="793" t="s">
        <v>4256</v>
      </c>
      <c r="D470" s="794">
        <v>42569</v>
      </c>
      <c r="E470" s="794">
        <v>44553</v>
      </c>
      <c r="F470" s="795" t="s">
        <v>4257</v>
      </c>
      <c r="G470" s="795"/>
      <c r="H470" s="795" t="s">
        <v>4258</v>
      </c>
      <c r="I470" s="795" t="s">
        <v>4259</v>
      </c>
      <c r="J470" s="795" t="s">
        <v>780</v>
      </c>
      <c r="K470" s="795"/>
      <c r="L470" s="793" t="s">
        <v>4256</v>
      </c>
      <c r="M470" s="793" t="s">
        <v>4260</v>
      </c>
      <c r="N470" s="793"/>
      <c r="O470" s="793" t="s">
        <v>178</v>
      </c>
      <c r="P470" s="793">
        <v>561</v>
      </c>
      <c r="Q470" s="793" t="s">
        <v>782</v>
      </c>
      <c r="R470" s="793" t="s">
        <v>1182</v>
      </c>
      <c r="S470" s="793" t="s">
        <v>648</v>
      </c>
      <c r="T470" s="733" t="s">
        <v>649</v>
      </c>
      <c r="U470" s="733" t="s">
        <v>4237</v>
      </c>
      <c r="V470" s="733"/>
      <c r="W470" s="733"/>
      <c r="X470" s="733"/>
      <c r="Y470" s="733" t="s">
        <v>3654</v>
      </c>
      <c r="Z470" s="799"/>
      <c r="AA470" s="799"/>
    </row>
    <row r="471" spans="1:27" s="1019" customFormat="1" ht="12.4" customHeight="1">
      <c r="A471" s="1014" t="s">
        <v>4338</v>
      </c>
      <c r="B471" s="1014" t="s">
        <v>827</v>
      </c>
      <c r="C471" s="1014" t="s">
        <v>828</v>
      </c>
      <c r="D471" s="1015">
        <v>43285</v>
      </c>
      <c r="E471" s="1015">
        <v>44579</v>
      </c>
      <c r="F471" s="1016" t="s">
        <v>829</v>
      </c>
      <c r="G471" s="1016" t="s">
        <v>830</v>
      </c>
      <c r="H471" s="1016" t="s">
        <v>831</v>
      </c>
      <c r="I471" s="1016" t="s">
        <v>832</v>
      </c>
      <c r="J471" s="1016" t="s">
        <v>806</v>
      </c>
      <c r="K471" s="1016"/>
      <c r="L471" s="1014" t="s">
        <v>828</v>
      </c>
      <c r="M471" s="1014" t="s">
        <v>833</v>
      </c>
      <c r="N471" s="1014" t="s">
        <v>178</v>
      </c>
      <c r="O471" s="1017">
        <v>269.39999999999998</v>
      </c>
      <c r="P471" s="1014" t="s">
        <v>816</v>
      </c>
      <c r="Q471" s="1014" t="s">
        <v>834</v>
      </c>
      <c r="R471" s="1014" t="s">
        <v>648</v>
      </c>
      <c r="S471" s="1018" t="s">
        <v>649</v>
      </c>
      <c r="T471" s="1018" t="s">
        <v>3622</v>
      </c>
      <c r="U471" s="1018"/>
      <c r="V471" s="1018"/>
      <c r="W471" s="1018"/>
      <c r="X471" s="1018"/>
      <c r="Y471" s="1018" t="s">
        <v>3622</v>
      </c>
    </row>
    <row r="472" spans="1:27" s="1019" customFormat="1">
      <c r="A472" s="1014" t="s">
        <v>4338</v>
      </c>
      <c r="B472" s="1014" t="s">
        <v>974</v>
      </c>
      <c r="C472" s="1014" t="s">
        <v>975</v>
      </c>
      <c r="D472" s="1015">
        <v>41542</v>
      </c>
      <c r="E472" s="1015">
        <v>44691</v>
      </c>
      <c r="F472" s="1016" t="s">
        <v>852</v>
      </c>
      <c r="G472" s="1016" t="s">
        <v>853</v>
      </c>
      <c r="H472" s="1016" t="s">
        <v>854</v>
      </c>
      <c r="I472" s="1016" t="s">
        <v>855</v>
      </c>
      <c r="J472" s="1016" t="s">
        <v>806</v>
      </c>
      <c r="K472" s="1016"/>
      <c r="L472" s="1014" t="s">
        <v>975</v>
      </c>
      <c r="M472" s="1014" t="s">
        <v>976</v>
      </c>
      <c r="N472" s="1014" t="s">
        <v>178</v>
      </c>
      <c r="O472" s="1017">
        <v>192.54</v>
      </c>
      <c r="P472" s="1014" t="s">
        <v>816</v>
      </c>
      <c r="Q472" s="1014" t="s">
        <v>849</v>
      </c>
      <c r="R472" s="1014" t="s">
        <v>648</v>
      </c>
      <c r="S472" s="1018" t="s">
        <v>649</v>
      </c>
      <c r="T472" s="1018"/>
      <c r="U472" s="1018"/>
      <c r="V472" s="1018"/>
      <c r="W472" s="1018"/>
      <c r="X472" s="1018"/>
      <c r="Y472" s="1018"/>
    </row>
    <row r="473" spans="1:27" s="1019" customFormat="1">
      <c r="A473" s="1014" t="s">
        <v>4338</v>
      </c>
      <c r="B473" s="1014" t="s">
        <v>1234</v>
      </c>
      <c r="C473" s="1014" t="s">
        <v>1235</v>
      </c>
      <c r="D473" s="1015">
        <v>42166</v>
      </c>
      <c r="E473" s="1015">
        <v>44691</v>
      </c>
      <c r="F473" s="1016" t="s">
        <v>1236</v>
      </c>
      <c r="G473" s="1016" t="s">
        <v>1237</v>
      </c>
      <c r="H473" s="1016" t="s">
        <v>938</v>
      </c>
      <c r="I473" s="1016" t="s">
        <v>1238</v>
      </c>
      <c r="J473" s="1016" t="s">
        <v>806</v>
      </c>
      <c r="K473" s="1016"/>
      <c r="L473" s="1014" t="s">
        <v>1235</v>
      </c>
      <c r="M473" s="1014" t="s">
        <v>1205</v>
      </c>
      <c r="N473" s="1014" t="s">
        <v>178</v>
      </c>
      <c r="O473" s="1017">
        <v>214.9</v>
      </c>
      <c r="P473" s="1014" t="s">
        <v>816</v>
      </c>
      <c r="Q473" s="1014" t="s">
        <v>1022</v>
      </c>
      <c r="R473" s="1014" t="s">
        <v>648</v>
      </c>
      <c r="S473" s="1018" t="s">
        <v>649</v>
      </c>
      <c r="T473" s="1018" t="s">
        <v>3639</v>
      </c>
      <c r="U473" s="1018"/>
      <c r="V473" s="1018"/>
      <c r="W473" s="1018"/>
      <c r="X473" s="1018"/>
      <c r="Y473" s="1018" t="s">
        <v>3639</v>
      </c>
    </row>
    <row r="474" spans="1:27" s="1019" customFormat="1">
      <c r="A474" s="1014" t="s">
        <v>4338</v>
      </c>
      <c r="B474" s="1014" t="s">
        <v>1296</v>
      </c>
      <c r="C474" s="1014" t="s">
        <v>1297</v>
      </c>
      <c r="D474" s="1015">
        <v>42508</v>
      </c>
      <c r="E474" s="1015">
        <v>44624</v>
      </c>
      <c r="F474" s="1016" t="s">
        <v>1298</v>
      </c>
      <c r="G474" s="1016" t="s">
        <v>1299</v>
      </c>
      <c r="H474" s="1016" t="s">
        <v>1300</v>
      </c>
      <c r="I474" s="1016" t="s">
        <v>1301</v>
      </c>
      <c r="J474" s="1016" t="s">
        <v>824</v>
      </c>
      <c r="K474" s="1016"/>
      <c r="L474" s="1014" t="s">
        <v>1297</v>
      </c>
      <c r="M474" s="1014" t="s">
        <v>1302</v>
      </c>
      <c r="N474" s="1014" t="s">
        <v>178</v>
      </c>
      <c r="O474" s="1017">
        <v>45</v>
      </c>
      <c r="P474" s="1014" t="s">
        <v>816</v>
      </c>
      <c r="Q474" s="1014" t="s">
        <v>1041</v>
      </c>
      <c r="R474" s="1014" t="s">
        <v>648</v>
      </c>
      <c r="S474" s="1018" t="s">
        <v>649</v>
      </c>
      <c r="T474" s="1018"/>
      <c r="U474" s="1018"/>
      <c r="V474" s="1018"/>
      <c r="W474" s="1018"/>
      <c r="X474" s="1018"/>
      <c r="Y474" s="1018"/>
    </row>
    <row r="475" spans="1:27" s="1019" customFormat="1">
      <c r="A475" s="1014" t="s">
        <v>4338</v>
      </c>
      <c r="B475" s="1014" t="s">
        <v>1394</v>
      </c>
      <c r="C475" s="1014" t="s">
        <v>1395</v>
      </c>
      <c r="D475" s="1015">
        <v>43119</v>
      </c>
      <c r="E475" s="1015">
        <v>44691</v>
      </c>
      <c r="F475" s="1016" t="s">
        <v>1396</v>
      </c>
      <c r="G475" s="1016"/>
      <c r="H475" s="1016" t="s">
        <v>778</v>
      </c>
      <c r="I475" s="1016" t="s">
        <v>1397</v>
      </c>
      <c r="J475" s="1016" t="s">
        <v>780</v>
      </c>
      <c r="K475" s="1016"/>
      <c r="L475" s="1014" t="s">
        <v>1395</v>
      </c>
      <c r="M475" s="1014" t="s">
        <v>1398</v>
      </c>
      <c r="N475" s="1014" t="s">
        <v>178</v>
      </c>
      <c r="O475" s="1017">
        <v>243.3</v>
      </c>
      <c r="P475" s="1014" t="s">
        <v>816</v>
      </c>
      <c r="Q475" s="1014" t="s">
        <v>1399</v>
      </c>
      <c r="R475" s="1014" t="s">
        <v>648</v>
      </c>
      <c r="S475" s="1018" t="s">
        <v>649</v>
      </c>
      <c r="T475" s="1018"/>
      <c r="U475" s="1018"/>
      <c r="V475" s="1018"/>
      <c r="W475" s="1018"/>
      <c r="X475" s="1018"/>
      <c r="Y475" s="1018"/>
    </row>
    <row r="476" spans="1:27" s="1019" customFormat="1">
      <c r="A476" s="1014" t="s">
        <v>4337</v>
      </c>
      <c r="B476" s="1014" t="s">
        <v>1513</v>
      </c>
      <c r="C476" s="1014" t="s">
        <v>1514</v>
      </c>
      <c r="D476" s="1015">
        <v>39139</v>
      </c>
      <c r="E476" s="1015">
        <v>44613</v>
      </c>
      <c r="F476" s="1016" t="s">
        <v>1515</v>
      </c>
      <c r="G476" s="1016" t="s">
        <v>1516</v>
      </c>
      <c r="H476" s="1016" t="s">
        <v>1517</v>
      </c>
      <c r="I476" s="1016" t="s">
        <v>1518</v>
      </c>
      <c r="J476" s="1016" t="s">
        <v>806</v>
      </c>
      <c r="K476" s="1016"/>
      <c r="L476" s="1014" t="s">
        <v>1514</v>
      </c>
      <c r="M476" s="1014" t="s">
        <v>1519</v>
      </c>
      <c r="N476" s="1014" t="s">
        <v>178</v>
      </c>
      <c r="O476" s="1017">
        <v>514.78</v>
      </c>
      <c r="P476" s="1014" t="s">
        <v>782</v>
      </c>
      <c r="Q476" s="1014" t="s">
        <v>1520</v>
      </c>
      <c r="R476" s="1014" t="s">
        <v>648</v>
      </c>
      <c r="S476" s="1018" t="s">
        <v>649</v>
      </c>
      <c r="T476" s="1018"/>
      <c r="U476" s="1018"/>
      <c r="V476" s="1018"/>
      <c r="W476" s="1018"/>
      <c r="X476" s="1018"/>
      <c r="Y476" s="1018"/>
    </row>
    <row r="477" spans="1:27" s="1019" customFormat="1" ht="15">
      <c r="A477" s="1014" t="s">
        <v>4338</v>
      </c>
      <c r="B477" s="1014" t="s">
        <v>1569</v>
      </c>
      <c r="C477" s="1014" t="s">
        <v>1570</v>
      </c>
      <c r="D477" s="1015">
        <v>41417</v>
      </c>
      <c r="E477" s="1020">
        <v>44685</v>
      </c>
      <c r="F477" s="1016" t="s">
        <v>1571</v>
      </c>
      <c r="G477" s="1016" t="s">
        <v>1572</v>
      </c>
      <c r="H477" s="1016" t="s">
        <v>946</v>
      </c>
      <c r="I477" s="1016" t="s">
        <v>1573</v>
      </c>
      <c r="J477" s="1016" t="s">
        <v>806</v>
      </c>
      <c r="K477" s="1016"/>
      <c r="L477" s="1014" t="s">
        <v>1570</v>
      </c>
      <c r="M477" s="1014" t="s">
        <v>1574</v>
      </c>
      <c r="N477" s="1014" t="s">
        <v>178</v>
      </c>
      <c r="O477" s="1017">
        <v>206.8</v>
      </c>
      <c r="P477" s="1014" t="s">
        <v>816</v>
      </c>
      <c r="Q477" s="1014" t="s">
        <v>1495</v>
      </c>
      <c r="R477" s="1014" t="s">
        <v>648</v>
      </c>
      <c r="S477" s="1018" t="s">
        <v>649</v>
      </c>
      <c r="T477" s="1018"/>
      <c r="U477" s="1018"/>
      <c r="V477" s="1018"/>
      <c r="W477" s="1018"/>
      <c r="X477" s="1018"/>
      <c r="Y477" s="1018"/>
    </row>
    <row r="478" spans="1:27" s="1019" customFormat="1" ht="15">
      <c r="A478" s="1014" t="s">
        <v>4338</v>
      </c>
      <c r="B478" s="1014" t="s">
        <v>1656</v>
      </c>
      <c r="C478" s="1014" t="s">
        <v>1657</v>
      </c>
      <c r="D478" s="1015">
        <v>42689</v>
      </c>
      <c r="E478" s="1020">
        <v>44561</v>
      </c>
      <c r="F478" s="1016" t="s">
        <v>1658</v>
      </c>
      <c r="G478" s="1016" t="s">
        <v>1659</v>
      </c>
      <c r="H478" s="1016" t="s">
        <v>946</v>
      </c>
      <c r="I478" s="1016" t="s">
        <v>1660</v>
      </c>
      <c r="J478" s="1016" t="s">
        <v>806</v>
      </c>
      <c r="K478" s="1016"/>
      <c r="L478" s="1014" t="s">
        <v>1657</v>
      </c>
      <c r="M478" s="1014" t="s">
        <v>1661</v>
      </c>
      <c r="N478" s="1014" t="s">
        <v>178</v>
      </c>
      <c r="O478" s="1017">
        <v>293</v>
      </c>
      <c r="P478" s="1014" t="s">
        <v>816</v>
      </c>
      <c r="Q478" s="1014" t="s">
        <v>1022</v>
      </c>
      <c r="R478" s="1014" t="s">
        <v>648</v>
      </c>
      <c r="S478" s="1018" t="s">
        <v>649</v>
      </c>
      <c r="T478" s="1018" t="s">
        <v>3654</v>
      </c>
      <c r="U478" s="1018"/>
      <c r="V478" s="1018"/>
      <c r="W478" s="1018"/>
      <c r="X478" s="1018"/>
      <c r="Y478" s="1018" t="s">
        <v>3654</v>
      </c>
    </row>
    <row r="479" spans="1:27" s="1019" customFormat="1" ht="15">
      <c r="A479" s="1014" t="s">
        <v>4337</v>
      </c>
      <c r="B479" s="1014" t="s">
        <v>1700</v>
      </c>
      <c r="C479" s="1014" t="s">
        <v>1701</v>
      </c>
      <c r="D479" s="1015">
        <v>42139</v>
      </c>
      <c r="E479" s="1020">
        <v>44691</v>
      </c>
      <c r="F479" s="1016" t="s">
        <v>1702</v>
      </c>
      <c r="G479" s="1016" t="s">
        <v>1703</v>
      </c>
      <c r="H479" s="1016" t="s">
        <v>1464</v>
      </c>
      <c r="I479" s="1016" t="s">
        <v>1704</v>
      </c>
      <c r="J479" s="1016" t="s">
        <v>780</v>
      </c>
      <c r="K479" s="1016"/>
      <c r="L479" s="1014" t="s">
        <v>1701</v>
      </c>
      <c r="M479" s="1014" t="s">
        <v>1705</v>
      </c>
      <c r="N479" s="1014" t="s">
        <v>178</v>
      </c>
      <c r="O479" s="1017">
        <v>206.79</v>
      </c>
      <c r="P479" s="1014" t="s">
        <v>816</v>
      </c>
      <c r="Q479" s="1014" t="s">
        <v>1706</v>
      </c>
      <c r="R479" s="1014"/>
      <c r="S479" s="1018" t="s">
        <v>649</v>
      </c>
      <c r="T479" s="1018"/>
      <c r="U479" s="1018"/>
      <c r="V479" s="1018"/>
      <c r="W479" s="1018"/>
      <c r="X479" s="1018"/>
      <c r="Y479" s="1018"/>
    </row>
    <row r="480" spans="1:27" s="1019" customFormat="1" ht="15">
      <c r="A480" s="1014" t="s">
        <v>4338</v>
      </c>
      <c r="B480" s="1014" t="s">
        <v>1732</v>
      </c>
      <c r="C480" s="1014" t="s">
        <v>1733</v>
      </c>
      <c r="D480" s="1015">
        <v>42808</v>
      </c>
      <c r="E480" s="1020">
        <v>44690</v>
      </c>
      <c r="F480" s="1016" t="s">
        <v>1734</v>
      </c>
      <c r="G480" s="1016" t="s">
        <v>1735</v>
      </c>
      <c r="H480" s="1016" t="s">
        <v>1736</v>
      </c>
      <c r="I480" s="1016" t="s">
        <v>1737</v>
      </c>
      <c r="J480" s="1016" t="s">
        <v>780</v>
      </c>
      <c r="K480" s="1016"/>
      <c r="L480" s="1014" t="s">
        <v>1733</v>
      </c>
      <c r="M480" s="1014" t="s">
        <v>1738</v>
      </c>
      <c r="N480" s="1014" t="s">
        <v>178</v>
      </c>
      <c r="O480" s="1017">
        <v>18.32</v>
      </c>
      <c r="P480" s="1014" t="s">
        <v>816</v>
      </c>
      <c r="Q480" s="1014" t="s">
        <v>1739</v>
      </c>
      <c r="R480" s="1014" t="s">
        <v>648</v>
      </c>
      <c r="S480" s="1018" t="s">
        <v>649</v>
      </c>
      <c r="T480" s="1018" t="s">
        <v>3622</v>
      </c>
      <c r="U480" s="1018"/>
      <c r="V480" s="1018"/>
      <c r="W480" s="1018"/>
      <c r="X480" s="1018"/>
      <c r="Y480" s="1018" t="s">
        <v>3622</v>
      </c>
    </row>
    <row r="481" spans="1:25" s="1019" customFormat="1" ht="15">
      <c r="A481" s="1014" t="s">
        <v>4338</v>
      </c>
      <c r="B481" s="1014" t="s">
        <v>1918</v>
      </c>
      <c r="C481" s="1021" t="s">
        <v>1919</v>
      </c>
      <c r="D481" s="1015">
        <v>39155</v>
      </c>
      <c r="E481" s="1020">
        <v>44690</v>
      </c>
      <c r="F481" s="1016" t="s">
        <v>1920</v>
      </c>
      <c r="G481" s="1016" t="s">
        <v>1921</v>
      </c>
      <c r="H481" s="1016" t="s">
        <v>831</v>
      </c>
      <c r="I481" s="1016" t="s">
        <v>1922</v>
      </c>
      <c r="J481" s="1016" t="s">
        <v>806</v>
      </c>
      <c r="K481" s="1016"/>
      <c r="L481" s="1014" t="s">
        <v>1919</v>
      </c>
      <c r="M481" s="1014" t="s">
        <v>1923</v>
      </c>
      <c r="N481" s="1014" t="s">
        <v>178</v>
      </c>
      <c r="O481" s="1017">
        <v>57</v>
      </c>
      <c r="P481" s="1014" t="s">
        <v>816</v>
      </c>
      <c r="Q481" s="1014" t="s">
        <v>1838</v>
      </c>
      <c r="R481" s="1014" t="s">
        <v>648</v>
      </c>
      <c r="S481" s="1018" t="s">
        <v>649</v>
      </c>
      <c r="T481" s="1018"/>
      <c r="U481" s="1018"/>
      <c r="V481" s="1018"/>
      <c r="W481" s="1018"/>
      <c r="X481" s="1018"/>
      <c r="Y481" s="1018"/>
    </row>
    <row r="482" spans="1:25" s="1019" customFormat="1">
      <c r="A482" s="1014" t="s">
        <v>4338</v>
      </c>
      <c r="B482" s="1014" t="s">
        <v>1950</v>
      </c>
      <c r="C482" s="1014" t="s">
        <v>1951</v>
      </c>
      <c r="E482" s="1015">
        <v>44691</v>
      </c>
      <c r="F482" s="1016" t="s">
        <v>1952</v>
      </c>
      <c r="G482" s="1016" t="s">
        <v>1953</v>
      </c>
      <c r="H482" s="1016" t="s">
        <v>831</v>
      </c>
      <c r="I482" s="1016" t="s">
        <v>1954</v>
      </c>
      <c r="J482" s="1016" t="s">
        <v>806</v>
      </c>
      <c r="K482" s="1016"/>
      <c r="L482" s="1014" t="s">
        <v>1951</v>
      </c>
      <c r="M482" s="1014" t="s">
        <v>1955</v>
      </c>
      <c r="N482" s="1014" t="s">
        <v>178</v>
      </c>
      <c r="O482" s="1017">
        <v>235.1</v>
      </c>
      <c r="P482" s="1014" t="s">
        <v>816</v>
      </c>
      <c r="Q482" s="1014" t="s">
        <v>1022</v>
      </c>
      <c r="R482" s="1014" t="s">
        <v>648</v>
      </c>
      <c r="S482" s="1018" t="s">
        <v>649</v>
      </c>
      <c r="T482" s="1018" t="s">
        <v>3688</v>
      </c>
      <c r="U482" s="1018"/>
      <c r="V482" s="1018"/>
      <c r="W482" s="1018"/>
      <c r="X482" s="1018"/>
      <c r="Y482" s="1018" t="s">
        <v>3688</v>
      </c>
    </row>
    <row r="483" spans="1:25" s="1019" customFormat="1" ht="15">
      <c r="A483" s="1014" t="s">
        <v>4338</v>
      </c>
      <c r="B483" s="1014" t="s">
        <v>1972</v>
      </c>
      <c r="C483" s="1014" t="s">
        <v>1973</v>
      </c>
      <c r="D483" s="1015">
        <v>39385</v>
      </c>
      <c r="E483" s="1020">
        <v>44691</v>
      </c>
      <c r="F483" s="1016" t="s">
        <v>1641</v>
      </c>
      <c r="G483" s="1016" t="s">
        <v>1183</v>
      </c>
      <c r="H483" s="1016" t="s">
        <v>1184</v>
      </c>
      <c r="I483" s="1016" t="s">
        <v>1185</v>
      </c>
      <c r="J483" s="1016" t="s">
        <v>780</v>
      </c>
      <c r="K483" s="1016"/>
      <c r="L483" s="1014" t="s">
        <v>1973</v>
      </c>
      <c r="M483" s="1014" t="s">
        <v>1974</v>
      </c>
      <c r="N483" s="1014" t="s">
        <v>178</v>
      </c>
      <c r="O483" s="1017">
        <v>233.1</v>
      </c>
      <c r="P483" s="1014" t="s">
        <v>816</v>
      </c>
      <c r="Q483" s="1014" t="s">
        <v>1165</v>
      </c>
      <c r="R483" s="1014" t="s">
        <v>648</v>
      </c>
      <c r="S483" s="1018" t="s">
        <v>649</v>
      </c>
      <c r="T483" s="1018" t="s">
        <v>3622</v>
      </c>
      <c r="U483" s="1018"/>
      <c r="V483" s="1018"/>
      <c r="W483" s="1018"/>
      <c r="X483" s="1018"/>
      <c r="Y483" s="1018" t="s">
        <v>3622</v>
      </c>
    </row>
    <row r="484" spans="1:25" s="1019" customFormat="1" ht="15">
      <c r="A484" s="1014" t="s">
        <v>4337</v>
      </c>
      <c r="B484" s="1014" t="s">
        <v>2180</v>
      </c>
      <c r="C484" s="1014" t="s">
        <v>2181</v>
      </c>
      <c r="D484" s="1015">
        <v>42865</v>
      </c>
      <c r="E484" s="1020">
        <v>44561</v>
      </c>
      <c r="F484" s="1016" t="s">
        <v>2182</v>
      </c>
      <c r="G484" s="1016" t="s">
        <v>2183</v>
      </c>
      <c r="H484" s="1016" t="s">
        <v>2184</v>
      </c>
      <c r="I484" s="1016" t="s">
        <v>2185</v>
      </c>
      <c r="J484" s="1016" t="s">
        <v>806</v>
      </c>
      <c r="K484" s="1016"/>
      <c r="L484" s="1014" t="s">
        <v>2181</v>
      </c>
      <c r="M484" s="1014"/>
      <c r="N484" s="1014" t="s">
        <v>178</v>
      </c>
      <c r="O484" s="1017">
        <v>306</v>
      </c>
      <c r="P484" s="1014" t="s">
        <v>816</v>
      </c>
      <c r="Q484" s="1014" t="s">
        <v>2186</v>
      </c>
      <c r="R484" s="1014" t="s">
        <v>648</v>
      </c>
      <c r="S484" s="1018" t="s">
        <v>649</v>
      </c>
      <c r="T484" s="1018"/>
      <c r="U484" s="1018"/>
      <c r="V484" s="1018"/>
      <c r="W484" s="1018"/>
      <c r="X484" s="1018"/>
      <c r="Y484" s="1018"/>
    </row>
    <row r="485" spans="1:25" s="1019" customFormat="1" ht="17.649999999999999" customHeight="1">
      <c r="A485" s="1014" t="s">
        <v>4338</v>
      </c>
      <c r="B485" s="1014" t="s">
        <v>2221</v>
      </c>
      <c r="C485" s="1014" t="s">
        <v>2222</v>
      </c>
      <c r="D485" s="1015">
        <v>43719</v>
      </c>
      <c r="E485" s="1020">
        <v>44691</v>
      </c>
      <c r="F485" s="1016" t="s">
        <v>1480</v>
      </c>
      <c r="G485" s="1016"/>
      <c r="H485" s="1016" t="s">
        <v>1481</v>
      </c>
      <c r="I485" s="1016" t="s">
        <v>1482</v>
      </c>
      <c r="J485" s="1016" t="s">
        <v>806</v>
      </c>
      <c r="K485" s="1016"/>
      <c r="L485" s="1014" t="s">
        <v>2222</v>
      </c>
      <c r="M485" s="1014" t="s">
        <v>2223</v>
      </c>
      <c r="N485" s="1014" t="s">
        <v>178</v>
      </c>
      <c r="O485" s="1017">
        <v>96.46</v>
      </c>
      <c r="P485" s="1014" t="s">
        <v>816</v>
      </c>
      <c r="Q485" s="1014" t="s">
        <v>1376</v>
      </c>
      <c r="R485" s="1014" t="s">
        <v>648</v>
      </c>
      <c r="S485" s="1018" t="s">
        <v>649</v>
      </c>
      <c r="T485" s="1018"/>
      <c r="U485" s="1018"/>
      <c r="V485" s="1018"/>
      <c r="W485" s="1018"/>
      <c r="X485" s="1018"/>
      <c r="Y485" s="1018"/>
    </row>
    <row r="486" spans="1:25" s="1019" customFormat="1">
      <c r="A486" s="1014" t="s">
        <v>4338</v>
      </c>
      <c r="B486" s="1014" t="s">
        <v>2400</v>
      </c>
      <c r="C486" s="1014" t="s">
        <v>2401</v>
      </c>
      <c r="D486" s="1015">
        <v>42866</v>
      </c>
      <c r="E486" s="1015">
        <v>44691</v>
      </c>
      <c r="F486" s="1016" t="s">
        <v>2402</v>
      </c>
      <c r="G486" s="1016" t="s">
        <v>2403</v>
      </c>
      <c r="H486" s="1016" t="s">
        <v>869</v>
      </c>
      <c r="I486" s="1016" t="s">
        <v>2404</v>
      </c>
      <c r="J486" s="1016" t="s">
        <v>780</v>
      </c>
      <c r="K486" s="1016"/>
      <c r="L486" s="1014" t="s">
        <v>2401</v>
      </c>
      <c r="M486" s="1014" t="s">
        <v>2405</v>
      </c>
      <c r="N486" s="1014" t="s">
        <v>178</v>
      </c>
      <c r="O486" s="1017">
        <v>73</v>
      </c>
      <c r="P486" s="1014" t="s">
        <v>816</v>
      </c>
      <c r="Q486" s="1014" t="s">
        <v>953</v>
      </c>
      <c r="R486" s="1014" t="s">
        <v>648</v>
      </c>
      <c r="S486" s="1018" t="s">
        <v>649</v>
      </c>
      <c r="T486" s="1018"/>
      <c r="U486" s="1018"/>
      <c r="V486" s="1018"/>
      <c r="W486" s="1018"/>
      <c r="X486" s="1018"/>
      <c r="Y486" s="1018"/>
    </row>
    <row r="487" spans="1:25" s="1019" customFormat="1">
      <c r="A487" s="1014" t="s">
        <v>4337</v>
      </c>
      <c r="B487" s="1014" t="s">
        <v>1816</v>
      </c>
      <c r="C487" s="1014" t="s">
        <v>1817</v>
      </c>
      <c r="D487" s="1015">
        <v>39989</v>
      </c>
      <c r="E487" s="1015">
        <v>44897</v>
      </c>
      <c r="F487" s="1016" t="s">
        <v>1818</v>
      </c>
      <c r="G487" s="1016" t="s">
        <v>1819</v>
      </c>
      <c r="H487" s="1016" t="s">
        <v>831</v>
      </c>
      <c r="I487" s="1016" t="s">
        <v>1820</v>
      </c>
      <c r="J487" s="1016" t="s">
        <v>806</v>
      </c>
      <c r="K487" s="1016"/>
      <c r="L487" s="1014" t="s">
        <v>1817</v>
      </c>
      <c r="M487" s="1014" t="s">
        <v>1821</v>
      </c>
      <c r="N487" s="1014" t="s">
        <v>4341</v>
      </c>
      <c r="O487" s="1022">
        <v>36</v>
      </c>
      <c r="P487" s="1014" t="s">
        <v>816</v>
      </c>
      <c r="Q487" s="1014" t="s">
        <v>1822</v>
      </c>
      <c r="R487" s="1014"/>
      <c r="S487" s="1018" t="s">
        <v>649</v>
      </c>
      <c r="T487" s="1018"/>
      <c r="U487" s="1018"/>
      <c r="V487" s="1018"/>
      <c r="W487" s="1018"/>
      <c r="X487" s="1018"/>
      <c r="Y487" s="1018"/>
    </row>
    <row r="488" spans="1:25" s="1019" customFormat="1">
      <c r="A488" s="1014" t="s">
        <v>4337</v>
      </c>
      <c r="B488" s="1014" t="s">
        <v>1990</v>
      </c>
      <c r="C488" s="1014" t="s">
        <v>1991</v>
      </c>
      <c r="D488" s="1015">
        <v>40688</v>
      </c>
      <c r="E488" s="1015">
        <v>44866</v>
      </c>
      <c r="F488" s="1016" t="s">
        <v>1992</v>
      </c>
      <c r="G488" s="1016" t="s">
        <v>1993</v>
      </c>
      <c r="H488" s="1016" t="s">
        <v>869</v>
      </c>
      <c r="I488" s="1016" t="s">
        <v>1994</v>
      </c>
      <c r="J488" s="1016" t="s">
        <v>780</v>
      </c>
      <c r="K488" s="1016"/>
      <c r="L488" s="1014" t="s">
        <v>1991</v>
      </c>
      <c r="M488" s="1014" t="s">
        <v>1995</v>
      </c>
      <c r="N488" s="1014" t="s">
        <v>178</v>
      </c>
      <c r="O488" s="1022">
        <v>671.02</v>
      </c>
      <c r="P488" s="1014" t="s">
        <v>782</v>
      </c>
      <c r="Q488" s="1014" t="s">
        <v>933</v>
      </c>
      <c r="R488" s="1014" t="s">
        <v>648</v>
      </c>
      <c r="S488" s="1018" t="s">
        <v>649</v>
      </c>
      <c r="T488" s="1018" t="s">
        <v>3654</v>
      </c>
      <c r="U488" s="1018"/>
      <c r="V488" s="1018"/>
      <c r="W488" s="1018"/>
      <c r="X488" s="1018"/>
      <c r="Y488" s="1018" t="s">
        <v>3654</v>
      </c>
    </row>
    <row r="489" spans="1:25" s="1019" customFormat="1">
      <c r="A489" s="1014" t="s">
        <v>4338</v>
      </c>
      <c r="B489" s="1014" t="s">
        <v>2326</v>
      </c>
      <c r="C489" s="1014" t="s">
        <v>2327</v>
      </c>
      <c r="D489" s="1015">
        <v>36844</v>
      </c>
      <c r="E489" s="1015">
        <v>44897</v>
      </c>
      <c r="F489" s="1016" t="s">
        <v>2328</v>
      </c>
      <c r="G489" s="1016" t="s">
        <v>2329</v>
      </c>
      <c r="H489" s="1016" t="s">
        <v>2330</v>
      </c>
      <c r="I489" s="1016" t="s">
        <v>2331</v>
      </c>
      <c r="J489" s="1016" t="s">
        <v>806</v>
      </c>
      <c r="K489" s="1016"/>
      <c r="L489" s="1014" t="s">
        <v>2327</v>
      </c>
      <c r="M489" s="1014" t="s">
        <v>2332</v>
      </c>
      <c r="N489" s="1014" t="s">
        <v>178</v>
      </c>
      <c r="O489" s="1022">
        <v>435.82</v>
      </c>
      <c r="P489" s="1014" t="s">
        <v>816</v>
      </c>
      <c r="Q489" s="1014" t="s">
        <v>910</v>
      </c>
      <c r="R489" s="1014" t="s">
        <v>648</v>
      </c>
      <c r="S489" s="1018" t="s">
        <v>649</v>
      </c>
      <c r="T489" s="1018" t="s">
        <v>3709</v>
      </c>
      <c r="U489" s="1018"/>
      <c r="V489" s="1018"/>
      <c r="W489" s="1018"/>
      <c r="X489" s="1018"/>
      <c r="Y489" s="1018" t="s">
        <v>3709</v>
      </c>
    </row>
  </sheetData>
  <autoFilter ref="A10:AA393" xr:uid="{00000000-0009-0000-0000-00000F000000}"/>
  <mergeCells count="2">
    <mergeCell ref="F9:J9"/>
    <mergeCell ref="A407:C407"/>
  </mergeCells>
  <conditionalFormatting sqref="B391:B393 B376:B388">
    <cfRule type="cellIs" dxfId="14" priority="13" operator="equal">
      <formula>"Suspended"</formula>
    </cfRule>
    <cfRule type="cellIs" dxfId="13" priority="14" operator="equal">
      <formula>"Registered"</formula>
    </cfRule>
    <cfRule type="cellIs" dxfId="12" priority="15" operator="equal">
      <formula>"Excluded"</formula>
    </cfRule>
  </conditionalFormatting>
  <conditionalFormatting sqref="B389:B390">
    <cfRule type="cellIs" dxfId="11" priority="10" operator="equal">
      <formula>"Suspended"</formula>
    </cfRule>
    <cfRule type="cellIs" dxfId="10" priority="11" operator="equal">
      <formula>"Registered"</formula>
    </cfRule>
    <cfRule type="cellIs" dxfId="9" priority="12" operator="equal">
      <formula>"Excluded"</formula>
    </cfRule>
  </conditionalFormatting>
  <conditionalFormatting sqref="B394:B395">
    <cfRule type="cellIs" dxfId="8" priority="7" operator="equal">
      <formula>"Suspended"</formula>
    </cfRule>
    <cfRule type="cellIs" dxfId="7" priority="8" operator="equal">
      <formula>"Registered"</formula>
    </cfRule>
    <cfRule type="cellIs" dxfId="6" priority="9" operator="equal">
      <formula>"Excluded"</formula>
    </cfRule>
  </conditionalFormatting>
  <conditionalFormatting sqref="B396">
    <cfRule type="cellIs" dxfId="5" priority="4" operator="equal">
      <formula>"Suspended"</formula>
    </cfRule>
    <cfRule type="cellIs" dxfId="4" priority="5" operator="equal">
      <formula>"Registered"</formula>
    </cfRule>
    <cfRule type="cellIs" dxfId="3" priority="6" operator="equal">
      <formula>"Excluded"</formula>
    </cfRule>
  </conditionalFormatting>
  <conditionalFormatting sqref="B397:B398">
    <cfRule type="cellIs" dxfId="2" priority="1" operator="equal">
      <formula>"Suspended"</formula>
    </cfRule>
    <cfRule type="cellIs" dxfId="1" priority="2" operator="equal">
      <formula>"Registered"</formula>
    </cfRule>
    <cfRule type="cellIs" dxfId="0" priority="3" operator="equal">
      <formula>"Excluded"</formula>
    </cfRule>
  </conditionalFormatting>
  <dataValidations count="12">
    <dataValidation type="list" allowBlank="1" showInputMessage="1" showErrorMessage="1" sqref="S461 S463:S466" xr:uid="{00000000-0002-0000-0F00-000000000000}">
      <formula1>$AB$10:$AB$10</formula1>
    </dataValidation>
    <dataValidation type="list" allowBlank="1" showInputMessage="1" showErrorMessage="1" sqref="WVY463:WVY466 WMC463:WMC466 WCG463:WCG466 VSK463:VSK466 VIO463:VIO466 UYS463:UYS466 UOW463:UOW466 UFA463:UFA466 TVE463:TVE466 TLI463:TLI466 TBM463:TBM466 SRQ463:SRQ466 SHU463:SHU466 RXY463:RXY466 ROC463:ROC466 REG463:REG466 QUK463:QUK466 QKO463:QKO466 QAS463:QAS466 PQW463:PQW466 PHA463:PHA466 OXE463:OXE466 ONI463:ONI466 ODM463:ODM466 NTQ463:NTQ466 NJU463:NJU466 MZY463:MZY466 MQC463:MQC466 MGG463:MGG466 LWK463:LWK466 LMO463:LMO466 LCS463:LCS466 KSW463:KSW466 KJA463:KJA466 JZE463:JZE466 JPI463:JPI466 JFM463:JFM466 IVQ463:IVQ466 ILU463:ILU466 IBY463:IBY466 HSC463:HSC466 HIG463:HIG466 GYK463:GYK466 GOO463:GOO466 GES463:GES466 FUW463:FUW466 FLA463:FLA466 FBE463:FBE466 ERI463:ERI466 EHM463:EHM466 DXQ463:DXQ466 DNU463:DNU466 DDY463:DDY466 CUC463:CUC466 CKG463:CKG466 CAK463:CAK466 BQO463:BQO466 BGS463:BGS466 AWW463:AWW466 ANA463:ANA466 ADE463:ADE466 TI463:TI466 JM450:JM455 JM416:JM417 TI416:TI417 ADE416:ADE417 ANA416:ANA417 AWW416:AWW417 BGS416:BGS417 BQO416:BQO417 CAK416:CAK417 CKG416:CKG417 CUC416:CUC417 DDY416:DDY417 DNU416:DNU417 DXQ416:DXQ417 EHM416:EHM417 ERI416:ERI417 FBE416:FBE417 FLA416:FLA417 FUW416:FUW417 GES416:GES417 GOO416:GOO417 GYK416:GYK417 HIG416:HIG417 HSC416:HSC417 IBY416:IBY417 ILU416:ILU417 IVQ416:IVQ417 JFM416:JFM417 JPI416:JPI417 JZE416:JZE417 KJA416:KJA417 KSW416:KSW417 LCS416:LCS417 LMO416:LMO417 LWK416:LWK417 MGG416:MGG417 MQC416:MQC417 MZY416:MZY417 NJU416:NJU417 NTQ416:NTQ417 ODM416:ODM417 ONI416:ONI417 OXE416:OXE417 PHA416:PHA417 PQW416:PQW417 QAS416:QAS417 QKO416:QKO417 QUK416:QUK417 REG416:REG417 ROC416:ROC417 RXY416:RXY417 SHU416:SHU417 SRQ416:SRQ417 TBM416:TBM417 TLI416:TLI417 TVE416:TVE417 UFA416:UFA417 UOW416:UOW417 UYS416:UYS417 VIO416:VIO417 VSK416:VSK417 WCG416:WCG417 WMC416:WMC417 WVY416:WVY417 WVY450:WVY455 WMC450:WMC455 WCG450:WCG455 VSK450:VSK455 VIO450:VIO455 UYS450:UYS455 UOW450:UOW455 UFA450:UFA455 TVE450:TVE455 TLI450:TLI455 TBM450:TBM455 SRQ450:SRQ455 SHU450:SHU455 RXY450:RXY455 ROC450:ROC455 REG450:REG455 QUK450:QUK455 QKO450:QKO455 QAS450:QAS455 PQW450:PQW455 PHA450:PHA455 OXE450:OXE455 ONI450:ONI455 ODM450:ODM455 NTQ450:NTQ455 NJU450:NJU455 MZY450:MZY455 MQC450:MQC455 MGG450:MGG455 LWK450:LWK455 LMO450:LMO455 LCS450:LCS455 KSW450:KSW455 KJA450:KJA455 JZE450:JZE455 JPI450:JPI455 JFM450:JFM455 IVQ450:IVQ455 ILU450:ILU455 IBY450:IBY455 HSC450:HSC455 HIG450:HIG455 GYK450:GYK455 GOO450:GOO455 GES450:GES455 FUW450:FUW455 FLA450:FLA455 FBE450:FBE455 ERI450:ERI455 EHM450:EHM455 DXQ450:DXQ455 DNU450:DNU455 DDY450:DDY455 CUC450:CUC455 CKG450:CKG455 CAK450:CAK455 BQO450:BQO455 BGS450:BGS455 AWW450:AWW455 ANA450:ANA455 ADE450:ADE455 TI450:TI455 TI461 ADE461 ANA461 AWW461 BGS461 BQO461 CAK461 CKG461 CUC461 DDY461 DNU461 DXQ461 EHM461 ERI461 FBE461 FLA461 FUW461 GES461 GOO461 GYK461 HIG461 HSC461 IBY461 ILU461 IVQ461 JFM461 JPI461 JZE461 KJA461 KSW461 LCS461 LMO461 LWK461 MGG461 MQC461 MZY461 NJU461 NTQ461 ODM461 ONI461 OXE461 PHA461 PQW461 QAS461 QKO461 QUK461 REG461 ROC461 RXY461 SHU461 SRQ461 TBM461 TLI461 TVE461 UFA461 UOW461 UYS461 VIO461 VSK461 WCG461 WMC461 WVY461 JM461 JM463:JM466" xr:uid="{00000000-0002-0000-0F00-000001000000}">
      <formula1>$X$10:$X$10</formula1>
    </dataValidation>
    <dataValidation type="list" allowBlank="1" showInputMessage="1" showErrorMessage="1" sqref="JI450:JI455 TE450:TE455 ADA450:ADA455 AMW450:AMW455 AWS450:AWS455 BGO450:BGO455 BQK450:BQK455 CAG450:CAG455 CKC450:CKC455 CTY450:CTY455 DDU450:DDU455 DNQ450:DNQ455 DXM450:DXM455 EHI450:EHI455 ERE450:ERE455 FBA450:FBA455 FKW450:FKW455 FUS450:FUS455 GEO450:GEO455 GOK450:GOK455 GYG450:GYG455 HIC450:HIC455 HRY450:HRY455 IBU450:IBU455 ILQ450:ILQ455 IVM450:IVM455 JFI450:JFI455 JPE450:JPE455 JZA450:JZA455 KIW450:KIW455 KSS450:KSS455 LCO450:LCO455 LMK450:LMK455 LWG450:LWG455 MGC450:MGC455 MPY450:MPY455 MZU450:MZU455 NJQ450:NJQ455 NTM450:NTM455 ODI450:ODI455 ONE450:ONE455 OXA450:OXA455 PGW450:PGW455 PQS450:PQS455 QAO450:QAO455 QKK450:QKK455 QUG450:QUG455 REC450:REC455 RNY450:RNY455 RXU450:RXU455 SHQ450:SHQ455 SRM450:SRM455 TBI450:TBI455 TLE450:TLE455 TVA450:TVA455 UEW450:UEW455 UOS450:UOS455 UYO450:UYO455 VIK450:VIK455 VSG450:VSG455 WCC450:WCC455 WLY450:WLY455 WVU450:WVU455 WVU416:WVU417 WLY416:WLY417 WCC416:WCC417 VSG416:VSG417 VIK416:VIK417 UYO416:UYO417 UOS416:UOS417 UEW416:UEW417 TVA416:TVA417 TLE416:TLE417 TBI416:TBI417 SRM416:SRM417 SHQ416:SHQ417 RXU416:RXU417 RNY416:RNY417 REC416:REC417 QUG416:QUG417 QKK416:QKK417 QAO416:QAO417 PQS416:PQS417 PGW416:PGW417 OXA416:OXA417 ONE416:ONE417 ODI416:ODI417 NTM416:NTM417 NJQ416:NJQ417 MZU416:MZU417 MPY416:MPY417 MGC416:MGC417 LWG416:LWG417 LMK416:LMK417 LCO416:LCO417 KSS416:KSS417 KIW416:KIW417 JZA416:JZA417 JPE416:JPE417 JFI416:JFI417 IVM416:IVM417 ILQ416:ILQ417 IBU416:IBU417 HRY416:HRY417 HIC416:HIC417 GYG416:GYG417 GOK416:GOK417 GEO416:GEO417 FUS416:FUS417 FKW416:FKW417 FBA416:FBA417 ERE416:ERE417 EHI416:EHI417 DXM416:DXM417 DNQ416:DNQ417 DDU416:DDU417 CTY416:CTY417 CKC416:CKC417 CAG416:CAG417 BQK416:BQK417 BGO416:BGO417 AWS416:AWS417 AMW416:AMW417 ADA416:ADA417 TE416:TE417 JI416:JI417 ADA463:ADA466 AMW463:AMW466 AWS463:AWS466 BGO463:BGO466 BQK463:BQK466 CAG463:CAG466 CKC463:CKC466 CTY463:CTY466 DDU463:DDU466 DNQ463:DNQ466 DXM463:DXM466 EHI463:EHI466 ERE463:ERE466 FBA463:FBA466 FKW463:FKW466 FUS463:FUS466 GEO463:GEO466 GOK463:GOK466 GYG463:GYG466 HIC463:HIC466 HRY463:HRY466 IBU463:IBU466 ILQ463:ILQ466 IVM463:IVM466 JFI463:JFI466 JPE463:JPE466 JZA463:JZA466 KIW463:KIW466 KSS463:KSS466 LCO463:LCO466 LMK463:LMK466 LWG463:LWG466 MGC463:MGC466 MPY463:MPY466 MZU463:MZU466 NJQ463:NJQ466 NTM463:NTM466 ODI463:ODI466 ONE463:ONE466 OXA463:OXA466 PGW463:PGW466 PQS463:PQS466 QAO463:QAO466 QKK463:QKK466 QUG463:QUG466 REC463:REC466 RNY463:RNY466 RXU463:RXU466 SHQ463:SHQ466 SRM463:SRM466 TBI463:TBI466 TLE463:TLE466 TVA463:TVA466 UEW463:UEW466 UOS463:UOS466 UYO463:UYO466 VIK463:VIK466 VSG463:VSG466 WCC463:WCC466 WLY463:WLY466 WVU463:WVU466 JI463:JI466 JI461 WVU461 WLY461 WCC461 VSG461 VIK461 UYO461 UOS461 UEW461 TVA461 TLE461 TBI461 SRM461 SHQ461 RXU461 RNY461 REC461 QUG461 QKK461 QAO461 PQS461 PGW461 OXA461 ONE461 ODI461 NTM461 NJQ461 MZU461 MPY461 MGC461 LWG461 LMK461 LCO461 KSS461 KIW461 JZA461 JPE461 JFI461 IVM461 ILQ461 IBU461 HRY461 HIC461 GYG461 GOK461 GEO461 FUS461 FKW461 FBA461 ERE461 EHI461 DXM461 DNQ461 DDU461 CTY461 CKC461 CAG461 BQK461 BGO461 AWS461 AMW461 ADA461 TE461 TE463:TE466" xr:uid="{00000000-0002-0000-0F00-000002000000}">
      <formula1>$X$1:$X$3</formula1>
    </dataValidation>
    <dataValidation type="list" allowBlank="1" showInputMessage="1" showErrorMessage="1" sqref="JK450:JK455 TG450:TG455 ADC450:ADC455 AMY450:AMY455 AWU450:AWU455 BGQ450:BGQ455 BQM450:BQM455 CAI450:CAI455 CKE450:CKE455 CUA450:CUA455 DDW450:DDW455 DNS450:DNS455 DXO450:DXO455 EHK450:EHK455 ERG450:ERG455 FBC450:FBC455 FKY450:FKY455 FUU450:FUU455 GEQ450:GEQ455 GOM450:GOM455 GYI450:GYI455 HIE450:HIE455 HSA450:HSA455 IBW450:IBW455 ILS450:ILS455 IVO450:IVO455 JFK450:JFK455 JPG450:JPG455 JZC450:JZC455 KIY450:KIY455 KSU450:KSU455 LCQ450:LCQ455 LMM450:LMM455 LWI450:LWI455 MGE450:MGE455 MQA450:MQA455 MZW450:MZW455 NJS450:NJS455 NTO450:NTO455 ODK450:ODK455 ONG450:ONG455 OXC450:OXC455 PGY450:PGY455 PQU450:PQU455 QAQ450:QAQ455 QKM450:QKM455 QUI450:QUI455 REE450:REE455 ROA450:ROA455 RXW450:RXW455 SHS450:SHS455 SRO450:SRO455 TBK450:TBK455 TLG450:TLG455 TVC450:TVC455 UEY450:UEY455 UOU450:UOU455 UYQ450:UYQ455 VIM450:VIM455 VSI450:VSI455 WCE450:WCE455 WMA450:WMA455 WVW450:WVW455 WVW416:WVW417 WMA416:WMA417 WCE416:WCE417 VSI416:VSI417 VIM416:VIM417 UYQ416:UYQ417 UOU416:UOU417 UEY416:UEY417 TVC416:TVC417 TLG416:TLG417 TBK416:TBK417 SRO416:SRO417 SHS416:SHS417 RXW416:RXW417 ROA416:ROA417 REE416:REE417 QUI416:QUI417 QKM416:QKM417 QAQ416:QAQ417 PQU416:PQU417 PGY416:PGY417 OXC416:OXC417 ONG416:ONG417 ODK416:ODK417 NTO416:NTO417 NJS416:NJS417 MZW416:MZW417 MQA416:MQA417 MGE416:MGE417 LWI416:LWI417 LMM416:LMM417 LCQ416:LCQ417 KSU416:KSU417 KIY416:KIY417 JZC416:JZC417 JPG416:JPG417 JFK416:JFK417 IVO416:IVO417 ILS416:ILS417 IBW416:IBW417 HSA416:HSA417 HIE416:HIE417 GYI416:GYI417 GOM416:GOM417 GEQ416:GEQ417 FUU416:FUU417 FKY416:FKY417 FBC416:FBC417 ERG416:ERG417 EHK416:EHK417 DXO416:DXO417 DNS416:DNS417 DDW416:DDW417 CUA416:CUA417 CKE416:CKE417 CAI416:CAI417 BQM416:BQM417 BGQ416:BGQ417 AWU416:AWU417 AMY416:AMY417 ADC416:ADC417 TG416:TG417 JK416:JK417 ADC463:ADC466 AMY463:AMY466 AWU463:AWU466 BGQ463:BGQ466 BQM463:BQM466 CAI463:CAI466 CKE463:CKE466 CUA463:CUA466 DDW463:DDW466 DNS463:DNS466 DXO463:DXO466 EHK463:EHK466 ERG463:ERG466 FBC463:FBC466 FKY463:FKY466 FUU463:FUU466 GEQ463:GEQ466 GOM463:GOM466 GYI463:GYI466 HIE463:HIE466 HSA463:HSA466 IBW463:IBW466 ILS463:ILS466 IVO463:IVO466 JFK463:JFK466 JPG463:JPG466 JZC463:JZC466 KIY463:KIY466 KSU463:KSU466 LCQ463:LCQ466 LMM463:LMM466 LWI463:LWI466 MGE463:MGE466 MQA463:MQA466 MZW463:MZW466 NJS463:NJS466 NTO463:NTO466 ODK463:ODK466 ONG463:ONG466 OXC463:OXC466 PGY463:PGY466 PQU463:PQU466 QAQ463:QAQ466 QKM463:QKM466 QUI463:QUI466 REE463:REE466 ROA463:ROA466 RXW463:RXW466 SHS463:SHS466 SRO463:SRO466 TBK463:TBK466 TLG463:TLG466 TVC463:TVC466 UEY463:UEY466 UOU463:UOU466 UYQ463:UYQ466 VIM463:VIM466 VSI463:VSI466 WCE463:WCE466 WMA463:WMA466 WVW463:WVW466 JK463:JK466 JK461 WVW461 WMA461 WCE461 VSI461 VIM461 UYQ461 UOU461 UEY461 TVC461 TLG461 TBK461 SRO461 SHS461 RXW461 ROA461 REE461 QUI461 QKM461 QAQ461 PQU461 PGY461 OXC461 ONG461 ODK461 NTO461 NJS461 MZW461 MQA461 MGE461 LWI461 LMM461 LCQ461 KSU461 KIY461 JZC461 JPG461 JFK461 IVO461 ILS461 IBW461 HSA461 HIE461 GYI461 GOM461 GEQ461 FUU461 FKY461 FBC461 ERG461 EHK461 DXO461 DNS461 DDW461 CUA461 CKE461 CAI461 BQM461 BGQ461 AWU461 AMY461 ADC461 TG461 TG463:TG466" xr:uid="{00000000-0002-0000-0F00-000003000000}">
      <formula1>$V$2:$V$5</formula1>
    </dataValidation>
    <dataValidation type="list" allowBlank="1" showInputMessage="1" showErrorMessage="1" sqref="JP450:JP455 TL450:TL455 ADH450:ADH455 AND450:AND455 AWZ450:AWZ455 BGV450:BGV455 BQR450:BQR455 CAN450:CAN455 CKJ450:CKJ455 CUF450:CUF455 DEB450:DEB455 DNX450:DNX455 DXT450:DXT455 EHP450:EHP455 ERL450:ERL455 FBH450:FBH455 FLD450:FLD455 FUZ450:FUZ455 GEV450:GEV455 GOR450:GOR455 GYN450:GYN455 HIJ450:HIJ455 HSF450:HSF455 ICB450:ICB455 ILX450:ILX455 IVT450:IVT455 JFP450:JFP455 JPL450:JPL455 JZH450:JZH455 KJD450:KJD455 KSZ450:KSZ455 LCV450:LCV455 LMR450:LMR455 LWN450:LWN455 MGJ450:MGJ455 MQF450:MQF455 NAB450:NAB455 NJX450:NJX455 NTT450:NTT455 ODP450:ODP455 ONL450:ONL455 OXH450:OXH455 PHD450:PHD455 PQZ450:PQZ455 QAV450:QAV455 QKR450:QKR455 QUN450:QUN455 REJ450:REJ455 ROF450:ROF455 RYB450:RYB455 SHX450:SHX455 SRT450:SRT455 TBP450:TBP455 TLL450:TLL455 TVH450:TVH455 UFD450:UFD455 UOZ450:UOZ455 UYV450:UYV455 VIR450:VIR455 VSN450:VSN455 WCJ450:WCJ455 WMF450:WMF455 WWB450:WWB455 WWB416:WWB417 WMF416:WMF417 WCJ416:WCJ417 VSN416:VSN417 VIR416:VIR417 UYV416:UYV417 UOZ416:UOZ417 UFD416:UFD417 TVH416:TVH417 TLL416:TLL417 TBP416:TBP417 SRT416:SRT417 SHX416:SHX417 RYB416:RYB417 ROF416:ROF417 REJ416:REJ417 QUN416:QUN417 QKR416:QKR417 QAV416:QAV417 PQZ416:PQZ417 PHD416:PHD417 OXH416:OXH417 ONL416:ONL417 ODP416:ODP417 NTT416:NTT417 NJX416:NJX417 NAB416:NAB417 MQF416:MQF417 MGJ416:MGJ417 LWN416:LWN417 LMR416:LMR417 LCV416:LCV417 KSZ416:KSZ417 KJD416:KJD417 JZH416:JZH417 JPL416:JPL417 JFP416:JFP417 IVT416:IVT417 ILX416:ILX417 ICB416:ICB417 HSF416:HSF417 HIJ416:HIJ417 GYN416:GYN417 GOR416:GOR417 GEV416:GEV417 FUZ416:FUZ417 FLD416:FLD417 FBH416:FBH417 ERL416:ERL417 EHP416:EHP417 DXT416:DXT417 DNX416:DNX417 DEB416:DEB417 CUF416:CUF417 CKJ416:CKJ417 CAN416:CAN417 BQR416:BQR417 BGV416:BGV417 AWZ416:AWZ417 AND416:AND417 ADH416:ADH417 TL416:TL417 JP416:JP417 ADH463:ADH466 AND463:AND466 AWZ463:AWZ466 BGV463:BGV466 BQR463:BQR466 CAN463:CAN466 CKJ463:CKJ466 CUF463:CUF466 DEB463:DEB466 DNX463:DNX466 DXT463:DXT466 EHP463:EHP466 ERL463:ERL466 FBH463:FBH466 FLD463:FLD466 FUZ463:FUZ466 GEV463:GEV466 GOR463:GOR466 GYN463:GYN466 HIJ463:HIJ466 HSF463:HSF466 ICB463:ICB466 ILX463:ILX466 IVT463:IVT466 JFP463:JFP466 JPL463:JPL466 JZH463:JZH466 KJD463:KJD466 KSZ463:KSZ466 LCV463:LCV466 LMR463:LMR466 LWN463:LWN466 MGJ463:MGJ466 MQF463:MQF466 NAB463:NAB466 NJX463:NJX466 NTT463:NTT466 ODP463:ODP466 ONL463:ONL466 OXH463:OXH466 PHD463:PHD466 PQZ463:PQZ466 QAV463:QAV466 QKR463:QKR466 QUN463:QUN466 REJ463:REJ466 ROF463:ROF466 RYB463:RYB466 SHX463:SHX466 SRT463:SRT466 TBP463:TBP466 TLL463:TLL466 TVH463:TVH466 UFD463:UFD466 UOZ463:UOZ466 UYV463:UYV466 VIR463:VIR466 VSN463:VSN466 WCJ463:WCJ466 WMF463:WMF466 WWB463:WWB466 JP463:JP466 JP461 WWB461 WMF461 WCJ461 VSN461 VIR461 UYV461 UOZ461 UFD461 TVH461 TLL461 TBP461 SRT461 SHX461 RYB461 ROF461 REJ461 QUN461 QKR461 QAV461 PQZ461 PHD461 OXH461 ONL461 ODP461 NTT461 NJX461 NAB461 MQF461 MGJ461 LWN461 LMR461 LCV461 KSZ461 KJD461 JZH461 JPL461 JFP461 IVT461 ILX461 ICB461 HSF461 HIJ461 GYN461 GOR461 GEV461 FUZ461 FLD461 FBH461 ERL461 EHP461 DXT461 DNX461 DEB461 CUF461 CKJ461 CAN461 BQR461 BGV461 AWZ461 AND461 ADH461 TL461 TL463:TL466" xr:uid="{00000000-0002-0000-0F00-000004000000}">
      <formula1>$W$2:$W$7</formula1>
    </dataValidation>
    <dataValidation type="list" allowBlank="1" showInputMessage="1" showErrorMessage="1" sqref="W461:X461 W463:X466" xr:uid="{00000000-0002-0000-0F00-000005000000}">
      <formula1>$AB$11:$AB$26</formula1>
    </dataValidation>
    <dataValidation type="list" allowBlank="1" showInputMessage="1" showErrorMessage="1" sqref="V461 V463:V466 V471 V11:V30" xr:uid="{00000000-0002-0000-0F00-000006000000}">
      <formula1>$AA$2:$AA$7</formula1>
    </dataValidation>
    <dataValidation type="list" allowBlank="1" showInputMessage="1" showErrorMessage="1" sqref="N331 N256 N254 N225 N155 N136 N134 N103 O461 O463:O466 N471 N11:N30" xr:uid="{00000000-0002-0000-0F00-000007000000}">
      <formula1>$AB$1:$AB$3</formula1>
    </dataValidation>
    <dataValidation type="list" allowBlank="1" showInputMessage="1" showErrorMessage="1" sqref="R471 R11:R33" xr:uid="{00000000-0002-0000-0F00-000008000000}">
      <formula1>$AB$10:$AB$12</formula1>
    </dataValidation>
    <dataValidation type="list" allowBlank="1" showInputMessage="1" showErrorMessage="1" sqref="W471:X471 W11:X30" xr:uid="{00000000-0002-0000-0F00-000009000000}">
      <formula1>$AB$14:$AB$32</formula1>
    </dataValidation>
    <dataValidation type="list" allowBlank="1" showInputMessage="1" showErrorMessage="1" sqref="Q461:Q466 P11:P183 P184:P215 P471:P489 P216:P281 P282:P393" xr:uid="{00000000-0002-0000-0F00-00000A000000}">
      <formula1>$Z$2:$Z$5</formula1>
    </dataValidation>
    <dataValidation type="list" allowBlank="1" showInputMessage="1" showErrorMessage="1" sqref="P394:P395" xr:uid="{16073D33-9614-497B-9718-C8F859E07379}">
      <formula1>$AA$2:$AA$5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workbookViewId="0"/>
  </sheetViews>
  <sheetFormatPr defaultRowHeight="15"/>
  <cols>
    <col min="1" max="1" width="30.5703125" style="462" customWidth="1"/>
    <col min="2" max="2" width="36.42578125" style="462" customWidth="1"/>
    <col min="3" max="3" width="13.28515625" style="462" customWidth="1"/>
    <col min="4" max="6" width="8.7109375" style="462"/>
    <col min="7" max="7" width="29.42578125" style="462" customWidth="1"/>
    <col min="8" max="8" width="51.28515625" style="462" customWidth="1"/>
    <col min="9" max="256" width="8.7109375" style="462"/>
    <col min="257" max="257" width="30.5703125" style="462" customWidth="1"/>
    <col min="258" max="258" width="36.42578125" style="462" customWidth="1"/>
    <col min="259" max="259" width="13.28515625" style="462" customWidth="1"/>
    <col min="260" max="262" width="8.7109375" style="462"/>
    <col min="263" max="263" width="29.42578125" style="462" customWidth="1"/>
    <col min="264" max="264" width="51.28515625" style="462" customWidth="1"/>
    <col min="265" max="512" width="8.7109375" style="462"/>
    <col min="513" max="513" width="30.5703125" style="462" customWidth="1"/>
    <col min="514" max="514" width="36.42578125" style="462" customWidth="1"/>
    <col min="515" max="515" width="13.28515625" style="462" customWidth="1"/>
    <col min="516" max="518" width="8.7109375" style="462"/>
    <col min="519" max="519" width="29.42578125" style="462" customWidth="1"/>
    <col min="520" max="520" width="51.28515625" style="462" customWidth="1"/>
    <col min="521" max="768" width="8.7109375" style="462"/>
    <col min="769" max="769" width="30.5703125" style="462" customWidth="1"/>
    <col min="770" max="770" width="36.42578125" style="462" customWidth="1"/>
    <col min="771" max="771" width="13.28515625" style="462" customWidth="1"/>
    <col min="772" max="774" width="8.7109375" style="462"/>
    <col min="775" max="775" width="29.42578125" style="462" customWidth="1"/>
    <col min="776" max="776" width="51.28515625" style="462" customWidth="1"/>
    <col min="777" max="1024" width="8.7109375" style="462"/>
    <col min="1025" max="1025" width="30.5703125" style="462" customWidth="1"/>
    <col min="1026" max="1026" width="36.42578125" style="462" customWidth="1"/>
    <col min="1027" max="1027" width="13.28515625" style="462" customWidth="1"/>
    <col min="1028" max="1030" width="8.7109375" style="462"/>
    <col min="1031" max="1031" width="29.42578125" style="462" customWidth="1"/>
    <col min="1032" max="1032" width="51.28515625" style="462" customWidth="1"/>
    <col min="1033" max="1280" width="8.7109375" style="462"/>
    <col min="1281" max="1281" width="30.5703125" style="462" customWidth="1"/>
    <col min="1282" max="1282" width="36.42578125" style="462" customWidth="1"/>
    <col min="1283" max="1283" width="13.28515625" style="462" customWidth="1"/>
    <col min="1284" max="1286" width="8.7109375" style="462"/>
    <col min="1287" max="1287" width="29.42578125" style="462" customWidth="1"/>
    <col min="1288" max="1288" width="51.28515625" style="462" customWidth="1"/>
    <col min="1289" max="1536" width="8.7109375" style="462"/>
    <col min="1537" max="1537" width="30.5703125" style="462" customWidth="1"/>
    <col min="1538" max="1538" width="36.42578125" style="462" customWidth="1"/>
    <col min="1539" max="1539" width="13.28515625" style="462" customWidth="1"/>
    <col min="1540" max="1542" width="8.7109375" style="462"/>
    <col min="1543" max="1543" width="29.42578125" style="462" customWidth="1"/>
    <col min="1544" max="1544" width="51.28515625" style="462" customWidth="1"/>
    <col min="1545" max="1792" width="8.7109375" style="462"/>
    <col min="1793" max="1793" width="30.5703125" style="462" customWidth="1"/>
    <col min="1794" max="1794" width="36.42578125" style="462" customWidth="1"/>
    <col min="1795" max="1795" width="13.28515625" style="462" customWidth="1"/>
    <col min="1796" max="1798" width="8.7109375" style="462"/>
    <col min="1799" max="1799" width="29.42578125" style="462" customWidth="1"/>
    <col min="1800" max="1800" width="51.28515625" style="462" customWidth="1"/>
    <col min="1801" max="2048" width="8.7109375" style="462"/>
    <col min="2049" max="2049" width="30.5703125" style="462" customWidth="1"/>
    <col min="2050" max="2050" width="36.42578125" style="462" customWidth="1"/>
    <col min="2051" max="2051" width="13.28515625" style="462" customWidth="1"/>
    <col min="2052" max="2054" width="8.7109375" style="462"/>
    <col min="2055" max="2055" width="29.42578125" style="462" customWidth="1"/>
    <col min="2056" max="2056" width="51.28515625" style="462" customWidth="1"/>
    <col min="2057" max="2304" width="8.7109375" style="462"/>
    <col min="2305" max="2305" width="30.5703125" style="462" customWidth="1"/>
    <col min="2306" max="2306" width="36.42578125" style="462" customWidth="1"/>
    <col min="2307" max="2307" width="13.28515625" style="462" customWidth="1"/>
    <col min="2308" max="2310" width="8.7109375" style="462"/>
    <col min="2311" max="2311" width="29.42578125" style="462" customWidth="1"/>
    <col min="2312" max="2312" width="51.28515625" style="462" customWidth="1"/>
    <col min="2313" max="2560" width="8.7109375" style="462"/>
    <col min="2561" max="2561" width="30.5703125" style="462" customWidth="1"/>
    <col min="2562" max="2562" width="36.42578125" style="462" customWidth="1"/>
    <col min="2563" max="2563" width="13.28515625" style="462" customWidth="1"/>
    <col min="2564" max="2566" width="8.7109375" style="462"/>
    <col min="2567" max="2567" width="29.42578125" style="462" customWidth="1"/>
    <col min="2568" max="2568" width="51.28515625" style="462" customWidth="1"/>
    <col min="2569" max="2816" width="8.7109375" style="462"/>
    <col min="2817" max="2817" width="30.5703125" style="462" customWidth="1"/>
    <col min="2818" max="2818" width="36.42578125" style="462" customWidth="1"/>
    <col min="2819" max="2819" width="13.28515625" style="462" customWidth="1"/>
    <col min="2820" max="2822" width="8.7109375" style="462"/>
    <col min="2823" max="2823" width="29.42578125" style="462" customWidth="1"/>
    <col min="2824" max="2824" width="51.28515625" style="462" customWidth="1"/>
    <col min="2825" max="3072" width="8.7109375" style="462"/>
    <col min="3073" max="3073" width="30.5703125" style="462" customWidth="1"/>
    <col min="3074" max="3074" width="36.42578125" style="462" customWidth="1"/>
    <col min="3075" max="3075" width="13.28515625" style="462" customWidth="1"/>
    <col min="3076" max="3078" width="8.7109375" style="462"/>
    <col min="3079" max="3079" width="29.42578125" style="462" customWidth="1"/>
    <col min="3080" max="3080" width="51.28515625" style="462" customWidth="1"/>
    <col min="3081" max="3328" width="8.7109375" style="462"/>
    <col min="3329" max="3329" width="30.5703125" style="462" customWidth="1"/>
    <col min="3330" max="3330" width="36.42578125" style="462" customWidth="1"/>
    <col min="3331" max="3331" width="13.28515625" style="462" customWidth="1"/>
    <col min="3332" max="3334" width="8.7109375" style="462"/>
    <col min="3335" max="3335" width="29.42578125" style="462" customWidth="1"/>
    <col min="3336" max="3336" width="51.28515625" style="462" customWidth="1"/>
    <col min="3337" max="3584" width="8.7109375" style="462"/>
    <col min="3585" max="3585" width="30.5703125" style="462" customWidth="1"/>
    <col min="3586" max="3586" width="36.42578125" style="462" customWidth="1"/>
    <col min="3587" max="3587" width="13.28515625" style="462" customWidth="1"/>
    <col min="3588" max="3590" width="8.7109375" style="462"/>
    <col min="3591" max="3591" width="29.42578125" style="462" customWidth="1"/>
    <col min="3592" max="3592" width="51.28515625" style="462" customWidth="1"/>
    <col min="3593" max="3840" width="8.7109375" style="462"/>
    <col min="3841" max="3841" width="30.5703125" style="462" customWidth="1"/>
    <col min="3842" max="3842" width="36.42578125" style="462" customWidth="1"/>
    <col min="3843" max="3843" width="13.28515625" style="462" customWidth="1"/>
    <col min="3844" max="3846" width="8.7109375" style="462"/>
    <col min="3847" max="3847" width="29.42578125" style="462" customWidth="1"/>
    <col min="3848" max="3848" width="51.28515625" style="462" customWidth="1"/>
    <col min="3849" max="4096" width="8.7109375" style="462"/>
    <col min="4097" max="4097" width="30.5703125" style="462" customWidth="1"/>
    <col min="4098" max="4098" width="36.42578125" style="462" customWidth="1"/>
    <col min="4099" max="4099" width="13.28515625" style="462" customWidth="1"/>
    <col min="4100" max="4102" width="8.7109375" style="462"/>
    <col min="4103" max="4103" width="29.42578125" style="462" customWidth="1"/>
    <col min="4104" max="4104" width="51.28515625" style="462" customWidth="1"/>
    <col min="4105" max="4352" width="8.7109375" style="462"/>
    <col min="4353" max="4353" width="30.5703125" style="462" customWidth="1"/>
    <col min="4354" max="4354" width="36.42578125" style="462" customWidth="1"/>
    <col min="4355" max="4355" width="13.28515625" style="462" customWidth="1"/>
    <col min="4356" max="4358" width="8.7109375" style="462"/>
    <col min="4359" max="4359" width="29.42578125" style="462" customWidth="1"/>
    <col min="4360" max="4360" width="51.28515625" style="462" customWidth="1"/>
    <col min="4361" max="4608" width="8.7109375" style="462"/>
    <col min="4609" max="4609" width="30.5703125" style="462" customWidth="1"/>
    <col min="4610" max="4610" width="36.42578125" style="462" customWidth="1"/>
    <col min="4611" max="4611" width="13.28515625" style="462" customWidth="1"/>
    <col min="4612" max="4614" width="8.7109375" style="462"/>
    <col min="4615" max="4615" width="29.42578125" style="462" customWidth="1"/>
    <col min="4616" max="4616" width="51.28515625" style="462" customWidth="1"/>
    <col min="4617" max="4864" width="8.7109375" style="462"/>
    <col min="4865" max="4865" width="30.5703125" style="462" customWidth="1"/>
    <col min="4866" max="4866" width="36.42578125" style="462" customWidth="1"/>
    <col min="4867" max="4867" width="13.28515625" style="462" customWidth="1"/>
    <col min="4868" max="4870" width="8.7109375" style="462"/>
    <col min="4871" max="4871" width="29.42578125" style="462" customWidth="1"/>
    <col min="4872" max="4872" width="51.28515625" style="462" customWidth="1"/>
    <col min="4873" max="5120" width="8.7109375" style="462"/>
    <col min="5121" max="5121" width="30.5703125" style="462" customWidth="1"/>
    <col min="5122" max="5122" width="36.42578125" style="462" customWidth="1"/>
    <col min="5123" max="5123" width="13.28515625" style="462" customWidth="1"/>
    <col min="5124" max="5126" width="8.7109375" style="462"/>
    <col min="5127" max="5127" width="29.42578125" style="462" customWidth="1"/>
    <col min="5128" max="5128" width="51.28515625" style="462" customWidth="1"/>
    <col min="5129" max="5376" width="8.7109375" style="462"/>
    <col min="5377" max="5377" width="30.5703125" style="462" customWidth="1"/>
    <col min="5378" max="5378" width="36.42578125" style="462" customWidth="1"/>
    <col min="5379" max="5379" width="13.28515625" style="462" customWidth="1"/>
    <col min="5380" max="5382" width="8.7109375" style="462"/>
    <col min="5383" max="5383" width="29.42578125" style="462" customWidth="1"/>
    <col min="5384" max="5384" width="51.28515625" style="462" customWidth="1"/>
    <col min="5385" max="5632" width="8.7109375" style="462"/>
    <col min="5633" max="5633" width="30.5703125" style="462" customWidth="1"/>
    <col min="5634" max="5634" width="36.42578125" style="462" customWidth="1"/>
    <col min="5635" max="5635" width="13.28515625" style="462" customWidth="1"/>
    <col min="5636" max="5638" width="8.7109375" style="462"/>
    <col min="5639" max="5639" width="29.42578125" style="462" customWidth="1"/>
    <col min="5640" max="5640" width="51.28515625" style="462" customWidth="1"/>
    <col min="5641" max="5888" width="8.7109375" style="462"/>
    <col min="5889" max="5889" width="30.5703125" style="462" customWidth="1"/>
    <col min="5890" max="5890" width="36.42578125" style="462" customWidth="1"/>
    <col min="5891" max="5891" width="13.28515625" style="462" customWidth="1"/>
    <col min="5892" max="5894" width="8.7109375" style="462"/>
    <col min="5895" max="5895" width="29.42578125" style="462" customWidth="1"/>
    <col min="5896" max="5896" width="51.28515625" style="462" customWidth="1"/>
    <col min="5897" max="6144" width="8.7109375" style="462"/>
    <col min="6145" max="6145" width="30.5703125" style="462" customWidth="1"/>
    <col min="6146" max="6146" width="36.42578125" style="462" customWidth="1"/>
    <col min="6147" max="6147" width="13.28515625" style="462" customWidth="1"/>
    <col min="6148" max="6150" width="8.7109375" style="462"/>
    <col min="6151" max="6151" width="29.42578125" style="462" customWidth="1"/>
    <col min="6152" max="6152" width="51.28515625" style="462" customWidth="1"/>
    <col min="6153" max="6400" width="8.7109375" style="462"/>
    <col min="6401" max="6401" width="30.5703125" style="462" customWidth="1"/>
    <col min="6402" max="6402" width="36.42578125" style="462" customWidth="1"/>
    <col min="6403" max="6403" width="13.28515625" style="462" customWidth="1"/>
    <col min="6404" max="6406" width="8.7109375" style="462"/>
    <col min="6407" max="6407" width="29.42578125" style="462" customWidth="1"/>
    <col min="6408" max="6408" width="51.28515625" style="462" customWidth="1"/>
    <col min="6409" max="6656" width="8.7109375" style="462"/>
    <col min="6657" max="6657" width="30.5703125" style="462" customWidth="1"/>
    <col min="6658" max="6658" width="36.42578125" style="462" customWidth="1"/>
    <col min="6659" max="6659" width="13.28515625" style="462" customWidth="1"/>
    <col min="6660" max="6662" width="8.7109375" style="462"/>
    <col min="6663" max="6663" width="29.42578125" style="462" customWidth="1"/>
    <col min="6664" max="6664" width="51.28515625" style="462" customWidth="1"/>
    <col min="6665" max="6912" width="8.7109375" style="462"/>
    <col min="6913" max="6913" width="30.5703125" style="462" customWidth="1"/>
    <col min="6914" max="6914" width="36.42578125" style="462" customWidth="1"/>
    <col min="6915" max="6915" width="13.28515625" style="462" customWidth="1"/>
    <col min="6916" max="6918" width="8.7109375" style="462"/>
    <col min="6919" max="6919" width="29.42578125" style="462" customWidth="1"/>
    <col min="6920" max="6920" width="51.28515625" style="462" customWidth="1"/>
    <col min="6921" max="7168" width="8.7109375" style="462"/>
    <col min="7169" max="7169" width="30.5703125" style="462" customWidth="1"/>
    <col min="7170" max="7170" width="36.42578125" style="462" customWidth="1"/>
    <col min="7171" max="7171" width="13.28515625" style="462" customWidth="1"/>
    <col min="7172" max="7174" width="8.7109375" style="462"/>
    <col min="7175" max="7175" width="29.42578125" style="462" customWidth="1"/>
    <col min="7176" max="7176" width="51.28515625" style="462" customWidth="1"/>
    <col min="7177" max="7424" width="8.7109375" style="462"/>
    <col min="7425" max="7425" width="30.5703125" style="462" customWidth="1"/>
    <col min="7426" max="7426" width="36.42578125" style="462" customWidth="1"/>
    <col min="7427" max="7427" width="13.28515625" style="462" customWidth="1"/>
    <col min="7428" max="7430" width="8.7109375" style="462"/>
    <col min="7431" max="7431" width="29.42578125" style="462" customWidth="1"/>
    <col min="7432" max="7432" width="51.28515625" style="462" customWidth="1"/>
    <col min="7433" max="7680" width="8.7109375" style="462"/>
    <col min="7681" max="7681" width="30.5703125" style="462" customWidth="1"/>
    <col min="7682" max="7682" width="36.42578125" style="462" customWidth="1"/>
    <col min="7683" max="7683" width="13.28515625" style="462" customWidth="1"/>
    <col min="7684" max="7686" width="8.7109375" style="462"/>
    <col min="7687" max="7687" width="29.42578125" style="462" customWidth="1"/>
    <col min="7688" max="7688" width="51.28515625" style="462" customWidth="1"/>
    <col min="7689" max="7936" width="8.7109375" style="462"/>
    <col min="7937" max="7937" width="30.5703125" style="462" customWidth="1"/>
    <col min="7938" max="7938" width="36.42578125" style="462" customWidth="1"/>
    <col min="7939" max="7939" width="13.28515625" style="462" customWidth="1"/>
    <col min="7940" max="7942" width="8.7109375" style="462"/>
    <col min="7943" max="7943" width="29.42578125" style="462" customWidth="1"/>
    <col min="7944" max="7944" width="51.28515625" style="462" customWidth="1"/>
    <col min="7945" max="8192" width="8.7109375" style="462"/>
    <col min="8193" max="8193" width="30.5703125" style="462" customWidth="1"/>
    <col min="8194" max="8194" width="36.42578125" style="462" customWidth="1"/>
    <col min="8195" max="8195" width="13.28515625" style="462" customWidth="1"/>
    <col min="8196" max="8198" width="8.7109375" style="462"/>
    <col min="8199" max="8199" width="29.42578125" style="462" customWidth="1"/>
    <col min="8200" max="8200" width="51.28515625" style="462" customWidth="1"/>
    <col min="8201" max="8448" width="8.7109375" style="462"/>
    <col min="8449" max="8449" width="30.5703125" style="462" customWidth="1"/>
    <col min="8450" max="8450" width="36.42578125" style="462" customWidth="1"/>
    <col min="8451" max="8451" width="13.28515625" style="462" customWidth="1"/>
    <col min="8452" max="8454" width="8.7109375" style="462"/>
    <col min="8455" max="8455" width="29.42578125" style="462" customWidth="1"/>
    <col min="8456" max="8456" width="51.28515625" style="462" customWidth="1"/>
    <col min="8457" max="8704" width="8.7109375" style="462"/>
    <col min="8705" max="8705" width="30.5703125" style="462" customWidth="1"/>
    <col min="8706" max="8706" width="36.42578125" style="462" customWidth="1"/>
    <col min="8707" max="8707" width="13.28515625" style="462" customWidth="1"/>
    <col min="8708" max="8710" width="8.7109375" style="462"/>
    <col min="8711" max="8711" width="29.42578125" style="462" customWidth="1"/>
    <col min="8712" max="8712" width="51.28515625" style="462" customWidth="1"/>
    <col min="8713" max="8960" width="8.7109375" style="462"/>
    <col min="8961" max="8961" width="30.5703125" style="462" customWidth="1"/>
    <col min="8962" max="8962" width="36.42578125" style="462" customWidth="1"/>
    <col min="8963" max="8963" width="13.28515625" style="462" customWidth="1"/>
    <col min="8964" max="8966" width="8.7109375" style="462"/>
    <col min="8967" max="8967" width="29.42578125" style="462" customWidth="1"/>
    <col min="8968" max="8968" width="51.28515625" style="462" customWidth="1"/>
    <col min="8969" max="9216" width="8.7109375" style="462"/>
    <col min="9217" max="9217" width="30.5703125" style="462" customWidth="1"/>
    <col min="9218" max="9218" width="36.42578125" style="462" customWidth="1"/>
    <col min="9219" max="9219" width="13.28515625" style="462" customWidth="1"/>
    <col min="9220" max="9222" width="8.7109375" style="462"/>
    <col min="9223" max="9223" width="29.42578125" style="462" customWidth="1"/>
    <col min="9224" max="9224" width="51.28515625" style="462" customWidth="1"/>
    <col min="9225" max="9472" width="8.7109375" style="462"/>
    <col min="9473" max="9473" width="30.5703125" style="462" customWidth="1"/>
    <col min="9474" max="9474" width="36.42578125" style="462" customWidth="1"/>
    <col min="9475" max="9475" width="13.28515625" style="462" customWidth="1"/>
    <col min="9476" max="9478" width="8.7109375" style="462"/>
    <col min="9479" max="9479" width="29.42578125" style="462" customWidth="1"/>
    <col min="9480" max="9480" width="51.28515625" style="462" customWidth="1"/>
    <col min="9481" max="9728" width="8.7109375" style="462"/>
    <col min="9729" max="9729" width="30.5703125" style="462" customWidth="1"/>
    <col min="9730" max="9730" width="36.42578125" style="462" customWidth="1"/>
    <col min="9731" max="9731" width="13.28515625" style="462" customWidth="1"/>
    <col min="9732" max="9734" width="8.7109375" style="462"/>
    <col min="9735" max="9735" width="29.42578125" style="462" customWidth="1"/>
    <col min="9736" max="9736" width="51.28515625" style="462" customWidth="1"/>
    <col min="9737" max="9984" width="8.7109375" style="462"/>
    <col min="9985" max="9985" width="30.5703125" style="462" customWidth="1"/>
    <col min="9986" max="9986" width="36.42578125" style="462" customWidth="1"/>
    <col min="9987" max="9987" width="13.28515625" style="462" customWidth="1"/>
    <col min="9988" max="9990" width="8.7109375" style="462"/>
    <col min="9991" max="9991" width="29.42578125" style="462" customWidth="1"/>
    <col min="9992" max="9992" width="51.28515625" style="462" customWidth="1"/>
    <col min="9993" max="10240" width="8.7109375" style="462"/>
    <col min="10241" max="10241" width="30.5703125" style="462" customWidth="1"/>
    <col min="10242" max="10242" width="36.42578125" style="462" customWidth="1"/>
    <col min="10243" max="10243" width="13.28515625" style="462" customWidth="1"/>
    <col min="10244" max="10246" width="8.7109375" style="462"/>
    <col min="10247" max="10247" width="29.42578125" style="462" customWidth="1"/>
    <col min="10248" max="10248" width="51.28515625" style="462" customWidth="1"/>
    <col min="10249" max="10496" width="8.7109375" style="462"/>
    <col min="10497" max="10497" width="30.5703125" style="462" customWidth="1"/>
    <col min="10498" max="10498" width="36.42578125" style="462" customWidth="1"/>
    <col min="10499" max="10499" width="13.28515625" style="462" customWidth="1"/>
    <col min="10500" max="10502" width="8.7109375" style="462"/>
    <col min="10503" max="10503" width="29.42578125" style="462" customWidth="1"/>
    <col min="10504" max="10504" width="51.28515625" style="462" customWidth="1"/>
    <col min="10505" max="10752" width="8.7109375" style="462"/>
    <col min="10753" max="10753" width="30.5703125" style="462" customWidth="1"/>
    <col min="10754" max="10754" width="36.42578125" style="462" customWidth="1"/>
    <col min="10755" max="10755" width="13.28515625" style="462" customWidth="1"/>
    <col min="10756" max="10758" width="8.7109375" style="462"/>
    <col min="10759" max="10759" width="29.42578125" style="462" customWidth="1"/>
    <col min="10760" max="10760" width="51.28515625" style="462" customWidth="1"/>
    <col min="10761" max="11008" width="8.7109375" style="462"/>
    <col min="11009" max="11009" width="30.5703125" style="462" customWidth="1"/>
    <col min="11010" max="11010" width="36.42578125" style="462" customWidth="1"/>
    <col min="11011" max="11011" width="13.28515625" style="462" customWidth="1"/>
    <col min="11012" max="11014" width="8.7109375" style="462"/>
    <col min="11015" max="11015" width="29.42578125" style="462" customWidth="1"/>
    <col min="11016" max="11016" width="51.28515625" style="462" customWidth="1"/>
    <col min="11017" max="11264" width="8.7109375" style="462"/>
    <col min="11265" max="11265" width="30.5703125" style="462" customWidth="1"/>
    <col min="11266" max="11266" width="36.42578125" style="462" customWidth="1"/>
    <col min="11267" max="11267" width="13.28515625" style="462" customWidth="1"/>
    <col min="11268" max="11270" width="8.7109375" style="462"/>
    <col min="11271" max="11271" width="29.42578125" style="462" customWidth="1"/>
    <col min="11272" max="11272" width="51.28515625" style="462" customWidth="1"/>
    <col min="11273" max="11520" width="8.7109375" style="462"/>
    <col min="11521" max="11521" width="30.5703125" style="462" customWidth="1"/>
    <col min="11522" max="11522" width="36.42578125" style="462" customWidth="1"/>
    <col min="11523" max="11523" width="13.28515625" style="462" customWidth="1"/>
    <col min="11524" max="11526" width="8.7109375" style="462"/>
    <col min="11527" max="11527" width="29.42578125" style="462" customWidth="1"/>
    <col min="11528" max="11528" width="51.28515625" style="462" customWidth="1"/>
    <col min="11529" max="11776" width="8.7109375" style="462"/>
    <col min="11777" max="11777" width="30.5703125" style="462" customWidth="1"/>
    <col min="11778" max="11778" width="36.42578125" style="462" customWidth="1"/>
    <col min="11779" max="11779" width="13.28515625" style="462" customWidth="1"/>
    <col min="11780" max="11782" width="8.7109375" style="462"/>
    <col min="11783" max="11783" width="29.42578125" style="462" customWidth="1"/>
    <col min="11784" max="11784" width="51.28515625" style="462" customWidth="1"/>
    <col min="11785" max="12032" width="8.7109375" style="462"/>
    <col min="12033" max="12033" width="30.5703125" style="462" customWidth="1"/>
    <col min="12034" max="12034" width="36.42578125" style="462" customWidth="1"/>
    <col min="12035" max="12035" width="13.28515625" style="462" customWidth="1"/>
    <col min="12036" max="12038" width="8.7109375" style="462"/>
    <col min="12039" max="12039" width="29.42578125" style="462" customWidth="1"/>
    <col min="12040" max="12040" width="51.28515625" style="462" customWidth="1"/>
    <col min="12041" max="12288" width="8.7109375" style="462"/>
    <col min="12289" max="12289" width="30.5703125" style="462" customWidth="1"/>
    <col min="12290" max="12290" width="36.42578125" style="462" customWidth="1"/>
    <col min="12291" max="12291" width="13.28515625" style="462" customWidth="1"/>
    <col min="12292" max="12294" width="8.7109375" style="462"/>
    <col min="12295" max="12295" width="29.42578125" style="462" customWidth="1"/>
    <col min="12296" max="12296" width="51.28515625" style="462" customWidth="1"/>
    <col min="12297" max="12544" width="8.7109375" style="462"/>
    <col min="12545" max="12545" width="30.5703125" style="462" customWidth="1"/>
    <col min="12546" max="12546" width="36.42578125" style="462" customWidth="1"/>
    <col min="12547" max="12547" width="13.28515625" style="462" customWidth="1"/>
    <col min="12548" max="12550" width="8.7109375" style="462"/>
    <col min="12551" max="12551" width="29.42578125" style="462" customWidth="1"/>
    <col min="12552" max="12552" width="51.28515625" style="462" customWidth="1"/>
    <col min="12553" max="12800" width="8.7109375" style="462"/>
    <col min="12801" max="12801" width="30.5703125" style="462" customWidth="1"/>
    <col min="12802" max="12802" width="36.42578125" style="462" customWidth="1"/>
    <col min="12803" max="12803" width="13.28515625" style="462" customWidth="1"/>
    <col min="12804" max="12806" width="8.7109375" style="462"/>
    <col min="12807" max="12807" width="29.42578125" style="462" customWidth="1"/>
    <col min="12808" max="12808" width="51.28515625" style="462" customWidth="1"/>
    <col min="12809" max="13056" width="8.7109375" style="462"/>
    <col min="13057" max="13057" width="30.5703125" style="462" customWidth="1"/>
    <col min="13058" max="13058" width="36.42578125" style="462" customWidth="1"/>
    <col min="13059" max="13059" width="13.28515625" style="462" customWidth="1"/>
    <col min="13060" max="13062" width="8.7109375" style="462"/>
    <col min="13063" max="13063" width="29.42578125" style="462" customWidth="1"/>
    <col min="13064" max="13064" width="51.28515625" style="462" customWidth="1"/>
    <col min="13065" max="13312" width="8.7109375" style="462"/>
    <col min="13313" max="13313" width="30.5703125" style="462" customWidth="1"/>
    <col min="13314" max="13314" width="36.42578125" style="462" customWidth="1"/>
    <col min="13315" max="13315" width="13.28515625" style="462" customWidth="1"/>
    <col min="13316" max="13318" width="8.7109375" style="462"/>
    <col min="13319" max="13319" width="29.42578125" style="462" customWidth="1"/>
    <col min="13320" max="13320" width="51.28515625" style="462" customWidth="1"/>
    <col min="13321" max="13568" width="8.7109375" style="462"/>
    <col min="13569" max="13569" width="30.5703125" style="462" customWidth="1"/>
    <col min="13570" max="13570" width="36.42578125" style="462" customWidth="1"/>
    <col min="13571" max="13571" width="13.28515625" style="462" customWidth="1"/>
    <col min="13572" max="13574" width="8.7109375" style="462"/>
    <col min="13575" max="13575" width="29.42578125" style="462" customWidth="1"/>
    <col min="13576" max="13576" width="51.28515625" style="462" customWidth="1"/>
    <col min="13577" max="13824" width="8.7109375" style="462"/>
    <col min="13825" max="13825" width="30.5703125" style="462" customWidth="1"/>
    <col min="13826" max="13826" width="36.42578125" style="462" customWidth="1"/>
    <col min="13827" max="13827" width="13.28515625" style="462" customWidth="1"/>
    <col min="13828" max="13830" width="8.7109375" style="462"/>
    <col min="13831" max="13831" width="29.42578125" style="462" customWidth="1"/>
    <col min="13832" max="13832" width="51.28515625" style="462" customWidth="1"/>
    <col min="13833" max="14080" width="8.7109375" style="462"/>
    <col min="14081" max="14081" width="30.5703125" style="462" customWidth="1"/>
    <col min="14082" max="14082" width="36.42578125" style="462" customWidth="1"/>
    <col min="14083" max="14083" width="13.28515625" style="462" customWidth="1"/>
    <col min="14084" max="14086" width="8.7109375" style="462"/>
    <col min="14087" max="14087" width="29.42578125" style="462" customWidth="1"/>
    <col min="14088" max="14088" width="51.28515625" style="462" customWidth="1"/>
    <col min="14089" max="14336" width="8.7109375" style="462"/>
    <col min="14337" max="14337" width="30.5703125" style="462" customWidth="1"/>
    <col min="14338" max="14338" width="36.42578125" style="462" customWidth="1"/>
    <col min="14339" max="14339" width="13.28515625" style="462" customWidth="1"/>
    <col min="14340" max="14342" width="8.7109375" style="462"/>
    <col min="14343" max="14343" width="29.42578125" style="462" customWidth="1"/>
    <col min="14344" max="14344" width="51.28515625" style="462" customWidth="1"/>
    <col min="14345" max="14592" width="8.7109375" style="462"/>
    <col min="14593" max="14593" width="30.5703125" style="462" customWidth="1"/>
    <col min="14594" max="14594" width="36.42578125" style="462" customWidth="1"/>
    <col min="14595" max="14595" width="13.28515625" style="462" customWidth="1"/>
    <col min="14596" max="14598" width="8.7109375" style="462"/>
    <col min="14599" max="14599" width="29.42578125" style="462" customWidth="1"/>
    <col min="14600" max="14600" width="51.28515625" style="462" customWidth="1"/>
    <col min="14601" max="14848" width="8.7109375" style="462"/>
    <col min="14849" max="14849" width="30.5703125" style="462" customWidth="1"/>
    <col min="14850" max="14850" width="36.42578125" style="462" customWidth="1"/>
    <col min="14851" max="14851" width="13.28515625" style="462" customWidth="1"/>
    <col min="14852" max="14854" width="8.7109375" style="462"/>
    <col min="14855" max="14855" width="29.42578125" style="462" customWidth="1"/>
    <col min="14856" max="14856" width="51.28515625" style="462" customWidth="1"/>
    <col min="14857" max="15104" width="8.7109375" style="462"/>
    <col min="15105" max="15105" width="30.5703125" style="462" customWidth="1"/>
    <col min="15106" max="15106" width="36.42578125" style="462" customWidth="1"/>
    <col min="15107" max="15107" width="13.28515625" style="462" customWidth="1"/>
    <col min="15108" max="15110" width="8.7109375" style="462"/>
    <col min="15111" max="15111" width="29.42578125" style="462" customWidth="1"/>
    <col min="15112" max="15112" width="51.28515625" style="462" customWidth="1"/>
    <col min="15113" max="15360" width="8.7109375" style="462"/>
    <col min="15361" max="15361" width="30.5703125" style="462" customWidth="1"/>
    <col min="15362" max="15362" width="36.42578125" style="462" customWidth="1"/>
    <col min="15363" max="15363" width="13.28515625" style="462" customWidth="1"/>
    <col min="15364" max="15366" width="8.7109375" style="462"/>
    <col min="15367" max="15367" width="29.42578125" style="462" customWidth="1"/>
    <col min="15368" max="15368" width="51.28515625" style="462" customWidth="1"/>
    <col min="15369" max="15616" width="8.7109375" style="462"/>
    <col min="15617" max="15617" width="30.5703125" style="462" customWidth="1"/>
    <col min="15618" max="15618" width="36.42578125" style="462" customWidth="1"/>
    <col min="15619" max="15619" width="13.28515625" style="462" customWidth="1"/>
    <col min="15620" max="15622" width="8.7109375" style="462"/>
    <col min="15623" max="15623" width="29.42578125" style="462" customWidth="1"/>
    <col min="15624" max="15624" width="51.28515625" style="462" customWidth="1"/>
    <col min="15625" max="15872" width="8.7109375" style="462"/>
    <col min="15873" max="15873" width="30.5703125" style="462" customWidth="1"/>
    <col min="15874" max="15874" width="36.42578125" style="462" customWidth="1"/>
    <col min="15875" max="15875" width="13.28515625" style="462" customWidth="1"/>
    <col min="15876" max="15878" width="8.7109375" style="462"/>
    <col min="15879" max="15879" width="29.42578125" style="462" customWidth="1"/>
    <col min="15880" max="15880" width="51.28515625" style="462" customWidth="1"/>
    <col min="15881" max="16128" width="8.7109375" style="462"/>
    <col min="16129" max="16129" width="30.5703125" style="462" customWidth="1"/>
    <col min="16130" max="16130" width="36.42578125" style="462" customWidth="1"/>
    <col min="16131" max="16131" width="13.28515625" style="462" customWidth="1"/>
    <col min="16132" max="16134" width="8.7109375" style="462"/>
    <col min="16135" max="16135" width="29.42578125" style="462" customWidth="1"/>
    <col min="16136" max="16136" width="51.28515625" style="462" customWidth="1"/>
    <col min="16137" max="16384" width="8.7109375" style="462"/>
  </cols>
  <sheetData>
    <row r="1" spans="1:7" ht="15.75">
      <c r="A1" s="461" t="s">
        <v>3360</v>
      </c>
    </row>
    <row r="2" spans="1:7">
      <c r="A2" s="463" t="s">
        <v>3361</v>
      </c>
      <c r="B2" s="463" t="s">
        <v>3362</v>
      </c>
      <c r="C2" s="464" t="s">
        <v>3363</v>
      </c>
    </row>
    <row r="3" spans="1:7">
      <c r="A3" s="463" t="s">
        <v>3364</v>
      </c>
      <c r="B3" s="463"/>
    </row>
    <row r="4" spans="1:7" ht="179.25">
      <c r="A4" s="463" t="s">
        <v>3365</v>
      </c>
      <c r="B4" s="465" t="s">
        <v>3366</v>
      </c>
      <c r="C4" s="466"/>
    </row>
    <row r="5" spans="1:7" ht="39">
      <c r="A5" s="467" t="s">
        <v>3367</v>
      </c>
      <c r="B5" s="468" t="s">
        <v>3368</v>
      </c>
      <c r="C5" s="466"/>
    </row>
    <row r="6" spans="1:7">
      <c r="A6" s="463" t="s">
        <v>3369</v>
      </c>
      <c r="B6" s="469">
        <v>42491</v>
      </c>
    </row>
    <row r="7" spans="1:7">
      <c r="A7" s="470" t="s">
        <v>3370</v>
      </c>
    </row>
    <row r="8" spans="1:7">
      <c r="A8" s="470" t="s">
        <v>3371</v>
      </c>
      <c r="B8" s="471" t="s">
        <v>3372</v>
      </c>
      <c r="E8" s="472"/>
      <c r="G8" s="472"/>
    </row>
    <row r="9" spans="1:7">
      <c r="B9" s="471" t="s">
        <v>3373</v>
      </c>
      <c r="E9" s="472"/>
      <c r="G9" s="472"/>
    </row>
    <row r="10" spans="1:7">
      <c r="B10" s="471" t="s">
        <v>3374</v>
      </c>
      <c r="E10" s="472"/>
      <c r="G10" s="472"/>
    </row>
    <row r="11" spans="1:7">
      <c r="B11" s="473" t="s">
        <v>3375</v>
      </c>
      <c r="E11" s="472"/>
      <c r="G11" s="472"/>
    </row>
    <row r="12" spans="1:7">
      <c r="B12" s="471" t="s">
        <v>3376</v>
      </c>
      <c r="E12" s="472"/>
      <c r="G12" s="472"/>
    </row>
    <row r="13" spans="1:7">
      <c r="B13" s="471"/>
      <c r="E13" s="472"/>
      <c r="G13" s="472"/>
    </row>
    <row r="14" spans="1:7">
      <c r="A14" s="474" t="s">
        <v>3377</v>
      </c>
      <c r="B14" s="471" t="s">
        <v>3378</v>
      </c>
      <c r="E14" s="472"/>
      <c r="G14" s="472"/>
    </row>
    <row r="15" spans="1:7">
      <c r="A15" s="474" t="s">
        <v>3379</v>
      </c>
      <c r="B15" s="471" t="s">
        <v>3380</v>
      </c>
      <c r="E15" s="472"/>
      <c r="G15" s="472"/>
    </row>
    <row r="16" spans="1:7">
      <c r="A16" s="474" t="s">
        <v>3381</v>
      </c>
      <c r="B16" s="471" t="s">
        <v>3382</v>
      </c>
      <c r="E16" s="472"/>
      <c r="G16" s="472"/>
    </row>
    <row r="17" spans="1:7">
      <c r="A17" s="474" t="s">
        <v>3383</v>
      </c>
      <c r="B17" s="471" t="s">
        <v>3384</v>
      </c>
      <c r="E17" s="472"/>
      <c r="G17" s="472"/>
    </row>
    <row r="18" spans="1:7">
      <c r="A18" s="474" t="s">
        <v>3385</v>
      </c>
      <c r="B18" s="471" t="s">
        <v>3386</v>
      </c>
      <c r="E18" s="472"/>
      <c r="G18" s="472"/>
    </row>
    <row r="19" spans="1:7">
      <c r="E19" s="472"/>
      <c r="G19" s="472"/>
    </row>
    <row r="20" spans="1:7">
      <c r="A20" s="1073" t="s">
        <v>3387</v>
      </c>
      <c r="B20" s="1074"/>
      <c r="C20" s="475" t="s">
        <v>130</v>
      </c>
      <c r="D20" s="475" t="s">
        <v>202</v>
      </c>
      <c r="E20" s="475" t="s">
        <v>10</v>
      </c>
      <c r="F20" s="475" t="s">
        <v>11</v>
      </c>
      <c r="G20" s="475" t="s">
        <v>12</v>
      </c>
    </row>
    <row r="21" spans="1:7">
      <c r="A21" s="476" t="s">
        <v>3388</v>
      </c>
      <c r="B21" s="476" t="s">
        <v>3389</v>
      </c>
      <c r="C21" s="477"/>
      <c r="D21" s="477">
        <v>374</v>
      </c>
      <c r="E21" s="477">
        <v>366</v>
      </c>
      <c r="F21" s="477">
        <v>386</v>
      </c>
      <c r="G21" s="477"/>
    </row>
    <row r="22" spans="1:7">
      <c r="A22" s="478"/>
      <c r="B22" s="476" t="s">
        <v>3390</v>
      </c>
      <c r="C22" s="477"/>
      <c r="D22" s="477">
        <v>14</v>
      </c>
      <c r="E22" s="477">
        <v>14</v>
      </c>
      <c r="F22" s="477">
        <v>15</v>
      </c>
      <c r="G22" s="477"/>
    </row>
    <row r="23" spans="1:7">
      <c r="A23" s="478"/>
      <c r="B23" s="476" t="s">
        <v>3391</v>
      </c>
      <c r="C23" s="477"/>
      <c r="D23" s="477"/>
      <c r="E23" s="477"/>
      <c r="F23" s="477"/>
      <c r="G23" s="477"/>
    </row>
    <row r="24" spans="1:7">
      <c r="A24" s="479"/>
      <c r="B24" s="471"/>
    </row>
    <row r="25" spans="1:7">
      <c r="A25" s="476" t="s">
        <v>3392</v>
      </c>
      <c r="E25" s="472"/>
      <c r="G25" s="472"/>
    </row>
    <row r="26" spans="1:7" ht="64.5">
      <c r="A26" s="476" t="s">
        <v>3393</v>
      </c>
      <c r="B26" s="480" t="s">
        <v>3394</v>
      </c>
      <c r="C26" s="480" t="s">
        <v>3395</v>
      </c>
      <c r="E26" s="472"/>
      <c r="G26" s="472"/>
    </row>
    <row r="27" spans="1:7" ht="39">
      <c r="A27" s="465" t="s">
        <v>3396</v>
      </c>
      <c r="B27" s="481" t="s">
        <v>3397</v>
      </c>
      <c r="C27" s="481" t="s">
        <v>3398</v>
      </c>
    </row>
    <row r="28" spans="1:7" ht="39">
      <c r="A28" s="465" t="s">
        <v>3399</v>
      </c>
      <c r="B28" s="481" t="s">
        <v>3400</v>
      </c>
      <c r="C28" s="481" t="s">
        <v>3398</v>
      </c>
    </row>
    <row r="29" spans="1:7" ht="45">
      <c r="A29" s="465" t="s">
        <v>3401</v>
      </c>
      <c r="B29" s="481" t="s">
        <v>3402</v>
      </c>
      <c r="C29" s="481" t="s">
        <v>3403</v>
      </c>
    </row>
    <row r="30" spans="1:7">
      <c r="A30" s="465" t="s">
        <v>3404</v>
      </c>
      <c r="B30" s="481" t="s">
        <v>3405</v>
      </c>
      <c r="C30" s="481" t="s">
        <v>3403</v>
      </c>
    </row>
    <row r="31" spans="1:7" ht="51.75">
      <c r="A31" s="465" t="s">
        <v>3406</v>
      </c>
      <c r="B31" s="481" t="s">
        <v>3407</v>
      </c>
      <c r="C31" s="481" t="s">
        <v>3398</v>
      </c>
    </row>
    <row r="32" spans="1:7" ht="39">
      <c r="A32" s="465" t="s">
        <v>3408</v>
      </c>
      <c r="B32" s="481" t="s">
        <v>3409</v>
      </c>
      <c r="C32" s="481" t="s">
        <v>3398</v>
      </c>
    </row>
    <row r="33" spans="1:6">
      <c r="A33" s="465" t="s">
        <v>3410</v>
      </c>
      <c r="B33" s="481" t="s">
        <v>3411</v>
      </c>
      <c r="C33" s="481" t="s">
        <v>3398</v>
      </c>
    </row>
    <row r="34" spans="1:6" ht="30">
      <c r="A34" s="465" t="s">
        <v>3412</v>
      </c>
      <c r="B34" s="481" t="s">
        <v>3413</v>
      </c>
      <c r="C34" s="481" t="s">
        <v>3398</v>
      </c>
    </row>
    <row r="35" spans="1:6">
      <c r="B35" s="482" t="s">
        <v>3414</v>
      </c>
      <c r="C35" s="483" t="s">
        <v>3415</v>
      </c>
      <c r="E35" s="484"/>
    </row>
    <row r="36" spans="1:6">
      <c r="A36" s="471"/>
      <c r="C36" s="471"/>
      <c r="D36" s="471"/>
      <c r="E36" s="471"/>
      <c r="F36" s="471"/>
    </row>
    <row r="37" spans="1:6">
      <c r="A37" s="476" t="s">
        <v>3416</v>
      </c>
    </row>
    <row r="38" spans="1:6">
      <c r="A38" s="485" t="s">
        <v>3417</v>
      </c>
      <c r="C38" s="485"/>
    </row>
    <row r="39" spans="1:6">
      <c r="A39" s="485" t="s">
        <v>3418</v>
      </c>
      <c r="C39" s="485"/>
    </row>
    <row r="40" spans="1:6">
      <c r="A40" s="485"/>
      <c r="C40" s="485"/>
    </row>
    <row r="41" spans="1:6">
      <c r="A41" s="476" t="s">
        <v>3419</v>
      </c>
      <c r="B41" s="476" t="s">
        <v>3420</v>
      </c>
      <c r="C41" s="486" t="s">
        <v>130</v>
      </c>
      <c r="D41" s="476" t="s">
        <v>3421</v>
      </c>
      <c r="E41" s="476" t="s">
        <v>2827</v>
      </c>
    </row>
    <row r="42" spans="1:6">
      <c r="A42" s="462" t="s">
        <v>3422</v>
      </c>
      <c r="B42" s="477">
        <v>386</v>
      </c>
      <c r="C42" s="464">
        <f>ROUND((ROUND((SQRT(B42)),1)*0.4),0)</f>
        <v>8</v>
      </c>
      <c r="D42" s="464">
        <f>ROUND((ROUND((SQRT(B42)),1)*0.2),0)</f>
        <v>4</v>
      </c>
      <c r="E42" s="464">
        <f>ROUND((ROUND((SQRT(B42)),1)*0.2),0)</f>
        <v>4</v>
      </c>
      <c r="F42" s="487"/>
    </row>
    <row r="43" spans="1:6">
      <c r="A43" s="462" t="s">
        <v>3423</v>
      </c>
      <c r="B43" s="477"/>
      <c r="C43" s="464">
        <f>ROUND((ROUND((SQRT(B43)),1)*0.5),0)</f>
        <v>0</v>
      </c>
      <c r="D43" s="464">
        <f>ROUND((ROUND((SQRT(B43)),1)*0.3),0)</f>
        <v>0</v>
      </c>
      <c r="E43" s="464">
        <f>ROUND((ROUND((SQRT(B43)),1)*0.3),0)</f>
        <v>0</v>
      </c>
    </row>
    <row r="44" spans="1:6">
      <c r="A44" s="462" t="s">
        <v>3424</v>
      </c>
      <c r="B44" s="477"/>
      <c r="C44" s="464">
        <f>ROUND((ROUND((SQRT(B44)),1)*0.6),0)</f>
        <v>0</v>
      </c>
      <c r="D44" s="464">
        <f>ROUND((ROUND((SQRT(B44)),1)*0.4),0)</f>
        <v>0</v>
      </c>
      <c r="E44" s="464">
        <f>ROUND((ROUND((SQRT(B44)),1)*0.6),0)</f>
        <v>0</v>
      </c>
    </row>
    <row r="45" spans="1:6">
      <c r="A45" s="479" t="s">
        <v>3414</v>
      </c>
      <c r="B45" s="479"/>
      <c r="C45" s="488">
        <f>SUM(C42:C44)</f>
        <v>8</v>
      </c>
      <c r="D45" s="488">
        <f>SUM(D42:D44)</f>
        <v>4</v>
      </c>
      <c r="E45" s="488">
        <f>SUM(E42:E44)</f>
        <v>4</v>
      </c>
    </row>
    <row r="47" spans="1:6">
      <c r="A47" s="476" t="s">
        <v>3425</v>
      </c>
      <c r="D47" s="489"/>
      <c r="E47" s="489"/>
    </row>
    <row r="48" spans="1:6">
      <c r="A48" s="486" t="s">
        <v>3426</v>
      </c>
      <c r="D48" s="489"/>
      <c r="E48" s="489"/>
    </row>
    <row r="49" spans="1:7">
      <c r="A49" s="490" t="s">
        <v>3427</v>
      </c>
      <c r="D49" s="489"/>
      <c r="E49" s="489"/>
    </row>
    <row r="50" spans="1:7">
      <c r="A50" s="490" t="s">
        <v>3428</v>
      </c>
      <c r="D50" s="489"/>
      <c r="E50" s="489"/>
    </row>
    <row r="51" spans="1:7">
      <c r="A51" s="490" t="s">
        <v>3429</v>
      </c>
      <c r="D51" s="489"/>
      <c r="E51" s="489"/>
    </row>
    <row r="52" spans="1:7">
      <c r="A52" s="490" t="s">
        <v>3430</v>
      </c>
      <c r="D52" s="489"/>
      <c r="E52" s="489"/>
    </row>
    <row r="53" spans="1:7">
      <c r="A53" s="490" t="s">
        <v>3431</v>
      </c>
      <c r="D53" s="489"/>
      <c r="E53" s="489"/>
    </row>
    <row r="54" spans="1:7">
      <c r="A54" s="490" t="s">
        <v>3432</v>
      </c>
      <c r="D54" s="489"/>
      <c r="E54" s="489"/>
    </row>
    <row r="55" spans="1:7">
      <c r="A55" s="490" t="s">
        <v>3433</v>
      </c>
      <c r="D55" s="489"/>
      <c r="E55" s="489"/>
    </row>
    <row r="56" spans="1:7">
      <c r="A56" s="476" t="s">
        <v>3434</v>
      </c>
      <c r="B56" s="488"/>
      <c r="F56" s="489"/>
    </row>
    <row r="57" spans="1:7" ht="42" customHeight="1">
      <c r="A57" s="491" t="s">
        <v>3435</v>
      </c>
      <c r="B57" s="488"/>
      <c r="C57" s="1075" t="s">
        <v>3436</v>
      </c>
      <c r="D57" s="1076"/>
      <c r="E57" s="1076"/>
      <c r="F57" s="1076"/>
      <c r="G57" s="1076"/>
    </row>
    <row r="58" spans="1:7">
      <c r="B58" s="464"/>
      <c r="C58" s="489"/>
    </row>
    <row r="60" spans="1:7">
      <c r="A60" s="476" t="s">
        <v>3385</v>
      </c>
      <c r="D60" s="470"/>
    </row>
    <row r="61" spans="1:7">
      <c r="A61" s="476" t="s">
        <v>3437</v>
      </c>
      <c r="B61" s="470"/>
    </row>
    <row r="62" spans="1:7">
      <c r="A62" s="462" t="s">
        <v>3438</v>
      </c>
      <c r="B62" s="471"/>
      <c r="E62" s="484"/>
    </row>
    <row r="63" spans="1:7" ht="16.5" customHeight="1">
      <c r="A63" s="462" t="s">
        <v>3439</v>
      </c>
      <c r="B63" s="471"/>
      <c r="C63" s="471"/>
      <c r="D63" s="471"/>
      <c r="E63" s="471"/>
      <c r="F63" s="471"/>
    </row>
    <row r="64" spans="1:7">
      <c r="A64" s="462" t="s">
        <v>3440</v>
      </c>
    </row>
    <row r="65" spans="1:1">
      <c r="A65" s="462" t="s">
        <v>3441</v>
      </c>
    </row>
    <row r="66" spans="1:1">
      <c r="A66" s="462" t="s">
        <v>3442</v>
      </c>
    </row>
    <row r="67" spans="1:1">
      <c r="A67" s="462" t="s">
        <v>3443</v>
      </c>
    </row>
    <row r="68" spans="1:1">
      <c r="A68" s="462" t="s">
        <v>3444</v>
      </c>
    </row>
    <row r="69" spans="1:1">
      <c r="A69" s="462" t="s">
        <v>3445</v>
      </c>
    </row>
    <row r="70" spans="1:1">
      <c r="A70" s="489" t="s">
        <v>3446</v>
      </c>
    </row>
    <row r="71" spans="1:1">
      <c r="A71" s="462" t="s">
        <v>3447</v>
      </c>
    </row>
    <row r="72" spans="1:1">
      <c r="A72" s="464" t="s">
        <v>3448</v>
      </c>
    </row>
    <row r="73" spans="1:1">
      <c r="A73" s="462" t="s">
        <v>3449</v>
      </c>
    </row>
    <row r="74" spans="1:1">
      <c r="A74" s="462" t="s">
        <v>3450</v>
      </c>
    </row>
    <row r="75" spans="1:1">
      <c r="A75" s="489" t="s">
        <v>3451</v>
      </c>
    </row>
    <row r="77" spans="1:1">
      <c r="A77" s="464"/>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N110"/>
  <sheetViews>
    <sheetView view="pageBreakPreview" zoomScaleNormal="100" zoomScaleSheetLayoutView="100" workbookViewId="0">
      <selection activeCell="B1" sqref="B1:C1"/>
    </sheetView>
  </sheetViews>
  <sheetFormatPr defaultColWidth="8" defaultRowHeight="12.75"/>
  <cols>
    <col min="1" max="1" width="24.85546875" style="95" customWidth="1"/>
    <col min="2" max="2" width="25.28515625" style="95" customWidth="1"/>
    <col min="3" max="3" width="26" style="94" customWidth="1"/>
    <col min="4" max="4" width="24.42578125" style="94" customWidth="1"/>
    <col min="5" max="12" width="8" style="94" customWidth="1"/>
    <col min="13" max="16384" width="8" style="95"/>
  </cols>
  <sheetData>
    <row r="1" spans="1:66" ht="143.25" customHeight="1">
      <c r="A1" s="214"/>
      <c r="B1" s="1077" t="s">
        <v>418</v>
      </c>
      <c r="C1" s="1077"/>
      <c r="D1" s="92"/>
      <c r="E1" s="93"/>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row>
    <row r="2" spans="1:66" ht="9.75" customHeight="1">
      <c r="A2" s="96"/>
      <c r="B2" s="96"/>
      <c r="C2" s="97"/>
      <c r="D2" s="97"/>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row>
    <row r="3" spans="1:66">
      <c r="A3" s="1078" t="s">
        <v>278</v>
      </c>
      <c r="B3" s="1078"/>
      <c r="C3" s="1078"/>
      <c r="D3" s="1078"/>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row>
    <row r="4" spans="1:66" ht="14.25" customHeight="1">
      <c r="A4" s="1078"/>
      <c r="B4" s="1078"/>
      <c r="C4" s="1078"/>
      <c r="D4" s="1078"/>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row>
    <row r="5" spans="1:66" ht="25.5" customHeight="1">
      <c r="A5" s="1078" t="s">
        <v>415</v>
      </c>
      <c r="B5" s="1078"/>
      <c r="C5" s="1078"/>
      <c r="D5" s="1078"/>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row>
    <row r="6" spans="1:66" ht="14.25">
      <c r="A6" s="1079" t="s">
        <v>38</v>
      </c>
      <c r="B6" s="1079"/>
      <c r="C6" s="1079"/>
      <c r="D6" s="98"/>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row>
    <row r="7" spans="1:66" ht="14.25">
      <c r="A7" s="98" t="s">
        <v>39</v>
      </c>
      <c r="B7" s="1081" t="str">
        <f>'1 Basic info'!$C$11</f>
        <v>Tilhill Forestry Limited</v>
      </c>
      <c r="C7" s="1081"/>
      <c r="D7" s="1081"/>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row>
    <row r="8" spans="1:66" ht="14.25">
      <c r="A8" s="98" t="s">
        <v>131</v>
      </c>
      <c r="B8" s="1081" t="str">
        <f>'1 Basic info'!$C$15</f>
        <v>Kings Park House, Laurel Business,  Park Stirling    
FK7 9NS</v>
      </c>
      <c r="C8" s="1081"/>
      <c r="D8" s="1081"/>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row>
    <row r="9" spans="1:66" ht="14.25">
      <c r="A9" s="98" t="s">
        <v>81</v>
      </c>
      <c r="B9" s="99" t="str">
        <f>'1 Basic info'!$C$16</f>
        <v>UK</v>
      </c>
      <c r="C9" s="99"/>
      <c r="D9" s="99"/>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row>
    <row r="10" spans="1:66" ht="14.25">
      <c r="A10" s="98" t="s">
        <v>40</v>
      </c>
      <c r="B10" s="1081" t="str">
        <f>Cover!D8</f>
        <v>SA-PEFC-FM-004552</v>
      </c>
      <c r="C10" s="1081"/>
      <c r="D10" s="99"/>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row>
    <row r="11" spans="1:66" ht="14.25">
      <c r="A11" s="98" t="s">
        <v>78</v>
      </c>
      <c r="B11" s="1081" t="str">
        <f>'1 Basic info'!C25</f>
        <v>Group</v>
      </c>
      <c r="C11" s="1081"/>
      <c r="D11" s="99"/>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row>
    <row r="12" spans="1:66" ht="14.25">
      <c r="A12" s="98" t="s">
        <v>132</v>
      </c>
      <c r="B12" s="100">
        <f>Cover!D10</f>
        <v>43831</v>
      </c>
      <c r="C12" s="99" t="s">
        <v>133</v>
      </c>
      <c r="D12" s="100">
        <f>Cover!D11</f>
        <v>45657</v>
      </c>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row>
    <row r="13" spans="1:66" ht="9.75" customHeight="1">
      <c r="A13" s="98"/>
      <c r="B13" s="99"/>
      <c r="C13" s="101"/>
      <c r="D13" s="99"/>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row>
    <row r="14" spans="1:66" ht="18" customHeight="1">
      <c r="A14" s="1079" t="s">
        <v>134</v>
      </c>
      <c r="B14" s="1079"/>
      <c r="C14" s="1079"/>
      <c r="D14" s="1079"/>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row>
    <row r="15" spans="1:66" s="105" customFormat="1" ht="14.25">
      <c r="A15" s="102" t="s">
        <v>279</v>
      </c>
      <c r="B15" s="103" t="s">
        <v>416</v>
      </c>
      <c r="C15" s="103" t="s">
        <v>135</v>
      </c>
      <c r="D15" s="103" t="s">
        <v>136</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row>
    <row r="16" spans="1:66" s="108" customFormat="1" ht="25.5">
      <c r="A16" s="106" t="s">
        <v>3453</v>
      </c>
      <c r="B16" s="106" t="s">
        <v>3454</v>
      </c>
      <c r="C16" s="106">
        <v>1000</v>
      </c>
      <c r="D16" s="106" t="s">
        <v>3455</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row>
    <row r="17" spans="1:66" s="108" customFormat="1">
      <c r="A17" s="106" t="s">
        <v>3453</v>
      </c>
      <c r="B17" s="106" t="s">
        <v>3456</v>
      </c>
      <c r="C17" s="106">
        <v>2020</v>
      </c>
      <c r="D17" s="106" t="s">
        <v>3455</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row>
    <row r="18" spans="1:66" s="108" customFormat="1">
      <c r="A18" s="106" t="s">
        <v>3453</v>
      </c>
      <c r="B18" s="106" t="s">
        <v>3457</v>
      </c>
      <c r="C18" s="106">
        <v>1030</v>
      </c>
      <c r="D18" s="106" t="s">
        <v>3455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row>
    <row r="19" spans="1:66" s="108" customFormat="1">
      <c r="A19" s="106" t="s">
        <v>3453</v>
      </c>
      <c r="B19" s="106" t="s">
        <v>3458</v>
      </c>
      <c r="C19" s="106">
        <v>3020</v>
      </c>
      <c r="D19" s="106" t="s">
        <v>3455</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row>
    <row r="20" spans="1:66">
      <c r="A20" s="109" t="s">
        <v>3453</v>
      </c>
      <c r="B20" s="109" t="s">
        <v>3459</v>
      </c>
      <c r="C20" s="109">
        <v>3020</v>
      </c>
      <c r="D20" s="109" t="s">
        <v>3455</v>
      </c>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row>
    <row r="21" spans="1:66">
      <c r="A21" s="109" t="s">
        <v>3453</v>
      </c>
      <c r="B21" s="109" t="s">
        <v>3460</v>
      </c>
      <c r="C21" s="109">
        <v>3020</v>
      </c>
      <c r="D21" s="109" t="s">
        <v>3455</v>
      </c>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row>
    <row r="22" spans="1:66">
      <c r="A22" s="109" t="s">
        <v>3453</v>
      </c>
      <c r="B22" s="109" t="s">
        <v>3461</v>
      </c>
      <c r="C22" s="109">
        <v>9000</v>
      </c>
      <c r="D22" s="109" t="s">
        <v>3455</v>
      </c>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row>
    <row r="23" spans="1:66">
      <c r="A23" s="109" t="s">
        <v>3453</v>
      </c>
      <c r="B23" s="109" t="s">
        <v>3462</v>
      </c>
      <c r="C23" s="109">
        <v>9000</v>
      </c>
      <c r="D23" s="109" t="s">
        <v>3455</v>
      </c>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row>
    <row r="24" spans="1:66" ht="17.25" customHeight="1">
      <c r="A24" s="109" t="s">
        <v>3453</v>
      </c>
      <c r="B24" s="109" t="s">
        <v>3463</v>
      </c>
      <c r="C24" s="109">
        <v>9000</v>
      </c>
      <c r="D24" s="109" t="s">
        <v>3455</v>
      </c>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row>
    <row r="25" spans="1:66" ht="15" customHeight="1">
      <c r="A25" s="109" t="s">
        <v>3453</v>
      </c>
      <c r="B25" s="110" t="s">
        <v>3464</v>
      </c>
      <c r="C25" s="109">
        <v>14000</v>
      </c>
      <c r="D25" s="110" t="s">
        <v>3455</v>
      </c>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row>
    <row r="26" spans="1:66" ht="14.25">
      <c r="A26" s="99"/>
      <c r="B26" s="111"/>
      <c r="C26" s="99"/>
      <c r="D26" s="111"/>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row>
    <row r="27" spans="1:66" ht="14.25">
      <c r="A27" s="112" t="s">
        <v>165</v>
      </c>
      <c r="B27" s="113"/>
      <c r="C27" s="114"/>
      <c r="D27" s="115"/>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row>
    <row r="28" spans="1:66" ht="15.75" customHeight="1">
      <c r="A28" s="1082" t="s">
        <v>39</v>
      </c>
      <c r="B28" s="1081"/>
      <c r="C28" s="1083" t="s">
        <v>2653</v>
      </c>
      <c r="D28" s="108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row>
    <row r="29" spans="1:66" ht="29.1" customHeight="1">
      <c r="A29" s="1082" t="s">
        <v>167</v>
      </c>
      <c r="B29" s="1081"/>
      <c r="C29" s="1085"/>
      <c r="D29" s="1086"/>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row>
    <row r="30" spans="1:66" ht="14.25">
      <c r="A30" s="1087" t="s">
        <v>164</v>
      </c>
      <c r="B30" s="1088"/>
      <c r="C30" s="116" t="s">
        <v>4271</v>
      </c>
      <c r="D30" s="492">
        <v>44728</v>
      </c>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row>
    <row r="31" spans="1:66" ht="14.25">
      <c r="A31" s="98"/>
      <c r="B31" s="98"/>
      <c r="C31" s="101"/>
      <c r="D31" s="98"/>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row>
    <row r="32" spans="1:66">
      <c r="A32" s="1089" t="s">
        <v>611</v>
      </c>
      <c r="B32" s="1089"/>
      <c r="C32" s="1089"/>
      <c r="D32" s="1089"/>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row>
    <row r="33" spans="1:66">
      <c r="A33" s="1080" t="s">
        <v>613</v>
      </c>
      <c r="B33" s="1080"/>
      <c r="C33" s="1080"/>
      <c r="D33" s="1080"/>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row>
    <row r="34" spans="1:66">
      <c r="A34" s="1080" t="s">
        <v>589</v>
      </c>
      <c r="B34" s="1080"/>
      <c r="C34" s="1080"/>
      <c r="D34" s="1080"/>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row>
    <row r="35" spans="1:66" ht="13.5" customHeight="1">
      <c r="A35" s="117"/>
      <c r="B35" s="117"/>
      <c r="C35" s="117"/>
      <c r="D35" s="117"/>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row>
    <row r="36" spans="1:66">
      <c r="A36" s="1080" t="s">
        <v>58</v>
      </c>
      <c r="B36" s="1080"/>
      <c r="C36" s="1080"/>
      <c r="D36" s="1080"/>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row>
    <row r="37" spans="1:66">
      <c r="A37" s="1080" t="s">
        <v>59</v>
      </c>
      <c r="B37" s="1080"/>
      <c r="C37" s="1080"/>
      <c r="D37" s="1080"/>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row>
    <row r="38" spans="1:66">
      <c r="A38" s="1080" t="s">
        <v>374</v>
      </c>
      <c r="B38" s="1080"/>
      <c r="C38" s="1080"/>
      <c r="D38" s="1080"/>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row>
    <row r="39" spans="1:66">
      <c r="A39" s="94"/>
      <c r="B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row>
    <row r="40" spans="1:66">
      <c r="A40" s="94"/>
      <c r="B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row>
    <row r="41" spans="1:66">
      <c r="A41" s="94"/>
      <c r="B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row>
    <row r="42" spans="1:66">
      <c r="A42" s="94"/>
      <c r="B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row>
    <row r="43" spans="1:66" s="94" customFormat="1"/>
    <row r="44" spans="1:66" s="94" customFormat="1"/>
    <row r="45" spans="1:66" s="94" customFormat="1"/>
    <row r="46" spans="1:66" s="94" customFormat="1"/>
    <row r="47" spans="1:66" s="94" customFormat="1"/>
    <row r="48" spans="1:66" s="94" customFormat="1"/>
    <row r="49" spans="1:31" s="94" customFormat="1"/>
    <row r="50" spans="1:31" s="94" customFormat="1"/>
    <row r="51" spans="1:31" s="94" customFormat="1"/>
    <row r="52" spans="1:31" s="94" customFormat="1"/>
    <row r="53" spans="1:31" s="94" customFormat="1"/>
    <row r="54" spans="1:31" s="94" customFormat="1"/>
    <row r="55" spans="1:31" s="94" customFormat="1"/>
    <row r="56" spans="1:31" s="94" customFormat="1"/>
    <row r="57" spans="1:31" s="94" customFormat="1"/>
    <row r="58" spans="1:31" s="94" customFormat="1"/>
    <row r="59" spans="1:31" s="94" customFormat="1"/>
    <row r="60" spans="1:31" s="94" customFormat="1"/>
    <row r="61" spans="1:31" s="94" customFormat="1"/>
    <row r="62" spans="1:31">
      <c r="A62" s="94"/>
      <c r="B62" s="94"/>
      <c r="M62" s="94"/>
      <c r="N62" s="94"/>
      <c r="O62" s="94"/>
      <c r="P62" s="94"/>
      <c r="Q62" s="94"/>
      <c r="R62" s="94"/>
      <c r="S62" s="94"/>
      <c r="T62" s="94"/>
      <c r="U62" s="94"/>
      <c r="V62" s="94"/>
      <c r="W62" s="94"/>
      <c r="X62" s="94"/>
      <c r="Y62" s="94"/>
      <c r="Z62" s="94"/>
      <c r="AA62" s="94"/>
      <c r="AB62" s="94"/>
      <c r="AC62" s="94"/>
      <c r="AD62" s="94"/>
      <c r="AE62" s="94"/>
    </row>
    <row r="63" spans="1:31">
      <c r="A63" s="94"/>
      <c r="B63" s="94"/>
      <c r="M63" s="94"/>
      <c r="N63" s="94"/>
      <c r="O63" s="94"/>
      <c r="P63" s="94"/>
      <c r="Q63" s="94"/>
      <c r="R63" s="94"/>
      <c r="S63" s="94"/>
      <c r="T63" s="94"/>
      <c r="U63" s="94"/>
      <c r="V63" s="94"/>
      <c r="W63" s="94"/>
      <c r="X63" s="94"/>
      <c r="Y63" s="94"/>
      <c r="Z63" s="94"/>
      <c r="AA63" s="94"/>
      <c r="AB63" s="94"/>
      <c r="AC63" s="94"/>
      <c r="AD63" s="94"/>
      <c r="AE63" s="94"/>
    </row>
    <row r="64" spans="1:31">
      <c r="A64" s="94"/>
      <c r="B64" s="94"/>
      <c r="M64" s="94"/>
      <c r="N64" s="94"/>
      <c r="O64" s="94"/>
      <c r="P64" s="94"/>
      <c r="Q64" s="94"/>
      <c r="R64" s="94"/>
      <c r="S64" s="94"/>
      <c r="T64" s="94"/>
      <c r="U64" s="94"/>
      <c r="V64" s="94"/>
      <c r="W64" s="94"/>
      <c r="X64" s="94"/>
      <c r="Y64" s="94"/>
      <c r="Z64" s="94"/>
      <c r="AA64" s="94"/>
      <c r="AB64" s="94"/>
      <c r="AC64" s="94"/>
      <c r="AD64" s="94"/>
      <c r="AE64" s="94"/>
    </row>
    <row r="65" spans="1:31">
      <c r="A65" s="94"/>
      <c r="B65" s="94"/>
      <c r="M65" s="94"/>
      <c r="N65" s="94"/>
      <c r="O65" s="94"/>
      <c r="P65" s="94"/>
      <c r="Q65" s="94"/>
      <c r="R65" s="94"/>
      <c r="S65" s="94"/>
      <c r="T65" s="94"/>
      <c r="U65" s="94"/>
      <c r="V65" s="94"/>
      <c r="W65" s="94"/>
      <c r="X65" s="94"/>
      <c r="Y65" s="94"/>
      <c r="Z65" s="94"/>
      <c r="AA65" s="94"/>
      <c r="AB65" s="94"/>
      <c r="AC65" s="94"/>
      <c r="AD65" s="94"/>
      <c r="AE65" s="94"/>
    </row>
    <row r="66" spans="1:31">
      <c r="A66" s="94"/>
      <c r="B66" s="94"/>
      <c r="M66" s="94"/>
      <c r="N66" s="94"/>
      <c r="O66" s="94"/>
      <c r="P66" s="94"/>
      <c r="Q66" s="94"/>
      <c r="R66" s="94"/>
      <c r="S66" s="94"/>
      <c r="T66" s="94"/>
      <c r="U66" s="94"/>
      <c r="V66" s="94"/>
      <c r="W66" s="94"/>
      <c r="X66" s="94"/>
      <c r="Y66" s="94"/>
      <c r="Z66" s="94"/>
      <c r="AA66" s="94"/>
      <c r="AB66" s="94"/>
      <c r="AC66" s="94"/>
      <c r="AD66" s="94"/>
      <c r="AE66" s="94"/>
    </row>
    <row r="67" spans="1:31">
      <c r="A67" s="94"/>
      <c r="B67" s="94"/>
      <c r="M67" s="94"/>
      <c r="N67" s="94"/>
      <c r="O67" s="94"/>
      <c r="P67" s="94"/>
      <c r="Q67" s="94"/>
      <c r="R67" s="94"/>
      <c r="S67" s="94"/>
      <c r="T67" s="94"/>
      <c r="U67" s="94"/>
      <c r="V67" s="94"/>
      <c r="W67" s="94"/>
      <c r="X67" s="94"/>
      <c r="Y67" s="94"/>
      <c r="Z67" s="94"/>
      <c r="AA67" s="94"/>
      <c r="AB67" s="94"/>
      <c r="AC67" s="94"/>
      <c r="AD67" s="94"/>
      <c r="AE67" s="94"/>
    </row>
    <row r="68" spans="1:31">
      <c r="A68" s="94"/>
      <c r="B68" s="94"/>
      <c r="M68" s="94"/>
      <c r="N68" s="94"/>
      <c r="O68" s="94"/>
      <c r="P68" s="94"/>
      <c r="Q68" s="94"/>
      <c r="R68" s="94"/>
      <c r="S68" s="94"/>
      <c r="T68" s="94"/>
      <c r="U68" s="94"/>
      <c r="V68" s="94"/>
      <c r="W68" s="94"/>
      <c r="X68" s="94"/>
      <c r="Y68" s="94"/>
      <c r="Z68" s="94"/>
      <c r="AA68" s="94"/>
      <c r="AB68" s="94"/>
      <c r="AC68" s="94"/>
      <c r="AD68" s="94"/>
      <c r="AE68" s="94"/>
    </row>
    <row r="69" spans="1:31">
      <c r="A69" s="94"/>
      <c r="B69" s="94"/>
      <c r="M69" s="94"/>
      <c r="N69" s="94"/>
      <c r="O69" s="94"/>
      <c r="P69" s="94"/>
      <c r="Q69" s="94"/>
      <c r="R69" s="94"/>
      <c r="S69" s="94"/>
      <c r="T69" s="94"/>
      <c r="U69" s="94"/>
      <c r="V69" s="94"/>
      <c r="W69" s="94"/>
      <c r="X69" s="94"/>
      <c r="Y69" s="94"/>
      <c r="Z69" s="94"/>
      <c r="AA69" s="94"/>
      <c r="AB69" s="94"/>
      <c r="AC69" s="94"/>
      <c r="AD69" s="94"/>
      <c r="AE69" s="94"/>
    </row>
    <row r="70" spans="1:31">
      <c r="A70" s="94"/>
      <c r="B70" s="94"/>
      <c r="M70" s="94"/>
      <c r="N70" s="94"/>
      <c r="O70" s="94"/>
      <c r="P70" s="94"/>
      <c r="Q70" s="94"/>
      <c r="R70" s="94"/>
      <c r="S70" s="94"/>
      <c r="T70" s="94"/>
      <c r="U70" s="94"/>
      <c r="V70" s="94"/>
      <c r="W70" s="94"/>
      <c r="X70" s="94"/>
      <c r="Y70" s="94"/>
      <c r="Z70" s="94"/>
      <c r="AA70" s="94"/>
      <c r="AB70" s="94"/>
      <c r="AC70" s="94"/>
      <c r="AD70" s="94"/>
      <c r="AE70" s="94"/>
    </row>
    <row r="71" spans="1:31">
      <c r="A71" s="94"/>
      <c r="B71" s="94"/>
      <c r="M71" s="94"/>
      <c r="N71" s="94"/>
      <c r="O71" s="94"/>
      <c r="P71" s="94"/>
      <c r="Q71" s="94"/>
      <c r="R71" s="94"/>
      <c r="S71" s="94"/>
      <c r="T71" s="94"/>
      <c r="U71" s="94"/>
      <c r="V71" s="94"/>
      <c r="W71" s="94"/>
      <c r="X71" s="94"/>
      <c r="Y71" s="94"/>
      <c r="Z71" s="94"/>
      <c r="AA71" s="94"/>
      <c r="AB71" s="94"/>
      <c r="AC71" s="94"/>
      <c r="AD71" s="94"/>
      <c r="AE71" s="94"/>
    </row>
    <row r="72" spans="1:31">
      <c r="A72" s="94"/>
      <c r="B72" s="94"/>
      <c r="M72" s="94"/>
      <c r="N72" s="94"/>
      <c r="O72" s="94"/>
      <c r="P72" s="94"/>
      <c r="Q72" s="94"/>
      <c r="R72" s="94"/>
      <c r="S72" s="94"/>
      <c r="T72" s="94"/>
      <c r="U72" s="94"/>
      <c r="V72" s="94"/>
      <c r="W72" s="94"/>
      <c r="X72" s="94"/>
      <c r="Y72" s="94"/>
      <c r="Z72" s="94"/>
      <c r="AA72" s="94"/>
      <c r="AB72" s="94"/>
      <c r="AC72" s="94"/>
      <c r="AD72" s="94"/>
      <c r="AE72" s="94"/>
    </row>
    <row r="73" spans="1:31">
      <c r="A73" s="94"/>
      <c r="B73" s="94"/>
      <c r="M73" s="94"/>
      <c r="N73" s="94"/>
      <c r="O73" s="94"/>
      <c r="P73" s="94"/>
      <c r="Q73" s="94"/>
      <c r="R73" s="94"/>
      <c r="S73" s="94"/>
      <c r="T73" s="94"/>
      <c r="U73" s="94"/>
      <c r="V73" s="94"/>
      <c r="W73" s="94"/>
      <c r="X73" s="94"/>
      <c r="Y73" s="94"/>
      <c r="Z73" s="94"/>
      <c r="AA73" s="94"/>
      <c r="AB73" s="94"/>
      <c r="AC73" s="94"/>
      <c r="AD73" s="94"/>
      <c r="AE73" s="94"/>
    </row>
    <row r="74" spans="1:31">
      <c r="A74" s="94"/>
      <c r="B74" s="94"/>
      <c r="M74" s="94"/>
      <c r="N74" s="94"/>
      <c r="O74" s="94"/>
      <c r="P74" s="94"/>
      <c r="Q74" s="94"/>
      <c r="R74" s="94"/>
      <c r="S74" s="94"/>
      <c r="T74" s="94"/>
      <c r="U74" s="94"/>
      <c r="V74" s="94"/>
      <c r="W74" s="94"/>
      <c r="X74" s="94"/>
      <c r="Y74" s="94"/>
      <c r="Z74" s="94"/>
      <c r="AA74" s="94"/>
      <c r="AB74" s="94"/>
      <c r="AC74" s="94"/>
      <c r="AD74" s="94"/>
      <c r="AE74" s="94"/>
    </row>
    <row r="75" spans="1:31">
      <c r="A75" s="94"/>
      <c r="B75" s="94"/>
      <c r="M75" s="94"/>
      <c r="N75" s="94"/>
      <c r="O75" s="94"/>
      <c r="P75" s="94"/>
      <c r="Q75" s="94"/>
      <c r="R75" s="94"/>
      <c r="S75" s="94"/>
      <c r="T75" s="94"/>
      <c r="U75" s="94"/>
      <c r="V75" s="94"/>
      <c r="W75" s="94"/>
      <c r="X75" s="94"/>
      <c r="Y75" s="94"/>
      <c r="Z75" s="94"/>
      <c r="AA75" s="94"/>
      <c r="AB75" s="94"/>
      <c r="AC75" s="94"/>
      <c r="AD75" s="94"/>
      <c r="AE75" s="94"/>
    </row>
    <row r="76" spans="1:31">
      <c r="A76" s="94"/>
      <c r="B76" s="94"/>
      <c r="M76" s="94"/>
      <c r="N76" s="94"/>
      <c r="O76" s="94"/>
      <c r="P76" s="94"/>
      <c r="Q76" s="94"/>
      <c r="R76" s="94"/>
      <c r="S76" s="94"/>
      <c r="T76" s="94"/>
      <c r="U76" s="94"/>
      <c r="V76" s="94"/>
      <c r="W76" s="94"/>
      <c r="X76" s="94"/>
      <c r="Y76" s="94"/>
      <c r="Z76" s="94"/>
      <c r="AA76" s="94"/>
      <c r="AB76" s="94"/>
      <c r="AC76" s="94"/>
      <c r="AD76" s="94"/>
      <c r="AE76" s="94"/>
    </row>
    <row r="77" spans="1:31">
      <c r="A77" s="94"/>
      <c r="B77" s="94"/>
      <c r="M77" s="94"/>
      <c r="N77" s="94"/>
      <c r="O77" s="94"/>
      <c r="P77" s="94"/>
      <c r="Q77" s="94"/>
      <c r="R77" s="94"/>
      <c r="S77" s="94"/>
      <c r="T77" s="94"/>
      <c r="U77" s="94"/>
      <c r="V77" s="94"/>
      <c r="W77" s="94"/>
      <c r="X77" s="94"/>
      <c r="Y77" s="94"/>
      <c r="Z77" s="94"/>
      <c r="AA77" s="94"/>
      <c r="AB77" s="94"/>
      <c r="AC77" s="94"/>
      <c r="AD77" s="94"/>
      <c r="AE77" s="94"/>
    </row>
    <row r="78" spans="1:31">
      <c r="A78" s="94"/>
      <c r="B78" s="94"/>
      <c r="M78" s="94"/>
      <c r="N78" s="94"/>
      <c r="O78" s="94"/>
      <c r="P78" s="94"/>
      <c r="Q78" s="94"/>
      <c r="R78" s="94"/>
      <c r="S78" s="94"/>
      <c r="T78" s="94"/>
      <c r="U78" s="94"/>
      <c r="V78" s="94"/>
      <c r="W78" s="94"/>
      <c r="X78" s="94"/>
      <c r="Y78" s="94"/>
      <c r="Z78" s="94"/>
      <c r="AA78" s="94"/>
      <c r="AB78" s="94"/>
      <c r="AC78" s="94"/>
      <c r="AD78" s="94"/>
      <c r="AE78" s="94"/>
    </row>
    <row r="79" spans="1:31">
      <c r="A79" s="94"/>
      <c r="B79" s="94"/>
      <c r="M79" s="94"/>
      <c r="N79" s="94"/>
      <c r="O79" s="94"/>
      <c r="P79" s="94"/>
      <c r="Q79" s="94"/>
      <c r="R79" s="94"/>
      <c r="S79" s="94"/>
      <c r="T79" s="94"/>
      <c r="U79" s="94"/>
      <c r="V79" s="94"/>
      <c r="W79" s="94"/>
      <c r="X79" s="94"/>
      <c r="Y79" s="94"/>
      <c r="Z79" s="94"/>
      <c r="AA79" s="94"/>
      <c r="AB79" s="94"/>
      <c r="AC79" s="94"/>
      <c r="AD79" s="94"/>
      <c r="AE79" s="94"/>
    </row>
    <row r="80" spans="1:31">
      <c r="A80" s="94"/>
      <c r="B80" s="94"/>
      <c r="M80" s="94"/>
      <c r="N80" s="94"/>
      <c r="O80" s="94"/>
      <c r="P80" s="94"/>
      <c r="Q80" s="94"/>
      <c r="R80" s="94"/>
      <c r="S80" s="94"/>
      <c r="T80" s="94"/>
      <c r="U80" s="94"/>
      <c r="V80" s="94"/>
      <c r="W80" s="94"/>
      <c r="X80" s="94"/>
      <c r="Y80" s="94"/>
      <c r="Z80" s="94"/>
      <c r="AA80" s="94"/>
      <c r="AB80" s="94"/>
      <c r="AC80" s="94"/>
      <c r="AD80" s="94"/>
      <c r="AE80" s="94"/>
    </row>
    <row r="81" spans="1:31">
      <c r="A81" s="94"/>
      <c r="B81" s="94"/>
      <c r="M81" s="94"/>
      <c r="N81" s="94"/>
      <c r="O81" s="94"/>
      <c r="P81" s="94"/>
      <c r="Q81" s="94"/>
      <c r="R81" s="94"/>
      <c r="S81" s="94"/>
      <c r="T81" s="94"/>
      <c r="U81" s="94"/>
      <c r="V81" s="94"/>
      <c r="W81" s="94"/>
      <c r="X81" s="94"/>
      <c r="Y81" s="94"/>
      <c r="Z81" s="94"/>
      <c r="AA81" s="94"/>
      <c r="AB81" s="94"/>
      <c r="AC81" s="94"/>
      <c r="AD81" s="94"/>
      <c r="AE81" s="94"/>
    </row>
    <row r="82" spans="1:31">
      <c r="A82" s="94"/>
      <c r="B82" s="94"/>
      <c r="M82" s="94"/>
      <c r="N82" s="94"/>
      <c r="O82" s="94"/>
      <c r="P82" s="94"/>
      <c r="Q82" s="94"/>
      <c r="R82" s="94"/>
      <c r="S82" s="94"/>
      <c r="T82" s="94"/>
      <c r="U82" s="94"/>
      <c r="V82" s="94"/>
      <c r="W82" s="94"/>
      <c r="X82" s="94"/>
      <c r="Y82" s="94"/>
      <c r="Z82" s="94"/>
      <c r="AA82" s="94"/>
      <c r="AB82" s="94"/>
      <c r="AC82" s="94"/>
      <c r="AD82" s="94"/>
      <c r="AE82" s="94"/>
    </row>
    <row r="83" spans="1:31">
      <c r="A83" s="94"/>
      <c r="B83" s="94"/>
      <c r="M83" s="94"/>
      <c r="N83" s="94"/>
      <c r="O83" s="94"/>
      <c r="P83" s="94"/>
      <c r="Q83" s="94"/>
      <c r="R83" s="94"/>
      <c r="S83" s="94"/>
      <c r="T83" s="94"/>
      <c r="U83" s="94"/>
      <c r="V83" s="94"/>
      <c r="W83" s="94"/>
      <c r="X83" s="94"/>
      <c r="Y83" s="94"/>
      <c r="Z83" s="94"/>
      <c r="AA83" s="94"/>
      <c r="AB83" s="94"/>
      <c r="AC83" s="94"/>
      <c r="AD83" s="94"/>
      <c r="AE83" s="94"/>
    </row>
    <row r="84" spans="1:31">
      <c r="A84" s="94"/>
      <c r="B84" s="94"/>
      <c r="M84" s="94"/>
      <c r="N84" s="94"/>
      <c r="O84" s="94"/>
      <c r="P84" s="94"/>
      <c r="Q84" s="94"/>
      <c r="R84" s="94"/>
      <c r="S84" s="94"/>
      <c r="T84" s="94"/>
      <c r="U84" s="94"/>
      <c r="V84" s="94"/>
      <c r="W84" s="94"/>
      <c r="X84" s="94"/>
      <c r="Y84" s="94"/>
      <c r="Z84" s="94"/>
      <c r="AA84" s="94"/>
      <c r="AB84" s="94"/>
      <c r="AC84" s="94"/>
      <c r="AD84" s="94"/>
      <c r="AE84" s="94"/>
    </row>
    <row r="85" spans="1:31">
      <c r="A85" s="94"/>
      <c r="B85" s="94"/>
      <c r="M85" s="94"/>
      <c r="N85" s="94"/>
      <c r="O85" s="94"/>
      <c r="P85" s="94"/>
      <c r="Q85" s="94"/>
      <c r="R85" s="94"/>
      <c r="S85" s="94"/>
      <c r="T85" s="94"/>
      <c r="U85" s="94"/>
      <c r="V85" s="94"/>
      <c r="W85" s="94"/>
      <c r="X85" s="94"/>
      <c r="Y85" s="94"/>
      <c r="Z85" s="94"/>
      <c r="AA85" s="94"/>
      <c r="AB85" s="94"/>
      <c r="AC85" s="94"/>
      <c r="AD85" s="94"/>
      <c r="AE85" s="94"/>
    </row>
    <row r="86" spans="1:31">
      <c r="A86" s="94"/>
      <c r="B86" s="94"/>
      <c r="M86" s="94"/>
      <c r="N86" s="94"/>
      <c r="O86" s="94"/>
      <c r="P86" s="94"/>
      <c r="Q86" s="94"/>
      <c r="R86" s="94"/>
      <c r="S86" s="94"/>
      <c r="T86" s="94"/>
      <c r="U86" s="94"/>
      <c r="V86" s="94"/>
      <c r="W86" s="94"/>
      <c r="X86" s="94"/>
      <c r="Y86" s="94"/>
      <c r="Z86" s="94"/>
      <c r="AA86" s="94"/>
      <c r="AB86" s="94"/>
      <c r="AC86" s="94"/>
      <c r="AD86" s="94"/>
      <c r="AE86" s="94"/>
    </row>
    <row r="87" spans="1:31">
      <c r="A87" s="94"/>
      <c r="B87" s="94"/>
      <c r="M87" s="94"/>
      <c r="N87" s="94"/>
      <c r="O87" s="94"/>
      <c r="P87" s="94"/>
      <c r="Q87" s="94"/>
      <c r="R87" s="94"/>
      <c r="S87" s="94"/>
      <c r="T87" s="94"/>
      <c r="U87" s="94"/>
      <c r="V87" s="94"/>
      <c r="W87" s="94"/>
      <c r="X87" s="94"/>
      <c r="Y87" s="94"/>
      <c r="Z87" s="94"/>
      <c r="AA87" s="94"/>
      <c r="AB87" s="94"/>
      <c r="AC87" s="94"/>
      <c r="AD87" s="94"/>
      <c r="AE87" s="94"/>
    </row>
    <row r="88" spans="1:31">
      <c r="A88" s="94"/>
      <c r="B88" s="94"/>
      <c r="M88" s="94"/>
      <c r="N88" s="94"/>
      <c r="O88" s="94"/>
      <c r="P88" s="94"/>
      <c r="Q88" s="94"/>
      <c r="R88" s="94"/>
      <c r="S88" s="94"/>
      <c r="T88" s="94"/>
      <c r="U88" s="94"/>
      <c r="V88" s="94"/>
      <c r="W88" s="94"/>
      <c r="X88" s="94"/>
      <c r="Y88" s="94"/>
      <c r="Z88" s="94"/>
      <c r="AA88" s="94"/>
      <c r="AB88" s="94"/>
      <c r="AC88" s="94"/>
      <c r="AD88" s="94"/>
      <c r="AE88" s="94"/>
    </row>
    <row r="89" spans="1:31">
      <c r="A89" s="94"/>
      <c r="B89" s="94"/>
      <c r="M89" s="94"/>
      <c r="N89" s="94"/>
      <c r="O89" s="94"/>
      <c r="P89" s="94"/>
      <c r="Q89" s="94"/>
      <c r="R89" s="94"/>
      <c r="S89" s="94"/>
      <c r="T89" s="94"/>
      <c r="U89" s="94"/>
      <c r="V89" s="94"/>
      <c r="W89" s="94"/>
      <c r="X89" s="94"/>
      <c r="Y89" s="94"/>
      <c r="Z89" s="94"/>
      <c r="AA89" s="94"/>
      <c r="AB89" s="94"/>
      <c r="AC89" s="94"/>
      <c r="AD89" s="94"/>
      <c r="AE89" s="94"/>
    </row>
    <row r="90" spans="1:31">
      <c r="A90" s="94"/>
      <c r="B90" s="94"/>
      <c r="M90" s="94"/>
      <c r="N90" s="94"/>
      <c r="O90" s="94"/>
      <c r="P90" s="94"/>
      <c r="Q90" s="94"/>
      <c r="R90" s="94"/>
      <c r="S90" s="94"/>
      <c r="T90" s="94"/>
      <c r="U90" s="94"/>
      <c r="V90" s="94"/>
      <c r="W90" s="94"/>
      <c r="X90" s="94"/>
      <c r="Y90" s="94"/>
      <c r="Z90" s="94"/>
      <c r="AA90" s="94"/>
      <c r="AB90" s="94"/>
      <c r="AC90" s="94"/>
      <c r="AD90" s="94"/>
      <c r="AE90" s="94"/>
    </row>
    <row r="91" spans="1:31">
      <c r="A91" s="94"/>
      <c r="B91" s="94"/>
      <c r="M91" s="94"/>
      <c r="N91" s="94"/>
      <c r="O91" s="94"/>
      <c r="P91" s="94"/>
      <c r="Q91" s="94"/>
      <c r="R91" s="94"/>
      <c r="S91" s="94"/>
      <c r="T91" s="94"/>
      <c r="U91" s="94"/>
      <c r="V91" s="94"/>
      <c r="W91" s="94"/>
      <c r="X91" s="94"/>
      <c r="Y91" s="94"/>
      <c r="Z91" s="94"/>
      <c r="AA91" s="94"/>
      <c r="AB91" s="94"/>
      <c r="AC91" s="94"/>
      <c r="AD91" s="94"/>
      <c r="AE91" s="94"/>
    </row>
    <row r="92" spans="1:31">
      <c r="A92" s="94"/>
      <c r="B92" s="94"/>
      <c r="M92" s="94"/>
      <c r="N92" s="94"/>
      <c r="O92" s="94"/>
      <c r="P92" s="94"/>
      <c r="Q92" s="94"/>
      <c r="R92" s="94"/>
      <c r="S92" s="94"/>
      <c r="T92" s="94"/>
      <c r="U92" s="94"/>
      <c r="V92" s="94"/>
      <c r="W92" s="94"/>
      <c r="X92" s="94"/>
      <c r="Y92" s="94"/>
      <c r="Z92" s="94"/>
      <c r="AA92" s="94"/>
      <c r="AB92" s="94"/>
      <c r="AC92" s="94"/>
      <c r="AD92" s="94"/>
      <c r="AE92" s="94"/>
    </row>
    <row r="93" spans="1:31">
      <c r="A93" s="94"/>
      <c r="B93" s="94"/>
      <c r="M93" s="94"/>
      <c r="N93" s="94"/>
      <c r="O93" s="94"/>
      <c r="P93" s="94"/>
      <c r="Q93" s="94"/>
      <c r="R93" s="94"/>
      <c r="S93" s="94"/>
      <c r="T93" s="94"/>
      <c r="U93" s="94"/>
      <c r="V93" s="94"/>
      <c r="W93" s="94"/>
      <c r="X93" s="94"/>
      <c r="Y93" s="94"/>
      <c r="Z93" s="94"/>
      <c r="AA93" s="94"/>
      <c r="AB93" s="94"/>
      <c r="AC93" s="94"/>
      <c r="AD93" s="94"/>
      <c r="AE93" s="94"/>
    </row>
    <row r="94" spans="1:31">
      <c r="A94" s="94"/>
      <c r="B94" s="94"/>
      <c r="M94" s="94"/>
      <c r="N94" s="94"/>
      <c r="O94" s="94"/>
      <c r="P94" s="94"/>
      <c r="Q94" s="94"/>
      <c r="R94" s="94"/>
      <c r="S94" s="94"/>
      <c r="T94" s="94"/>
      <c r="U94" s="94"/>
      <c r="V94" s="94"/>
      <c r="W94" s="94"/>
      <c r="X94" s="94"/>
      <c r="Y94" s="94"/>
      <c r="Z94" s="94"/>
      <c r="AA94" s="94"/>
      <c r="AB94" s="94"/>
      <c r="AC94" s="94"/>
      <c r="AD94" s="94"/>
      <c r="AE94" s="94"/>
    </row>
    <row r="95" spans="1:31">
      <c r="A95" s="94"/>
      <c r="B95" s="94"/>
      <c r="M95" s="94"/>
      <c r="N95" s="94"/>
      <c r="O95" s="94"/>
      <c r="P95" s="94"/>
      <c r="Q95" s="94"/>
      <c r="R95" s="94"/>
      <c r="S95" s="94"/>
      <c r="T95" s="94"/>
      <c r="U95" s="94"/>
      <c r="V95" s="94"/>
      <c r="W95" s="94"/>
      <c r="X95" s="94"/>
      <c r="Y95" s="94"/>
      <c r="Z95" s="94"/>
      <c r="AA95" s="94"/>
      <c r="AB95" s="94"/>
      <c r="AC95" s="94"/>
      <c r="AD95" s="94"/>
      <c r="AE95" s="94"/>
    </row>
    <row r="96" spans="1:31">
      <c r="A96" s="94"/>
      <c r="B96" s="94"/>
      <c r="M96" s="94"/>
      <c r="N96" s="94"/>
      <c r="O96" s="94"/>
      <c r="P96" s="94"/>
      <c r="Q96" s="94"/>
      <c r="R96" s="94"/>
      <c r="S96" s="94"/>
      <c r="T96" s="94"/>
      <c r="U96" s="94"/>
      <c r="V96" s="94"/>
      <c r="W96" s="94"/>
      <c r="X96" s="94"/>
      <c r="Y96" s="94"/>
      <c r="Z96" s="94"/>
      <c r="AA96" s="94"/>
      <c r="AB96" s="94"/>
      <c r="AC96" s="94"/>
      <c r="AD96" s="94"/>
      <c r="AE96" s="94"/>
    </row>
    <row r="97" spans="1:31">
      <c r="A97" s="94"/>
      <c r="B97" s="94"/>
      <c r="M97" s="94"/>
      <c r="N97" s="94"/>
      <c r="O97" s="94"/>
      <c r="P97" s="94"/>
      <c r="Q97" s="94"/>
      <c r="R97" s="94"/>
      <c r="S97" s="94"/>
      <c r="T97" s="94"/>
      <c r="U97" s="94"/>
      <c r="V97" s="94"/>
      <c r="W97" s="94"/>
      <c r="X97" s="94"/>
      <c r="Y97" s="94"/>
      <c r="Z97" s="94"/>
      <c r="AA97" s="94"/>
      <c r="AB97" s="94"/>
      <c r="AC97" s="94"/>
      <c r="AD97" s="94"/>
      <c r="AE97" s="94"/>
    </row>
    <row r="98" spans="1:31">
      <c r="A98" s="94"/>
      <c r="B98" s="94"/>
      <c r="M98" s="94"/>
      <c r="N98" s="94"/>
      <c r="O98" s="94"/>
      <c r="P98" s="94"/>
      <c r="Q98" s="94"/>
      <c r="R98" s="94"/>
      <c r="S98" s="94"/>
      <c r="T98" s="94"/>
      <c r="U98" s="94"/>
      <c r="V98" s="94"/>
      <c r="W98" s="94"/>
      <c r="X98" s="94"/>
      <c r="Y98" s="94"/>
      <c r="Z98" s="94"/>
      <c r="AA98" s="94"/>
      <c r="AB98" s="94"/>
      <c r="AC98" s="94"/>
      <c r="AD98" s="94"/>
      <c r="AE98" s="94"/>
    </row>
    <row r="99" spans="1:31">
      <c r="A99" s="94"/>
      <c r="B99" s="94"/>
      <c r="M99" s="94"/>
      <c r="N99" s="94"/>
      <c r="O99" s="94"/>
      <c r="P99" s="94"/>
      <c r="Q99" s="94"/>
      <c r="R99" s="94"/>
      <c r="S99" s="94"/>
      <c r="T99" s="94"/>
      <c r="U99" s="94"/>
      <c r="V99" s="94"/>
      <c r="W99" s="94"/>
      <c r="X99" s="94"/>
      <c r="Y99" s="94"/>
      <c r="Z99" s="94"/>
      <c r="AA99" s="94"/>
      <c r="AB99" s="94"/>
      <c r="AC99" s="94"/>
      <c r="AD99" s="94"/>
      <c r="AE99" s="94"/>
    </row>
    <row r="100" spans="1:31">
      <c r="A100" s="94"/>
      <c r="B100" s="94"/>
      <c r="M100" s="94"/>
      <c r="N100" s="94"/>
      <c r="O100" s="94"/>
      <c r="P100" s="94"/>
      <c r="Q100" s="94"/>
      <c r="R100" s="94"/>
      <c r="S100" s="94"/>
      <c r="T100" s="94"/>
      <c r="U100" s="94"/>
      <c r="V100" s="94"/>
      <c r="W100" s="94"/>
      <c r="X100" s="94"/>
      <c r="Y100" s="94"/>
      <c r="Z100" s="94"/>
      <c r="AA100" s="94"/>
      <c r="AB100" s="94"/>
      <c r="AC100" s="94"/>
      <c r="AD100" s="94"/>
      <c r="AE100" s="94"/>
    </row>
    <row r="101" spans="1:31">
      <c r="A101" s="94"/>
      <c r="B101" s="94"/>
      <c r="M101" s="94"/>
      <c r="N101" s="94"/>
      <c r="O101" s="94"/>
      <c r="P101" s="94"/>
      <c r="Q101" s="94"/>
      <c r="R101" s="94"/>
      <c r="S101" s="94"/>
      <c r="T101" s="94"/>
      <c r="U101" s="94"/>
      <c r="V101" s="94"/>
      <c r="W101" s="94"/>
      <c r="X101" s="94"/>
      <c r="Y101" s="94"/>
      <c r="Z101" s="94"/>
      <c r="AA101" s="94"/>
      <c r="AB101" s="94"/>
      <c r="AC101" s="94"/>
      <c r="AD101" s="94"/>
      <c r="AE101" s="94"/>
    </row>
    <row r="102" spans="1:31">
      <c r="A102" s="94"/>
      <c r="B102" s="94"/>
      <c r="M102" s="94"/>
      <c r="N102" s="94"/>
      <c r="O102" s="94"/>
      <c r="P102" s="94"/>
      <c r="Q102" s="94"/>
      <c r="R102" s="94"/>
      <c r="S102" s="94"/>
      <c r="T102" s="94"/>
      <c r="U102" s="94"/>
      <c r="V102" s="94"/>
      <c r="W102" s="94"/>
      <c r="X102" s="94"/>
      <c r="Y102" s="94"/>
      <c r="Z102" s="94"/>
      <c r="AA102" s="94"/>
      <c r="AB102" s="94"/>
      <c r="AC102" s="94"/>
      <c r="AD102" s="94"/>
      <c r="AE102" s="94"/>
    </row>
    <row r="103" spans="1:31">
      <c r="A103" s="94"/>
      <c r="B103" s="94"/>
      <c r="M103" s="94"/>
      <c r="N103" s="94"/>
      <c r="O103" s="94"/>
      <c r="P103" s="94"/>
      <c r="Q103" s="94"/>
      <c r="R103" s="94"/>
      <c r="S103" s="94"/>
      <c r="T103" s="94"/>
      <c r="U103" s="94"/>
      <c r="V103" s="94"/>
      <c r="W103" s="94"/>
      <c r="X103" s="94"/>
      <c r="Y103" s="94"/>
      <c r="Z103" s="94"/>
      <c r="AA103" s="94"/>
      <c r="AB103" s="94"/>
      <c r="AC103" s="94"/>
      <c r="AD103" s="94"/>
      <c r="AE103" s="94"/>
    </row>
    <row r="104" spans="1:31">
      <c r="A104" s="94"/>
      <c r="B104" s="94"/>
      <c r="M104" s="94"/>
      <c r="N104" s="94"/>
      <c r="O104" s="94"/>
      <c r="P104" s="94"/>
      <c r="Q104" s="94"/>
      <c r="R104" s="94"/>
      <c r="S104" s="94"/>
      <c r="T104" s="94"/>
      <c r="U104" s="94"/>
      <c r="V104" s="94"/>
      <c r="W104" s="94"/>
      <c r="X104" s="94"/>
      <c r="Y104" s="94"/>
      <c r="Z104" s="94"/>
      <c r="AA104" s="94"/>
      <c r="AB104" s="94"/>
      <c r="AC104" s="94"/>
      <c r="AD104" s="94"/>
      <c r="AE104" s="94"/>
    </row>
    <row r="105" spans="1:31">
      <c r="A105" s="94"/>
      <c r="B105" s="94"/>
      <c r="M105" s="94"/>
      <c r="N105" s="94"/>
      <c r="O105" s="94"/>
      <c r="P105" s="94"/>
      <c r="Q105" s="94"/>
      <c r="R105" s="94"/>
      <c r="S105" s="94"/>
      <c r="T105" s="94"/>
      <c r="U105" s="94"/>
      <c r="V105" s="94"/>
      <c r="W105" s="94"/>
      <c r="X105" s="94"/>
      <c r="Y105" s="94"/>
      <c r="Z105" s="94"/>
      <c r="AA105" s="94"/>
      <c r="AB105" s="94"/>
      <c r="AC105" s="94"/>
      <c r="AD105" s="94"/>
      <c r="AE105" s="94"/>
    </row>
    <row r="106" spans="1:31">
      <c r="A106" s="94"/>
      <c r="B106" s="94"/>
      <c r="M106" s="94"/>
      <c r="N106" s="94"/>
      <c r="O106" s="94"/>
      <c r="P106" s="94"/>
      <c r="Q106" s="94"/>
      <c r="R106" s="94"/>
      <c r="S106" s="94"/>
      <c r="T106" s="94"/>
      <c r="U106" s="94"/>
      <c r="V106" s="94"/>
      <c r="W106" s="94"/>
      <c r="X106" s="94"/>
      <c r="Y106" s="94"/>
      <c r="Z106" s="94"/>
      <c r="AA106" s="94"/>
      <c r="AB106" s="94"/>
      <c r="AC106" s="94"/>
      <c r="AD106" s="94"/>
      <c r="AE106" s="94"/>
    </row>
    <row r="107" spans="1:31">
      <c r="A107" s="94"/>
      <c r="B107" s="94"/>
    </row>
    <row r="108" spans="1:31">
      <c r="A108" s="94"/>
      <c r="B108" s="94"/>
    </row>
    <row r="109" spans="1:31">
      <c r="A109" s="94"/>
      <c r="B109" s="94"/>
    </row>
    <row r="110" spans="1:31">
      <c r="A110" s="94"/>
      <c r="B110" s="94"/>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10" type="noConversion"/>
  <pageMargins left="1.19" right="0.75" top="1" bottom="1" header="0.5" footer="0.5"/>
  <pageSetup paperSize="9" scale="81"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39" customWidth="1"/>
    <col min="2" max="2" width="46.42578125" style="39" customWidth="1"/>
    <col min="3" max="16384" width="9" style="33"/>
  </cols>
  <sheetData>
    <row r="1" spans="1:2" ht="163.5" customHeight="1">
      <c r="A1" s="78"/>
      <c r="B1" s="31" t="s">
        <v>585</v>
      </c>
    </row>
    <row r="2" spans="1:2" ht="14.25">
      <c r="A2" s="79" t="s">
        <v>38</v>
      </c>
      <c r="B2" s="80"/>
    </row>
    <row r="3" spans="1:2" ht="14.25">
      <c r="A3" s="81" t="s">
        <v>39</v>
      </c>
      <c r="B3" s="82" t="str">
        <f>Cover!D3</f>
        <v>Tilhill Forestry Limited</v>
      </c>
    </row>
    <row r="4" spans="1:2" ht="14.25">
      <c r="A4" s="81" t="s">
        <v>40</v>
      </c>
      <c r="B4" s="82" t="str">
        <f>Cover!D8</f>
        <v>SA-PEFC-FM-004552</v>
      </c>
    </row>
    <row r="5" spans="1:2" ht="14.25">
      <c r="A5" s="81" t="s">
        <v>81</v>
      </c>
      <c r="B5" s="82" t="str">
        <f>'1 Basic info'!$C$16</f>
        <v>UK</v>
      </c>
    </row>
    <row r="6" spans="1:2" ht="14.25">
      <c r="A6" s="81" t="s">
        <v>41</v>
      </c>
      <c r="B6" s="82">
        <v>366</v>
      </c>
    </row>
    <row r="7" spans="1:2" ht="14.25">
      <c r="A7" s="81" t="s">
        <v>42</v>
      </c>
      <c r="B7" s="82">
        <f>'1 Basic info'!$D$92</f>
        <v>222653.49299999996</v>
      </c>
    </row>
    <row r="8" spans="1:2" ht="14.25">
      <c r="A8" s="83" t="s">
        <v>153</v>
      </c>
      <c r="B8" s="84" t="s">
        <v>3452</v>
      </c>
    </row>
    <row r="9" spans="1:2" ht="14.25">
      <c r="A9" s="48"/>
      <c r="B9" s="48"/>
    </row>
    <row r="10" spans="1:2" ht="14.25">
      <c r="A10" s="79" t="s">
        <v>154</v>
      </c>
      <c r="B10" s="80"/>
    </row>
    <row r="11" spans="1:2" ht="14.25">
      <c r="A11" s="81" t="s">
        <v>155</v>
      </c>
      <c r="B11" s="705" t="s">
        <v>11</v>
      </c>
    </row>
    <row r="12" spans="1:2" ht="14.25">
      <c r="A12" s="81" t="s">
        <v>156</v>
      </c>
      <c r="B12" s="705" t="s">
        <v>5358</v>
      </c>
    </row>
    <row r="13" spans="1:2" ht="14.25">
      <c r="A13" s="81" t="s">
        <v>201</v>
      </c>
      <c r="B13" s="991" t="str">
        <f>Cover!E19</f>
        <v>Gus Hellier</v>
      </c>
    </row>
    <row r="14" spans="1:2" ht="28.5">
      <c r="A14" s="706" t="s">
        <v>586</v>
      </c>
      <c r="B14" s="991" t="str">
        <f>Cover!F19</f>
        <v>John Rogers</v>
      </c>
    </row>
    <row r="15" spans="1:2" ht="14.25">
      <c r="A15" s="48"/>
      <c r="B15" s="48"/>
    </row>
    <row r="16" spans="1:2" s="48" customFormat="1" ht="14.25">
      <c r="A16" s="79" t="s">
        <v>157</v>
      </c>
      <c r="B16" s="80"/>
    </row>
    <row r="17" spans="1:2" s="48" customFormat="1" ht="14.25">
      <c r="A17" s="81" t="s">
        <v>506</v>
      </c>
      <c r="B17" s="705">
        <v>0</v>
      </c>
    </row>
    <row r="18" spans="1:2" s="48" customFormat="1" ht="14.25">
      <c r="A18" s="81" t="s">
        <v>507</v>
      </c>
      <c r="B18" s="705">
        <v>4</v>
      </c>
    </row>
    <row r="19" spans="1:2" s="48" customFormat="1" ht="14.25">
      <c r="A19" s="81" t="s">
        <v>508</v>
      </c>
      <c r="B19" s="705">
        <v>13</v>
      </c>
    </row>
    <row r="20" spans="1:2" s="48" customFormat="1" ht="14.25">
      <c r="A20" s="81" t="s">
        <v>30</v>
      </c>
      <c r="B20" s="705">
        <v>8</v>
      </c>
    </row>
    <row r="21" spans="1:2" s="48" customFormat="1" ht="14.25">
      <c r="A21" s="81" t="s">
        <v>158</v>
      </c>
      <c r="B21" s="707" t="s">
        <v>5794</v>
      </c>
    </row>
    <row r="22" spans="1:2" s="48" customFormat="1" ht="14.25">
      <c r="A22" s="83" t="s">
        <v>159</v>
      </c>
      <c r="B22" s="89" t="s">
        <v>160</v>
      </c>
    </row>
    <row r="23" spans="1:2" s="48" customFormat="1" ht="14.25"/>
    <row r="24" spans="1:2" s="48" customFormat="1" ht="14.25">
      <c r="A24" s="79" t="s">
        <v>161</v>
      </c>
      <c r="B24" s="85"/>
    </row>
    <row r="25" spans="1:2" s="48" customFormat="1" ht="42.75">
      <c r="A25" s="1090" t="s">
        <v>162</v>
      </c>
      <c r="B25" s="86" t="s">
        <v>587</v>
      </c>
    </row>
    <row r="26" spans="1:2" s="48" customFormat="1" ht="42.75" hidden="1">
      <c r="A26" s="1091"/>
      <c r="B26" s="86" t="s">
        <v>163</v>
      </c>
    </row>
    <row r="27" spans="1:2" s="48" customFormat="1" ht="28.5" hidden="1">
      <c r="A27" s="81"/>
      <c r="B27" s="87" t="s">
        <v>43</v>
      </c>
    </row>
    <row r="28" spans="1:2" s="48" customFormat="1" ht="14.25">
      <c r="A28" s="83" t="s">
        <v>164</v>
      </c>
      <c r="B28" s="708"/>
    </row>
    <row r="29" spans="1:2" s="48" customFormat="1" ht="14.25">
      <c r="B29" s="52"/>
    </row>
    <row r="30" spans="1:2" s="48" customFormat="1" ht="14.25">
      <c r="A30" s="79" t="s">
        <v>165</v>
      </c>
      <c r="B30" s="85"/>
    </row>
    <row r="31" spans="1:2" s="39" customFormat="1" ht="14.25">
      <c r="A31" s="1091" t="s">
        <v>166</v>
      </c>
      <c r="B31" s="989" t="s">
        <v>5798</v>
      </c>
    </row>
    <row r="32" spans="1:2" s="39" customFormat="1" ht="14.25" hidden="1">
      <c r="A32" s="1091"/>
      <c r="B32" s="86" t="s">
        <v>484</v>
      </c>
    </row>
    <row r="33" spans="1:2" s="39" customFormat="1" ht="14.25" hidden="1">
      <c r="A33" s="1091"/>
      <c r="B33" s="183" t="s">
        <v>678</v>
      </c>
    </row>
    <row r="34" spans="1:2" s="39" customFormat="1" ht="45.75" customHeight="1">
      <c r="A34" s="81" t="s">
        <v>39</v>
      </c>
      <c r="B34" s="990" t="s">
        <v>5797</v>
      </c>
    </row>
    <row r="35" spans="1:2" s="39" customFormat="1" ht="58.5" customHeight="1">
      <c r="A35" s="88" t="s">
        <v>5796</v>
      </c>
      <c r="B35" s="221" t="s">
        <v>5797</v>
      </c>
    </row>
    <row r="36" spans="1:2" ht="14.25">
      <c r="A36" s="83" t="s">
        <v>164</v>
      </c>
      <c r="B36" s="709">
        <v>44897</v>
      </c>
    </row>
    <row r="37" spans="1:2" s="90" customFormat="1" ht="10.5" customHeight="1">
      <c r="A37" s="48"/>
      <c r="B37" s="48"/>
    </row>
    <row r="38" spans="1:2" s="90" customFormat="1" ht="10.5" customHeight="1">
      <c r="A38" s="1092" t="s">
        <v>612</v>
      </c>
      <c r="B38" s="1092"/>
    </row>
    <row r="39" spans="1:2" s="90" customFormat="1" ht="10.5">
      <c r="A39" s="1041" t="s">
        <v>613</v>
      </c>
      <c r="B39" s="1041"/>
    </row>
    <row r="40" spans="1:2" s="90" customFormat="1" ht="10.5">
      <c r="A40" s="1041" t="s">
        <v>588</v>
      </c>
      <c r="B40" s="1041"/>
    </row>
    <row r="41" spans="1:2" s="90" customFormat="1" ht="10.5">
      <c r="A41" s="91"/>
      <c r="B41" s="91"/>
    </row>
    <row r="42" spans="1:2" s="90" customFormat="1" ht="10.5">
      <c r="A42" s="1041" t="s">
        <v>58</v>
      </c>
      <c r="B42" s="1041"/>
    </row>
    <row r="43" spans="1:2">
      <c r="A43" s="1041" t="s">
        <v>59</v>
      </c>
      <c r="B43" s="1041"/>
    </row>
  </sheetData>
  <mergeCells count="7">
    <mergeCell ref="A43:B43"/>
    <mergeCell ref="A25:A26"/>
    <mergeCell ref="A42:B42"/>
    <mergeCell ref="A38:B38"/>
    <mergeCell ref="A39:B39"/>
    <mergeCell ref="A31:A33"/>
    <mergeCell ref="A40:B40"/>
  </mergeCells>
  <phoneticPr fontId="10" type="noConversion"/>
  <pageMargins left="0.75" right="0.75" top="1" bottom="1" header="0.5" footer="0.5"/>
  <pageSetup paperSize="9" scale="86"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heetViews>
  <sheetFormatPr defaultColWidth="9" defaultRowHeight="14.25"/>
  <cols>
    <col min="1" max="1" width="7.42578125" style="253" customWidth="1"/>
    <col min="2" max="2" width="27.28515625" style="254" customWidth="1"/>
    <col min="3" max="3" width="31.42578125" style="254" customWidth="1"/>
    <col min="4" max="4" width="41.28515625" style="255" customWidth="1"/>
    <col min="5" max="5" width="2.7109375" style="239" customWidth="1"/>
    <col min="6" max="11" width="9" style="251" hidden="1" customWidth="1"/>
    <col min="12" max="16384" width="9" style="251"/>
  </cols>
  <sheetData>
    <row r="1" spans="1:11" ht="29.25" thickBot="1">
      <c r="A1" s="235">
        <v>1</v>
      </c>
      <c r="B1" s="236" t="s">
        <v>684</v>
      </c>
      <c r="C1" s="237" t="s">
        <v>685</v>
      </c>
      <c r="D1" s="238"/>
      <c r="K1" s="251" t="s">
        <v>716</v>
      </c>
    </row>
    <row r="2" spans="1:11" ht="28.5">
      <c r="A2" s="240">
        <v>1.1000000000000001</v>
      </c>
      <c r="B2" s="241" t="s">
        <v>63</v>
      </c>
      <c r="C2" s="241" t="s">
        <v>686</v>
      </c>
      <c r="D2" s="242" t="s">
        <v>419</v>
      </c>
      <c r="K2" s="251" t="s">
        <v>716</v>
      </c>
    </row>
    <row r="3" spans="1:11" ht="28.5">
      <c r="A3" s="243" t="s">
        <v>64</v>
      </c>
      <c r="B3" s="244" t="s">
        <v>65</v>
      </c>
      <c r="C3" s="245" t="s">
        <v>2648</v>
      </c>
      <c r="D3" s="246" t="s">
        <v>687</v>
      </c>
      <c r="K3" s="251" t="s">
        <v>716</v>
      </c>
    </row>
    <row r="4" spans="1:11" ht="58.5" customHeight="1">
      <c r="A4" s="243" t="s">
        <v>523</v>
      </c>
      <c r="B4" s="247" t="s">
        <v>524</v>
      </c>
      <c r="C4" s="248" t="s">
        <v>2658</v>
      </c>
      <c r="D4" s="246"/>
      <c r="K4" s="251" t="s">
        <v>716</v>
      </c>
    </row>
    <row r="5" spans="1:11" s="48" customFormat="1" ht="79.5" hidden="1" customHeight="1">
      <c r="A5" s="119" t="s">
        <v>688</v>
      </c>
      <c r="B5" s="249" t="s">
        <v>689</v>
      </c>
      <c r="C5" s="50"/>
      <c r="D5" s="250" t="s">
        <v>690</v>
      </c>
      <c r="E5" s="130"/>
      <c r="K5" s="48" t="s">
        <v>717</v>
      </c>
    </row>
    <row r="6" spans="1:11" s="48" customFormat="1" ht="69.75" hidden="1" customHeight="1">
      <c r="A6" s="119" t="s">
        <v>691</v>
      </c>
      <c r="B6" s="249" t="s">
        <v>692</v>
      </c>
      <c r="C6" s="50"/>
      <c r="D6" s="250" t="s">
        <v>690</v>
      </c>
      <c r="E6" s="130"/>
      <c r="K6" s="48" t="s">
        <v>717</v>
      </c>
    </row>
    <row r="7" spans="1:11" ht="115.5" hidden="1" customHeight="1">
      <c r="A7" s="243" t="s">
        <v>620</v>
      </c>
      <c r="B7" s="286" t="s">
        <v>726</v>
      </c>
      <c r="C7" s="287"/>
      <c r="D7" s="288" t="s">
        <v>727</v>
      </c>
      <c r="K7" s="251" t="s">
        <v>728</v>
      </c>
    </row>
    <row r="8" spans="1:11" s="32" customFormat="1" ht="71.25" hidden="1">
      <c r="A8" s="197" t="s">
        <v>693</v>
      </c>
      <c r="B8" s="252" t="s">
        <v>617</v>
      </c>
      <c r="C8" s="50"/>
      <c r="D8" s="202" t="s">
        <v>616</v>
      </c>
      <c r="E8" s="130"/>
      <c r="K8" s="32" t="s">
        <v>717</v>
      </c>
    </row>
    <row r="9" spans="1:11">
      <c r="K9" s="251" t="s">
        <v>716</v>
      </c>
    </row>
    <row r="10" spans="1:11" ht="15" thickBot="1">
      <c r="A10" s="240">
        <v>1.2</v>
      </c>
      <c r="B10" s="256" t="s">
        <v>694</v>
      </c>
      <c r="C10" s="256"/>
      <c r="D10" s="257"/>
      <c r="K10" s="251" t="s">
        <v>716</v>
      </c>
    </row>
    <row r="11" spans="1:11" ht="29.25" thickBot="1">
      <c r="A11" s="258" t="s">
        <v>66</v>
      </c>
      <c r="B11" s="259" t="s">
        <v>168</v>
      </c>
      <c r="C11" s="248" t="s">
        <v>2644</v>
      </c>
      <c r="D11" s="260"/>
      <c r="K11" s="251" t="s">
        <v>716</v>
      </c>
    </row>
    <row r="12" spans="1:11" ht="29.25" thickBot="1">
      <c r="A12" s="258" t="s">
        <v>67</v>
      </c>
      <c r="B12" s="259" t="s">
        <v>592</v>
      </c>
      <c r="C12" s="248" t="s">
        <v>2644</v>
      </c>
      <c r="D12" s="260"/>
      <c r="K12" s="251" t="s">
        <v>716</v>
      </c>
    </row>
    <row r="13" spans="1:11" ht="29.25" thickBot="1">
      <c r="A13" s="258" t="s">
        <v>69</v>
      </c>
      <c r="B13" s="254" t="s">
        <v>593</v>
      </c>
      <c r="C13" s="248"/>
      <c r="D13" s="260"/>
      <c r="K13" s="251" t="s">
        <v>716</v>
      </c>
    </row>
    <row r="14" spans="1:11" ht="15" thickBot="1">
      <c r="A14" s="258" t="s">
        <v>71</v>
      </c>
      <c r="B14" s="259" t="s">
        <v>68</v>
      </c>
      <c r="C14" s="493" t="s">
        <v>3793</v>
      </c>
      <c r="D14" s="260"/>
      <c r="K14" s="251" t="s">
        <v>716</v>
      </c>
    </row>
    <row r="15" spans="1:11" ht="43.5" thickBot="1">
      <c r="A15" s="258" t="s">
        <v>73</v>
      </c>
      <c r="B15" s="259" t="s">
        <v>70</v>
      </c>
      <c r="C15" s="493" t="s">
        <v>3794</v>
      </c>
      <c r="D15" s="261" t="s">
        <v>695</v>
      </c>
      <c r="G15" s="251" t="s">
        <v>718</v>
      </c>
      <c r="K15" s="251" t="s">
        <v>716</v>
      </c>
    </row>
    <row r="16" spans="1:11" ht="15" thickBot="1">
      <c r="A16" s="258" t="s">
        <v>123</v>
      </c>
      <c r="B16" s="259" t="s">
        <v>81</v>
      </c>
      <c r="C16" s="493" t="s">
        <v>2659</v>
      </c>
      <c r="D16" s="260"/>
      <c r="G16" s="251" t="s">
        <v>719</v>
      </c>
      <c r="K16" s="251" t="s">
        <v>716</v>
      </c>
    </row>
    <row r="17" spans="1:11" ht="15" thickBot="1">
      <c r="A17" s="258" t="s">
        <v>16</v>
      </c>
      <c r="B17" s="259" t="s">
        <v>72</v>
      </c>
      <c r="C17" s="493" t="s">
        <v>2660</v>
      </c>
      <c r="D17" s="260"/>
      <c r="G17" s="251" t="s">
        <v>720</v>
      </c>
      <c r="K17" s="251" t="s">
        <v>716</v>
      </c>
    </row>
    <row r="18" spans="1:11" ht="15" thickBot="1">
      <c r="A18" s="258" t="s">
        <v>181</v>
      </c>
      <c r="B18" s="259" t="s">
        <v>74</v>
      </c>
      <c r="C18" s="493"/>
      <c r="D18" s="260"/>
      <c r="G18" s="251" t="s">
        <v>721</v>
      </c>
      <c r="K18" s="251" t="s">
        <v>716</v>
      </c>
    </row>
    <row r="19" spans="1:11" ht="15.75" thickBot="1">
      <c r="A19" s="258" t="s">
        <v>182</v>
      </c>
      <c r="B19" s="259" t="s">
        <v>75</v>
      </c>
      <c r="C19" s="710" t="s">
        <v>3795</v>
      </c>
      <c r="D19" s="260"/>
      <c r="G19" s="251" t="s">
        <v>722</v>
      </c>
      <c r="K19" s="251" t="s">
        <v>716</v>
      </c>
    </row>
    <row r="20" spans="1:11" ht="15" thickBot="1">
      <c r="A20" s="258" t="s">
        <v>420</v>
      </c>
      <c r="B20" s="259" t="s">
        <v>15</v>
      </c>
      <c r="C20" s="493"/>
      <c r="D20" s="260"/>
      <c r="G20" s="251" t="s">
        <v>723</v>
      </c>
      <c r="K20" s="251" t="s">
        <v>716</v>
      </c>
    </row>
    <row r="21" spans="1:11" ht="40.5" customHeight="1">
      <c r="A21" s="258" t="s">
        <v>594</v>
      </c>
      <c r="B21" s="254" t="s">
        <v>124</v>
      </c>
      <c r="C21" s="493" t="s">
        <v>3793</v>
      </c>
      <c r="D21" s="262" t="s">
        <v>125</v>
      </c>
      <c r="K21" s="251" t="s">
        <v>716</v>
      </c>
    </row>
    <row r="22" spans="1:11" ht="42.75">
      <c r="A22" s="258" t="s">
        <v>595</v>
      </c>
      <c r="B22" s="263" t="s">
        <v>621</v>
      </c>
      <c r="C22" s="248" t="s">
        <v>2661</v>
      </c>
      <c r="D22" s="262"/>
      <c r="K22" s="251" t="s">
        <v>716</v>
      </c>
    </row>
    <row r="23" spans="1:11">
      <c r="A23" s="258"/>
      <c r="C23" s="248"/>
      <c r="D23" s="260"/>
      <c r="K23" s="251" t="s">
        <v>716</v>
      </c>
    </row>
    <row r="24" spans="1:11" ht="15" thickBot="1">
      <c r="A24" s="240">
        <v>1.3</v>
      </c>
      <c r="B24" s="264" t="s">
        <v>76</v>
      </c>
      <c r="C24" s="265"/>
      <c r="D24" s="257"/>
      <c r="K24" s="251" t="s">
        <v>716</v>
      </c>
    </row>
    <row r="25" spans="1:11" ht="26.25" customHeight="1" thickBot="1">
      <c r="A25" s="258" t="s">
        <v>77</v>
      </c>
      <c r="B25" s="259" t="s">
        <v>78</v>
      </c>
      <c r="C25" s="248" t="s">
        <v>8</v>
      </c>
      <c r="D25" s="261" t="s">
        <v>696</v>
      </c>
      <c r="G25" s="251" t="s">
        <v>520</v>
      </c>
      <c r="K25" s="251" t="s">
        <v>716</v>
      </c>
    </row>
    <row r="26" spans="1:11" ht="101.25" customHeight="1">
      <c r="A26" s="258" t="s">
        <v>521</v>
      </c>
      <c r="B26" s="254" t="s">
        <v>522</v>
      </c>
      <c r="C26" s="248" t="s">
        <v>2662</v>
      </c>
      <c r="D26" s="262" t="s">
        <v>697</v>
      </c>
      <c r="G26" s="251" t="s">
        <v>8</v>
      </c>
      <c r="K26" s="251" t="s">
        <v>716</v>
      </c>
    </row>
    <row r="27" spans="1:11" ht="101.25" customHeight="1">
      <c r="A27" s="258" t="s">
        <v>698</v>
      </c>
      <c r="B27" s="254" t="s">
        <v>522</v>
      </c>
      <c r="C27" s="248" t="s">
        <v>2662</v>
      </c>
      <c r="D27" s="262" t="s">
        <v>699</v>
      </c>
      <c r="K27" s="251" t="s">
        <v>717</v>
      </c>
    </row>
    <row r="28" spans="1:11" ht="43.5" thickBot="1">
      <c r="A28" s="258" t="s">
        <v>599</v>
      </c>
      <c r="B28" s="254" t="s">
        <v>619</v>
      </c>
      <c r="C28" s="493" t="s">
        <v>2645</v>
      </c>
      <c r="D28" s="262" t="s">
        <v>183</v>
      </c>
      <c r="K28" s="251" t="s">
        <v>716</v>
      </c>
    </row>
    <row r="29" spans="1:11" ht="34.5" customHeight="1" thickBot="1">
      <c r="A29" s="258" t="s">
        <v>596</v>
      </c>
      <c r="B29" s="259" t="s">
        <v>597</v>
      </c>
      <c r="C29" s="493">
        <v>388</v>
      </c>
      <c r="D29" s="262" t="s">
        <v>598</v>
      </c>
      <c r="K29" s="251" t="s">
        <v>716</v>
      </c>
    </row>
    <row r="30" spans="1:11" ht="28.5">
      <c r="A30" s="258" t="s">
        <v>79</v>
      </c>
      <c r="B30" s="254" t="s">
        <v>421</v>
      </c>
      <c r="C30" s="493">
        <v>388</v>
      </c>
      <c r="D30" s="262" t="s">
        <v>422</v>
      </c>
      <c r="K30" s="251" t="s">
        <v>716</v>
      </c>
    </row>
    <row r="31" spans="1:11">
      <c r="A31" s="258" t="s">
        <v>80</v>
      </c>
      <c r="B31" s="254" t="s">
        <v>81</v>
      </c>
      <c r="C31" s="248" t="s">
        <v>2663</v>
      </c>
      <c r="D31" s="262"/>
      <c r="K31" s="251" t="s">
        <v>716</v>
      </c>
    </row>
    <row r="32" spans="1:11">
      <c r="A32" s="258" t="s">
        <v>82</v>
      </c>
      <c r="B32" s="254" t="s">
        <v>83</v>
      </c>
      <c r="C32" s="248" t="s">
        <v>2664</v>
      </c>
      <c r="D32" s="260"/>
      <c r="K32" s="251" t="s">
        <v>716</v>
      </c>
    </row>
    <row r="33" spans="1:11" ht="57">
      <c r="A33" s="258" t="s">
        <v>84</v>
      </c>
      <c r="B33" s="254" t="s">
        <v>85</v>
      </c>
      <c r="C33" s="248" t="s">
        <v>2664</v>
      </c>
      <c r="D33" s="262" t="s">
        <v>700</v>
      </c>
      <c r="K33" s="251" t="s">
        <v>716</v>
      </c>
    </row>
    <row r="34" spans="1:11" ht="58.5" customHeight="1">
      <c r="A34" s="258" t="s">
        <v>86</v>
      </c>
      <c r="B34" s="254" t="s">
        <v>87</v>
      </c>
      <c r="C34" s="248" t="s">
        <v>2665</v>
      </c>
      <c r="D34" s="262" t="s">
        <v>701</v>
      </c>
      <c r="G34" s="251" t="s">
        <v>724</v>
      </c>
      <c r="K34" s="251" t="s">
        <v>716</v>
      </c>
    </row>
    <row r="35" spans="1:11" ht="15" thickBot="1">
      <c r="A35" s="258" t="s">
        <v>89</v>
      </c>
      <c r="B35" s="254" t="s">
        <v>88</v>
      </c>
      <c r="C35" s="248" t="s">
        <v>2665</v>
      </c>
      <c r="D35" s="262" t="s">
        <v>702</v>
      </c>
      <c r="G35" s="251" t="s">
        <v>485</v>
      </c>
      <c r="K35" s="251" t="s">
        <v>716</v>
      </c>
    </row>
    <row r="36" spans="1:11" ht="15" thickBot="1">
      <c r="A36" s="258" t="s">
        <v>91</v>
      </c>
      <c r="B36" s="259" t="s">
        <v>90</v>
      </c>
      <c r="C36" s="248" t="s">
        <v>486</v>
      </c>
      <c r="D36" s="262" t="s">
        <v>703</v>
      </c>
      <c r="G36" s="251" t="s">
        <v>725</v>
      </c>
      <c r="K36" s="254" t="s">
        <v>716</v>
      </c>
    </row>
    <row r="37" spans="1:11">
      <c r="A37" s="258"/>
      <c r="C37" s="248"/>
      <c r="D37" s="260"/>
      <c r="G37" s="251" t="s">
        <v>486</v>
      </c>
      <c r="K37" s="254" t="s">
        <v>716</v>
      </c>
    </row>
    <row r="38" spans="1:11" ht="16.5" hidden="1">
      <c r="A38" s="243" t="s">
        <v>52</v>
      </c>
      <c r="B38" s="289" t="s">
        <v>729</v>
      </c>
      <c r="C38" s="282" t="s">
        <v>730</v>
      </c>
      <c r="D38" s="282" t="s">
        <v>731</v>
      </c>
      <c r="G38" s="251" t="s">
        <v>487</v>
      </c>
      <c r="K38" s="251" t="s">
        <v>732</v>
      </c>
    </row>
    <row r="39" spans="1:11" ht="28.5" hidden="1">
      <c r="A39" s="258"/>
      <c r="B39" s="290" t="s">
        <v>495</v>
      </c>
      <c r="C39" s="291"/>
      <c r="D39" s="292"/>
      <c r="G39" s="251" t="s">
        <v>488</v>
      </c>
      <c r="K39" s="251" t="s">
        <v>732</v>
      </c>
    </row>
    <row r="40" spans="1:11" ht="28.5" hidden="1">
      <c r="A40" s="258"/>
      <c r="B40" s="290" t="s">
        <v>496</v>
      </c>
      <c r="C40" s="291"/>
      <c r="D40" s="292"/>
      <c r="K40" s="251" t="s">
        <v>732</v>
      </c>
    </row>
    <row r="41" spans="1:11" hidden="1">
      <c r="A41" s="258"/>
      <c r="B41" s="290" t="s">
        <v>497</v>
      </c>
      <c r="C41" s="291"/>
      <c r="D41" s="292"/>
      <c r="K41" s="251" t="s">
        <v>732</v>
      </c>
    </row>
    <row r="42" spans="1:11" hidden="1">
      <c r="A42" s="258"/>
      <c r="B42" s="290" t="s">
        <v>498</v>
      </c>
      <c r="C42" s="291"/>
      <c r="D42" s="292"/>
      <c r="K42" s="251" t="s">
        <v>732</v>
      </c>
    </row>
    <row r="43" spans="1:11" hidden="1">
      <c r="A43" s="258"/>
      <c r="B43" s="290" t="s">
        <v>499</v>
      </c>
      <c r="C43" s="291"/>
      <c r="D43" s="292"/>
      <c r="K43" s="251" t="s">
        <v>732</v>
      </c>
    </row>
    <row r="44" spans="1:11" hidden="1">
      <c r="A44" s="258"/>
      <c r="B44" s="290" t="s">
        <v>490</v>
      </c>
      <c r="C44" s="291"/>
      <c r="D44" s="292"/>
      <c r="K44" s="251" t="s">
        <v>732</v>
      </c>
    </row>
    <row r="45" spans="1:11" hidden="1">
      <c r="A45" s="258"/>
      <c r="B45" s="244"/>
      <c r="C45" s="293"/>
      <c r="D45" s="294"/>
      <c r="K45" s="251" t="s">
        <v>732</v>
      </c>
    </row>
    <row r="46" spans="1:11" s="32" customFormat="1" ht="28.5">
      <c r="A46" s="118" t="s">
        <v>704</v>
      </c>
      <c r="B46" s="200" t="s">
        <v>273</v>
      </c>
      <c r="C46" s="248">
        <v>1057</v>
      </c>
      <c r="D46" s="196"/>
      <c r="E46" s="130"/>
      <c r="G46" s="32" t="s">
        <v>486</v>
      </c>
      <c r="K46" s="32" t="s">
        <v>717</v>
      </c>
    </row>
    <row r="47" spans="1:11">
      <c r="A47" s="258"/>
      <c r="B47" s="244"/>
      <c r="C47" s="266"/>
      <c r="D47" s="267"/>
      <c r="K47" s="251" t="s">
        <v>716</v>
      </c>
    </row>
    <row r="48" spans="1:11">
      <c r="A48" s="240">
        <v>1.4</v>
      </c>
      <c r="B48" s="264" t="s">
        <v>53</v>
      </c>
      <c r="C48" s="265"/>
      <c r="D48" s="268" t="s">
        <v>423</v>
      </c>
      <c r="K48" s="251" t="s">
        <v>716</v>
      </c>
    </row>
    <row r="49" spans="1:11" ht="43.5" thickBot="1">
      <c r="A49" s="243" t="s">
        <v>92</v>
      </c>
      <c r="B49" s="244" t="s">
        <v>93</v>
      </c>
      <c r="C49" s="245" t="s">
        <v>2666</v>
      </c>
      <c r="D49" s="246" t="s">
        <v>424</v>
      </c>
      <c r="K49" s="251" t="s">
        <v>716</v>
      </c>
    </row>
    <row r="50" spans="1:11" ht="31.5" customHeight="1">
      <c r="A50" s="243"/>
      <c r="B50" s="1043" t="s">
        <v>193</v>
      </c>
      <c r="C50" s="248" t="s">
        <v>2667</v>
      </c>
      <c r="D50" s="261" t="s">
        <v>705</v>
      </c>
      <c r="K50" s="251" t="s">
        <v>716</v>
      </c>
    </row>
    <row r="51" spans="1:11" ht="31.5" customHeight="1">
      <c r="A51" s="243"/>
      <c r="B51" s="1044"/>
      <c r="C51" s="248"/>
      <c r="D51" s="262" t="s">
        <v>706</v>
      </c>
      <c r="K51" s="251" t="s">
        <v>716</v>
      </c>
    </row>
    <row r="52" spans="1:11" ht="15" thickBot="1">
      <c r="A52" s="243"/>
      <c r="B52" s="1045"/>
      <c r="C52" s="248"/>
      <c r="D52" s="269" t="s">
        <v>707</v>
      </c>
      <c r="K52" s="251" t="s">
        <v>717</v>
      </c>
    </row>
    <row r="53" spans="1:11" ht="28.5">
      <c r="A53" s="243"/>
      <c r="B53" s="1046" t="s">
        <v>194</v>
      </c>
      <c r="C53" s="248" t="s">
        <v>2667</v>
      </c>
      <c r="D53" s="261" t="s">
        <v>708</v>
      </c>
      <c r="K53" s="251" t="s">
        <v>716</v>
      </c>
    </row>
    <row r="54" spans="1:11" ht="15" thickBot="1">
      <c r="A54" s="243"/>
      <c r="B54" s="1047"/>
      <c r="C54" s="248"/>
      <c r="D54" s="262" t="s">
        <v>709</v>
      </c>
      <c r="K54" s="251" t="s">
        <v>716</v>
      </c>
    </row>
    <row r="55" spans="1:11" s="32" customFormat="1" ht="57">
      <c r="A55" s="118"/>
      <c r="B55" s="270" t="s">
        <v>539</v>
      </c>
      <c r="C55" s="50"/>
      <c r="D55" s="250" t="s">
        <v>540</v>
      </c>
      <c r="E55" s="130"/>
      <c r="K55" s="32" t="s">
        <v>717</v>
      </c>
    </row>
    <row r="56" spans="1:11">
      <c r="A56" s="243"/>
      <c r="B56" s="247"/>
      <c r="C56" s="248"/>
      <c r="D56" s="262"/>
    </row>
    <row r="57" spans="1:11" ht="15" thickBot="1">
      <c r="A57" s="243" t="s">
        <v>94</v>
      </c>
      <c r="B57" s="247" t="s">
        <v>99</v>
      </c>
      <c r="C57" s="822">
        <v>222653.49299999996</v>
      </c>
      <c r="D57" s="272"/>
      <c r="K57" s="251" t="s">
        <v>716</v>
      </c>
    </row>
    <row r="58" spans="1:11" ht="29.25" hidden="1" thickBot="1">
      <c r="A58" s="243" t="s">
        <v>733</v>
      </c>
      <c r="B58" s="247" t="s">
        <v>734</v>
      </c>
      <c r="C58" s="271"/>
      <c r="D58" s="261" t="s">
        <v>735</v>
      </c>
      <c r="K58" s="251" t="s">
        <v>728</v>
      </c>
    </row>
    <row r="59" spans="1:11" ht="29.25" hidden="1" thickBot="1">
      <c r="A59" s="243" t="s">
        <v>736</v>
      </c>
      <c r="B59" s="247" t="s">
        <v>737</v>
      </c>
      <c r="C59" s="271"/>
      <c r="D59" s="261"/>
      <c r="K59" s="251" t="s">
        <v>728</v>
      </c>
    </row>
    <row r="60" spans="1:11" ht="86.25" hidden="1" thickBot="1">
      <c r="A60" s="243" t="s">
        <v>738</v>
      </c>
      <c r="B60" s="247" t="s">
        <v>739</v>
      </c>
      <c r="C60" s="271"/>
      <c r="D60" s="261"/>
      <c r="K60" s="251" t="s">
        <v>728</v>
      </c>
    </row>
    <row r="61" spans="1:11" ht="100.5" hidden="1" thickBot="1">
      <c r="A61" s="253" t="s">
        <v>740</v>
      </c>
      <c r="B61" s="247" t="s">
        <v>741</v>
      </c>
      <c r="C61" s="271"/>
      <c r="D61" s="261"/>
      <c r="K61" s="251" t="s">
        <v>728</v>
      </c>
    </row>
    <row r="62" spans="1:11" ht="29.25" thickBot="1">
      <c r="A62" s="243" t="s">
        <v>96</v>
      </c>
      <c r="B62" s="273" t="s">
        <v>20</v>
      </c>
      <c r="C62" s="248" t="s">
        <v>491</v>
      </c>
      <c r="D62" s="262" t="s">
        <v>710</v>
      </c>
      <c r="G62" s="251" t="s">
        <v>489</v>
      </c>
      <c r="K62" s="251" t="s">
        <v>716</v>
      </c>
    </row>
    <row r="63" spans="1:11" ht="42.75">
      <c r="A63" s="243" t="s">
        <v>98</v>
      </c>
      <c r="B63" s="247" t="s">
        <v>101</v>
      </c>
      <c r="C63" s="248" t="s">
        <v>2668</v>
      </c>
      <c r="D63" s="261" t="s">
        <v>425</v>
      </c>
      <c r="G63" s="251" t="s">
        <v>490</v>
      </c>
      <c r="K63" s="251" t="s">
        <v>716</v>
      </c>
    </row>
    <row r="64" spans="1:11" ht="105" hidden="1" customHeight="1">
      <c r="A64" s="243" t="s">
        <v>742</v>
      </c>
      <c r="B64" s="247" t="s">
        <v>743</v>
      </c>
      <c r="C64" s="295" t="s">
        <v>744</v>
      </c>
      <c r="D64" s="296" t="s">
        <v>745</v>
      </c>
      <c r="G64" s="251" t="s">
        <v>491</v>
      </c>
      <c r="K64" s="251" t="s">
        <v>728</v>
      </c>
    </row>
    <row r="65" spans="1:11" ht="49.5" hidden="1" customHeight="1">
      <c r="A65" s="243"/>
      <c r="B65" s="247" t="s">
        <v>746</v>
      </c>
      <c r="C65" s="271"/>
      <c r="D65" s="296"/>
      <c r="K65" s="251" t="s">
        <v>728</v>
      </c>
    </row>
    <row r="66" spans="1:11" ht="49.5" customHeight="1">
      <c r="A66" s="243"/>
      <c r="B66" s="270" t="s">
        <v>711</v>
      </c>
      <c r="C66" s="248" t="s">
        <v>2669</v>
      </c>
      <c r="D66" s="203" t="s">
        <v>509</v>
      </c>
      <c r="K66" s="251" t="s">
        <v>717</v>
      </c>
    </row>
    <row r="67" spans="1:11" ht="28.5" hidden="1">
      <c r="A67" s="243" t="s">
        <v>747</v>
      </c>
      <c r="B67" s="277" t="s">
        <v>748</v>
      </c>
      <c r="C67" s="248"/>
      <c r="D67" s="296" t="s">
        <v>749</v>
      </c>
      <c r="K67" s="251" t="s">
        <v>728</v>
      </c>
    </row>
    <row r="68" spans="1:11" ht="28.5" hidden="1" customHeight="1">
      <c r="A68" s="297" t="s">
        <v>750</v>
      </c>
      <c r="B68" s="277" t="s">
        <v>751</v>
      </c>
      <c r="C68" s="248"/>
      <c r="D68" s="296" t="s">
        <v>749</v>
      </c>
      <c r="K68" s="251" t="s">
        <v>728</v>
      </c>
    </row>
    <row r="69" spans="1:11" ht="71.25" hidden="1">
      <c r="A69" s="298" t="s">
        <v>752</v>
      </c>
      <c r="B69" s="247" t="s">
        <v>753</v>
      </c>
      <c r="C69" s="248"/>
      <c r="D69" s="261" t="s">
        <v>754</v>
      </c>
      <c r="K69" s="251" t="s">
        <v>728</v>
      </c>
    </row>
    <row r="70" spans="1:11" ht="71.25" hidden="1">
      <c r="A70" s="298" t="s">
        <v>755</v>
      </c>
      <c r="B70" s="247" t="s">
        <v>756</v>
      </c>
      <c r="C70" s="248"/>
      <c r="D70" s="272"/>
      <c r="K70" s="251" t="s">
        <v>728</v>
      </c>
    </row>
    <row r="71" spans="1:11" hidden="1">
      <c r="A71" s="298" t="s">
        <v>757</v>
      </c>
      <c r="B71" s="247" t="s">
        <v>758</v>
      </c>
      <c r="C71" s="248"/>
      <c r="D71" s="262" t="s">
        <v>713</v>
      </c>
      <c r="K71" s="251" t="s">
        <v>728</v>
      </c>
    </row>
    <row r="72" spans="1:11" ht="28.5">
      <c r="A72" s="243" t="s">
        <v>100</v>
      </c>
      <c r="B72" s="247" t="s">
        <v>103</v>
      </c>
      <c r="C72" s="271" t="s">
        <v>2670</v>
      </c>
      <c r="D72" s="262" t="s">
        <v>426</v>
      </c>
      <c r="K72" s="251" t="s">
        <v>716</v>
      </c>
    </row>
    <row r="73" spans="1:11">
      <c r="A73" s="243" t="s">
        <v>102</v>
      </c>
      <c r="B73" s="247" t="s">
        <v>105</v>
      </c>
      <c r="C73" s="248" t="s">
        <v>2671</v>
      </c>
      <c r="D73" s="262" t="s">
        <v>14</v>
      </c>
      <c r="K73" s="251" t="s">
        <v>716</v>
      </c>
    </row>
    <row r="74" spans="1:11" ht="28.5">
      <c r="A74" s="243" t="s">
        <v>104</v>
      </c>
      <c r="B74" s="247" t="s">
        <v>139</v>
      </c>
      <c r="C74" s="823">
        <v>2520000</v>
      </c>
      <c r="D74" s="824"/>
      <c r="K74" s="251" t="s">
        <v>716</v>
      </c>
    </row>
    <row r="75" spans="1:11" ht="28.5">
      <c r="A75" s="243"/>
      <c r="B75" s="247" t="s">
        <v>119</v>
      </c>
      <c r="C75" s="825">
        <v>1562200</v>
      </c>
      <c r="D75" s="826" t="s">
        <v>4410</v>
      </c>
      <c r="K75" s="251" t="s">
        <v>716</v>
      </c>
    </row>
    <row r="76" spans="1:11" ht="85.5" hidden="1">
      <c r="A76" s="243" t="s">
        <v>759</v>
      </c>
      <c r="B76" s="247" t="s">
        <v>760</v>
      </c>
      <c r="C76" s="248" t="s">
        <v>2672</v>
      </c>
      <c r="D76" s="272"/>
      <c r="K76" s="251" t="s">
        <v>728</v>
      </c>
    </row>
    <row r="77" spans="1:11" ht="85.5">
      <c r="A77" s="243" t="s">
        <v>106</v>
      </c>
      <c r="B77" s="247" t="s">
        <v>140</v>
      </c>
      <c r="C77" s="248" t="s">
        <v>2672</v>
      </c>
      <c r="D77" s="262" t="s">
        <v>35</v>
      </c>
      <c r="K77" s="251" t="s">
        <v>716</v>
      </c>
    </row>
    <row r="78" spans="1:11" ht="15" thickBot="1">
      <c r="A78" s="243" t="s">
        <v>107</v>
      </c>
      <c r="B78" s="247" t="s">
        <v>141</v>
      </c>
      <c r="C78" s="248" t="s">
        <v>2673</v>
      </c>
      <c r="D78" s="262" t="s">
        <v>142</v>
      </c>
      <c r="K78" s="251" t="s">
        <v>716</v>
      </c>
    </row>
    <row r="79" spans="1:11" ht="29.25" thickBot="1">
      <c r="A79" s="243" t="s">
        <v>192</v>
      </c>
      <c r="B79" s="273" t="s">
        <v>95</v>
      </c>
      <c r="C79" s="827" t="s">
        <v>4411</v>
      </c>
      <c r="D79" s="274" t="s">
        <v>116</v>
      </c>
      <c r="K79" s="251" t="s">
        <v>716</v>
      </c>
    </row>
    <row r="80" spans="1:11">
      <c r="A80" s="243"/>
      <c r="B80" s="275" t="s">
        <v>712</v>
      </c>
      <c r="C80" s="828">
        <v>221</v>
      </c>
      <c r="D80" s="276"/>
      <c r="K80" s="251" t="s">
        <v>716</v>
      </c>
    </row>
    <row r="81" spans="1:11" ht="28.5">
      <c r="A81" s="243" t="s">
        <v>18</v>
      </c>
      <c r="B81" s="277" t="s">
        <v>97</v>
      </c>
      <c r="C81" s="829"/>
      <c r="D81" s="276" t="s">
        <v>116</v>
      </c>
      <c r="K81" s="251" t="s">
        <v>716</v>
      </c>
    </row>
    <row r="82" spans="1:11">
      <c r="A82" s="243"/>
      <c r="B82" s="275" t="s">
        <v>712</v>
      </c>
      <c r="C82" s="828">
        <v>1400</v>
      </c>
      <c r="D82" s="276"/>
      <c r="K82" s="251" t="s">
        <v>716</v>
      </c>
    </row>
    <row r="83" spans="1:11">
      <c r="A83" s="243" t="s">
        <v>19</v>
      </c>
      <c r="B83" s="247" t="s">
        <v>143</v>
      </c>
      <c r="C83" s="248" t="s">
        <v>2674</v>
      </c>
      <c r="D83" s="262" t="s">
        <v>713</v>
      </c>
      <c r="K83" s="251" t="s">
        <v>716</v>
      </c>
    </row>
    <row r="84" spans="1:11" ht="15" hidden="1" thickBot="1">
      <c r="A84" s="243" t="s">
        <v>761</v>
      </c>
      <c r="B84" s="273" t="s">
        <v>762</v>
      </c>
      <c r="C84" s="248"/>
      <c r="D84" s="262" t="s">
        <v>713</v>
      </c>
      <c r="K84" s="251" t="s">
        <v>728</v>
      </c>
    </row>
    <row r="85" spans="1:11" ht="15" hidden="1" thickBot="1">
      <c r="A85" s="243" t="s">
        <v>763</v>
      </c>
      <c r="B85" s="273" t="s">
        <v>764</v>
      </c>
      <c r="C85" s="248"/>
      <c r="D85" s="262" t="s">
        <v>713</v>
      </c>
      <c r="K85" s="251" t="s">
        <v>728</v>
      </c>
    </row>
    <row r="86" spans="1:11">
      <c r="A86" s="243"/>
      <c r="B86" s="278"/>
      <c r="C86" s="279"/>
      <c r="D86" s="280"/>
      <c r="K86" s="251" t="s">
        <v>716</v>
      </c>
    </row>
    <row r="87" spans="1:11">
      <c r="A87" s="281" t="s">
        <v>427</v>
      </c>
      <c r="B87" s="537" t="s">
        <v>144</v>
      </c>
      <c r="C87" s="538" t="s">
        <v>145</v>
      </c>
      <c r="D87" s="538" t="s">
        <v>146</v>
      </c>
      <c r="E87" s="283"/>
      <c r="K87" s="251" t="s">
        <v>716</v>
      </c>
    </row>
    <row r="88" spans="1:11">
      <c r="A88" s="258"/>
      <c r="B88" s="539" t="s">
        <v>3796</v>
      </c>
      <c r="C88" s="711">
        <v>286</v>
      </c>
      <c r="D88" s="830">
        <v>55450.399999999987</v>
      </c>
      <c r="K88" s="251" t="s">
        <v>716</v>
      </c>
    </row>
    <row r="89" spans="1:11">
      <c r="A89" s="258"/>
      <c r="B89" s="539" t="s">
        <v>3797</v>
      </c>
      <c r="C89" s="711">
        <v>49</v>
      </c>
      <c r="D89" s="830">
        <v>35139.979999999996</v>
      </c>
      <c r="K89" s="251" t="s">
        <v>716</v>
      </c>
    </row>
    <row r="90" spans="1:11">
      <c r="A90" s="258"/>
      <c r="B90" s="539" t="s">
        <v>147</v>
      </c>
      <c r="C90" s="711">
        <v>54</v>
      </c>
      <c r="D90" s="830">
        <v>132063.11299999998</v>
      </c>
      <c r="K90" s="251" t="s">
        <v>716</v>
      </c>
    </row>
    <row r="91" spans="1:11">
      <c r="A91" s="258"/>
      <c r="B91" s="539" t="s">
        <v>148</v>
      </c>
      <c r="C91" s="711"/>
      <c r="D91" s="830"/>
      <c r="K91" s="251" t="s">
        <v>716</v>
      </c>
    </row>
    <row r="92" spans="1:11">
      <c r="A92" s="258"/>
      <c r="B92" s="539" t="s">
        <v>149</v>
      </c>
      <c r="C92" s="711">
        <f>SUM(C88:C91)</f>
        <v>389</v>
      </c>
      <c r="D92" s="831">
        <f>SUM(D88:D91)</f>
        <v>222653.49299999996</v>
      </c>
      <c r="K92" s="251" t="s">
        <v>716</v>
      </c>
    </row>
    <row r="93" spans="1:11">
      <c r="A93" s="284"/>
      <c r="D93" s="260"/>
      <c r="K93" s="251" t="s">
        <v>716</v>
      </c>
    </row>
    <row r="94" spans="1:11" ht="33.75" hidden="1" customHeight="1">
      <c r="A94" s="281" t="s">
        <v>765</v>
      </c>
      <c r="B94" s="1048" t="s">
        <v>766</v>
      </c>
      <c r="C94" s="1049"/>
      <c r="D94" s="1050"/>
      <c r="E94" s="283"/>
      <c r="K94" s="251" t="s">
        <v>728</v>
      </c>
    </row>
    <row r="95" spans="1:11" ht="90" hidden="1" customHeight="1">
      <c r="A95" s="299"/>
      <c r="B95" s="300" t="s">
        <v>767</v>
      </c>
      <c r="C95" s="301" t="s">
        <v>146</v>
      </c>
      <c r="D95" s="301" t="s">
        <v>768</v>
      </c>
      <c r="E95" s="283"/>
      <c r="K95" s="251" t="s">
        <v>728</v>
      </c>
    </row>
    <row r="96" spans="1:11" ht="42.75" hidden="1">
      <c r="A96" s="258"/>
      <c r="B96" s="302" t="s">
        <v>769</v>
      </c>
      <c r="C96" s="303" t="s">
        <v>770</v>
      </c>
      <c r="D96" s="303" t="s">
        <v>771</v>
      </c>
      <c r="K96" s="251" t="s">
        <v>728</v>
      </c>
    </row>
    <row r="97" spans="1:27" ht="42.75" hidden="1">
      <c r="A97" s="258"/>
      <c r="B97" s="302" t="s">
        <v>772</v>
      </c>
      <c r="C97" s="303" t="s">
        <v>770</v>
      </c>
      <c r="D97" s="303" t="s">
        <v>773</v>
      </c>
      <c r="K97" s="251" t="s">
        <v>728</v>
      </c>
    </row>
    <row r="98" spans="1:27" hidden="1">
      <c r="A98" s="258"/>
      <c r="B98" s="304"/>
      <c r="C98" s="291"/>
      <c r="D98" s="292"/>
      <c r="K98" s="251" t="s">
        <v>728</v>
      </c>
    </row>
    <row r="99" spans="1:27" hidden="1">
      <c r="A99" s="258"/>
      <c r="B99" s="304"/>
      <c r="C99" s="291"/>
      <c r="D99" s="292"/>
      <c r="K99" s="251" t="s">
        <v>728</v>
      </c>
    </row>
    <row r="100" spans="1:27" hidden="1">
      <c r="A100" s="258"/>
      <c r="B100" s="304"/>
      <c r="C100" s="291"/>
      <c r="D100" s="292"/>
      <c r="K100" s="251" t="s">
        <v>728</v>
      </c>
    </row>
    <row r="101" spans="1:27">
      <c r="B101" s="248"/>
      <c r="C101" s="248"/>
      <c r="D101" s="285"/>
    </row>
    <row r="110" spans="1:27">
      <c r="AA110" s="251" t="s">
        <v>714</v>
      </c>
    </row>
    <row r="111" spans="1:27">
      <c r="AA111" s="251" t="s">
        <v>715</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7">
    <dataValidation type="list" allowBlank="1" showInputMessage="1" showErrorMessage="1" sqref="C67:C68 C71 C84:C85" xr:uid="{00000000-0002-0000-0100-000000000000}">
      <formula1>$AA$110:$AA$111</formula1>
    </dataValidation>
    <dataValidation type="list" allowBlank="1" showInputMessage="1" showErrorMessage="1" sqref="C36" xr:uid="{00000000-0002-0000-0100-000001000000}">
      <formula1>$G$34:$G$35</formula1>
    </dataValidation>
    <dataValidation type="list" allowBlank="1" showInputMessage="1" showErrorMessage="1" sqref="C62" xr:uid="{00000000-0002-0000-0100-000002000000}">
      <formula1>$G$62:$G$64</formula1>
    </dataValidation>
    <dataValidation type="list" allowBlank="1" showInputMessage="1" showErrorMessage="1" sqref="C26:C27" xr:uid="{00000000-0002-0000-0100-000003000000}">
      <formula1>$G$12:$G$17</formula1>
    </dataValidation>
    <dataValidation type="list" allowBlank="1" showInputMessage="1" showErrorMessage="1" sqref="C25" xr:uid="{00000000-0002-0000-0100-000004000000}">
      <formula1>$G$22:$G$27</formula1>
    </dataValidation>
    <dataValidation type="list" allowBlank="1" showInputMessage="1" showErrorMessage="1" sqref="C63" xr:uid="{00000000-0002-0000-0100-000005000000}">
      <formula1>$G$59:$G$61</formula1>
    </dataValidation>
    <dataValidation type="list" allowBlank="1" showInputMessage="1" showErrorMessage="1" sqref="C83" xr:uid="{00000000-0002-0000-0100-000006000000}">
      <formula1>$AA$107:$AA$108</formula1>
    </dataValidation>
  </dataValidations>
  <hyperlinks>
    <hyperlink ref="C19" r:id="rId1" xr:uid="{00000000-0004-0000-0100-000000000000}"/>
  </hyperlinks>
  <pageMargins left="0.7" right="0.7" top="0.75" bottom="0.75" header="0.3" footer="0.3"/>
  <pageSetup paperSize="9" scale="83" orientation="portrait" r:id="rId2"/>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heetViews>
  <sheetFormatPr defaultColWidth="11.42578125" defaultRowHeight="15"/>
  <cols>
    <col min="1" max="1" width="4.28515625" style="1" customWidth="1"/>
    <col min="2" max="4" width="11.42578125" style="2" customWidth="1"/>
    <col min="5" max="5" width="9.28515625" style="2" customWidth="1"/>
    <col min="6" max="6" width="3.28515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30" t="s">
        <v>373</v>
      </c>
    </row>
    <row r="2" spans="1:12" ht="16.5" customHeight="1" thickBot="1">
      <c r="B2" s="1095" t="s">
        <v>280</v>
      </c>
      <c r="C2" s="1096"/>
      <c r="D2" s="1096"/>
      <c r="E2" s="1096"/>
      <c r="F2" s="9"/>
      <c r="G2" s="1097" t="s">
        <v>281</v>
      </c>
      <c r="H2" s="1097"/>
      <c r="I2" s="1097"/>
      <c r="J2" s="1097"/>
      <c r="K2" s="1097"/>
      <c r="L2" s="1098"/>
    </row>
    <row r="3" spans="1:12" ht="92.25" customHeight="1" thickTop="1" thickBot="1">
      <c r="B3" s="8"/>
      <c r="C3" s="8"/>
      <c r="D3" s="8"/>
      <c r="E3" s="8"/>
      <c r="F3" s="9"/>
      <c r="G3" s="10"/>
      <c r="H3" s="10"/>
      <c r="I3" s="10"/>
      <c r="J3" s="10"/>
      <c r="K3" s="10"/>
      <c r="L3" s="11"/>
    </row>
    <row r="4" spans="1:12" ht="40.5" customHeight="1" thickTop="1" thickBot="1">
      <c r="A4" s="3"/>
      <c r="B4" s="12" t="s">
        <v>282</v>
      </c>
      <c r="C4" s="1099" t="s">
        <v>140</v>
      </c>
      <c r="D4" s="1100"/>
      <c r="E4" s="1101"/>
      <c r="F4" s="9"/>
      <c r="G4" s="13">
        <v>1</v>
      </c>
      <c r="H4" s="13" t="s">
        <v>283</v>
      </c>
      <c r="I4" s="1102" t="s">
        <v>284</v>
      </c>
      <c r="J4" s="1103"/>
      <c r="K4" s="1103"/>
      <c r="L4" s="1104"/>
    </row>
    <row r="5" spans="1:12" ht="36.75" customHeight="1" thickTop="1" thickBot="1">
      <c r="A5" s="4"/>
      <c r="B5" s="14">
        <v>1000</v>
      </c>
      <c r="C5" s="14" t="s">
        <v>285</v>
      </c>
      <c r="D5" s="14"/>
      <c r="E5" s="15"/>
      <c r="F5" s="9"/>
      <c r="G5" s="13">
        <v>2</v>
      </c>
      <c r="H5" s="13" t="s">
        <v>286</v>
      </c>
      <c r="I5" s="1105" t="s">
        <v>287</v>
      </c>
      <c r="J5" s="1106"/>
      <c r="K5" s="1106"/>
      <c r="L5" s="16" t="s">
        <v>288</v>
      </c>
    </row>
    <row r="6" spans="1:12" ht="46.5" thickTop="1" thickBot="1">
      <c r="A6" s="4"/>
      <c r="B6" s="13">
        <v>1010</v>
      </c>
      <c r="C6" s="13"/>
      <c r="D6" s="13" t="s">
        <v>289</v>
      </c>
      <c r="E6" s="17"/>
      <c r="F6" s="9"/>
      <c r="G6" s="13">
        <v>3</v>
      </c>
      <c r="H6" s="18" t="s">
        <v>290</v>
      </c>
      <c r="I6" s="1105"/>
      <c r="J6" s="1106"/>
      <c r="K6" s="1106"/>
      <c r="L6" s="19" t="s">
        <v>291</v>
      </c>
    </row>
    <row r="7" spans="1:12" ht="15.75" thickBot="1">
      <c r="A7" s="4"/>
      <c r="B7" s="13">
        <v>1020</v>
      </c>
      <c r="C7" s="13"/>
      <c r="D7" s="13" t="s">
        <v>292</v>
      </c>
      <c r="E7" s="17"/>
      <c r="F7" s="9"/>
      <c r="G7" s="20">
        <v>4</v>
      </c>
      <c r="H7" s="1107" t="s">
        <v>293</v>
      </c>
      <c r="I7" s="1108"/>
      <c r="J7" s="1108"/>
      <c r="K7" s="1108"/>
      <c r="L7" s="1109"/>
    </row>
    <row r="8" spans="1:12" ht="18.75" thickBot="1">
      <c r="A8" s="4"/>
      <c r="B8" s="13">
        <v>1030</v>
      </c>
      <c r="C8" s="13"/>
      <c r="D8" s="13" t="s">
        <v>294</v>
      </c>
      <c r="E8" s="17"/>
    </row>
    <row r="9" spans="1:12" s="5" customFormat="1" ht="16.5" thickBot="1">
      <c r="A9" s="4"/>
      <c r="B9" s="13">
        <v>1040</v>
      </c>
      <c r="C9" s="13"/>
      <c r="D9" s="13" t="s">
        <v>295</v>
      </c>
      <c r="E9" s="17"/>
    </row>
    <row r="10" spans="1:12" s="5" customFormat="1" ht="20.25" customHeight="1" thickBot="1">
      <c r="A10" s="4"/>
      <c r="B10" s="20">
        <v>1050</v>
      </c>
      <c r="C10" s="20"/>
      <c r="D10" s="20" t="s">
        <v>296</v>
      </c>
      <c r="E10" s="21"/>
    </row>
    <row r="11" spans="1:12" ht="19.5" thickTop="1" thickBot="1">
      <c r="A11" s="4"/>
      <c r="B11" s="14">
        <v>2000</v>
      </c>
      <c r="C11" s="14" t="s">
        <v>297</v>
      </c>
      <c r="D11" s="14"/>
      <c r="E11" s="15"/>
    </row>
    <row r="12" spans="1:12" ht="37.5" thickTop="1" thickBot="1">
      <c r="A12" s="4"/>
      <c r="B12" s="13">
        <v>2010</v>
      </c>
      <c r="C12" s="13"/>
      <c r="D12" s="13" t="s">
        <v>298</v>
      </c>
      <c r="E12" s="17"/>
    </row>
    <row r="13" spans="1:12" ht="15.75" thickBot="1">
      <c r="A13" s="4"/>
      <c r="B13" s="20">
        <v>2020</v>
      </c>
      <c r="C13" s="20"/>
      <c r="D13" s="20" t="s">
        <v>299</v>
      </c>
      <c r="E13" s="21"/>
    </row>
    <row r="14" spans="1:12" ht="19.5" thickTop="1" thickBot="1">
      <c r="A14" s="4"/>
      <c r="B14" s="14">
        <v>3000</v>
      </c>
      <c r="C14" s="14" t="s">
        <v>300</v>
      </c>
      <c r="D14" s="14"/>
      <c r="E14" s="15"/>
    </row>
    <row r="15" spans="1:12" ht="31.5" customHeight="1" thickTop="1" thickBot="1">
      <c r="A15" s="4"/>
      <c r="B15" s="22">
        <v>3010</v>
      </c>
      <c r="C15" s="22"/>
      <c r="D15" s="22" t="s">
        <v>301</v>
      </c>
      <c r="E15" s="23"/>
    </row>
    <row r="16" spans="1:12" ht="15.75" thickBot="1">
      <c r="A16" s="4"/>
      <c r="B16" s="24">
        <v>3020</v>
      </c>
      <c r="C16" s="24"/>
      <c r="D16" s="24" t="s">
        <v>302</v>
      </c>
      <c r="E16" s="24"/>
    </row>
    <row r="17" spans="1:5" ht="28.5" thickTop="1" thickBot="1">
      <c r="A17" s="4"/>
      <c r="B17" s="14">
        <v>4000</v>
      </c>
      <c r="C17" s="14" t="s">
        <v>264</v>
      </c>
      <c r="D17" s="14"/>
      <c r="E17" s="15"/>
    </row>
    <row r="18" spans="1:5" ht="19.5" thickTop="1" thickBot="1">
      <c r="A18" s="4"/>
      <c r="B18" s="13">
        <v>4010</v>
      </c>
      <c r="C18" s="13"/>
      <c r="D18" s="13" t="s">
        <v>303</v>
      </c>
      <c r="E18" s="17"/>
    </row>
    <row r="19" spans="1:5" ht="18.75" thickBot="1">
      <c r="A19" s="4"/>
      <c r="B19" s="13">
        <v>4020</v>
      </c>
      <c r="C19" s="13"/>
      <c r="D19" s="13" t="s">
        <v>304</v>
      </c>
      <c r="E19" s="17"/>
    </row>
    <row r="20" spans="1:5" ht="27.75" thickBot="1">
      <c r="A20" s="4"/>
      <c r="B20" s="13">
        <v>4030</v>
      </c>
      <c r="C20" s="13"/>
      <c r="D20" s="13" t="s">
        <v>305</v>
      </c>
      <c r="E20" s="17"/>
    </row>
    <row r="21" spans="1:5" ht="27.75" thickBot="1">
      <c r="A21" s="4"/>
      <c r="B21" s="13">
        <v>4040</v>
      </c>
      <c r="C21" s="13"/>
      <c r="D21" s="13" t="s">
        <v>306</v>
      </c>
      <c r="E21" s="17"/>
    </row>
    <row r="22" spans="1:5" ht="27.75" customHeight="1" thickBot="1">
      <c r="A22" s="4"/>
      <c r="B22" s="13">
        <v>4050</v>
      </c>
      <c r="C22" s="13"/>
      <c r="D22" s="13" t="s">
        <v>307</v>
      </c>
      <c r="E22" s="17"/>
    </row>
    <row r="23" spans="1:5" ht="15.75" thickBot="1">
      <c r="A23" s="4"/>
      <c r="B23" s="13">
        <v>4060</v>
      </c>
      <c r="C23" s="13"/>
      <c r="D23" s="13" t="s">
        <v>308</v>
      </c>
      <c r="E23" s="17"/>
    </row>
    <row r="24" spans="1:5" ht="27.75" thickBot="1">
      <c r="A24" s="4"/>
      <c r="B24" s="13">
        <v>4070</v>
      </c>
      <c r="C24" s="13"/>
      <c r="D24" s="13" t="s">
        <v>309</v>
      </c>
      <c r="E24" s="17"/>
    </row>
    <row r="25" spans="1:5" ht="15.75" thickBot="1">
      <c r="A25" s="4"/>
      <c r="B25" s="20">
        <v>4080</v>
      </c>
      <c r="C25" s="20"/>
      <c r="D25" s="20" t="s">
        <v>310</v>
      </c>
      <c r="E25" s="21"/>
    </row>
    <row r="26" spans="1:5" ht="19.5" thickTop="1" thickBot="1">
      <c r="A26" s="4"/>
      <c r="B26" s="14">
        <v>5000</v>
      </c>
      <c r="C26" s="14" t="s">
        <v>311</v>
      </c>
      <c r="D26" s="14"/>
      <c r="E26" s="15"/>
    </row>
    <row r="27" spans="1:5" ht="16.5" thickTop="1" thickBot="1">
      <c r="A27" s="4"/>
      <c r="B27" s="13">
        <v>5010</v>
      </c>
      <c r="C27" s="13"/>
      <c r="D27" s="13" t="s">
        <v>312</v>
      </c>
      <c r="E27" s="17"/>
    </row>
    <row r="28" spans="1:5" ht="15.75" thickBot="1">
      <c r="A28" s="4"/>
      <c r="B28" s="13">
        <v>5020</v>
      </c>
      <c r="C28" s="13"/>
      <c r="D28" s="13" t="s">
        <v>265</v>
      </c>
      <c r="E28" s="17"/>
    </row>
    <row r="29" spans="1:5" ht="15.75" thickBot="1">
      <c r="A29" s="4"/>
      <c r="B29" s="13">
        <v>5030</v>
      </c>
      <c r="C29" s="13"/>
      <c r="D29" s="13" t="s">
        <v>313</v>
      </c>
      <c r="E29" s="17"/>
    </row>
    <row r="30" spans="1:5" ht="15.75" thickBot="1">
      <c r="A30" s="4"/>
      <c r="B30" s="13">
        <v>5031</v>
      </c>
      <c r="C30" s="13"/>
      <c r="D30" s="13"/>
      <c r="E30" s="17" t="s">
        <v>314</v>
      </c>
    </row>
    <row r="31" spans="1:5" ht="18.75" thickBot="1">
      <c r="A31" s="4"/>
      <c r="B31" s="13">
        <v>5032</v>
      </c>
      <c r="C31" s="13"/>
      <c r="D31" s="13"/>
      <c r="E31" s="17" t="s">
        <v>315</v>
      </c>
    </row>
    <row r="32" spans="1:5" ht="15.75" thickBot="1">
      <c r="A32" s="4"/>
      <c r="B32" s="13">
        <v>5040</v>
      </c>
      <c r="C32" s="13"/>
      <c r="D32" s="13" t="s">
        <v>266</v>
      </c>
      <c r="E32" s="17"/>
    </row>
    <row r="33" spans="1:5" ht="15.75" thickBot="1">
      <c r="A33" s="4"/>
      <c r="B33" s="13">
        <v>5041</v>
      </c>
      <c r="C33" s="13"/>
      <c r="D33" s="13"/>
      <c r="E33" s="17" t="s">
        <v>316</v>
      </c>
    </row>
    <row r="34" spans="1:5" ht="15.75" thickBot="1">
      <c r="A34" s="4"/>
      <c r="B34" s="13">
        <v>5042</v>
      </c>
      <c r="C34" s="13"/>
      <c r="D34" s="13"/>
      <c r="E34" s="17" t="s">
        <v>317</v>
      </c>
    </row>
    <row r="35" spans="1:5" ht="15.75" thickBot="1">
      <c r="A35" s="4"/>
      <c r="B35" s="13">
        <v>5043</v>
      </c>
      <c r="C35" s="13"/>
      <c r="D35" s="13"/>
      <c r="E35" s="17" t="s">
        <v>267</v>
      </c>
    </row>
    <row r="36" spans="1:5" ht="60.75" customHeight="1" thickBot="1">
      <c r="A36" s="4"/>
      <c r="B36" s="13">
        <v>5043</v>
      </c>
      <c r="C36" s="13"/>
      <c r="D36" s="13"/>
      <c r="E36" s="17" t="s">
        <v>318</v>
      </c>
    </row>
    <row r="37" spans="1:5" ht="20.25" customHeight="1" thickBot="1">
      <c r="A37" s="4"/>
      <c r="B37" s="20">
        <v>5044</v>
      </c>
      <c r="C37" s="20"/>
      <c r="D37" s="20"/>
      <c r="E37" s="21" t="s">
        <v>319</v>
      </c>
    </row>
    <row r="38" spans="1:5" ht="15.75" customHeight="1" thickTop="1" thickBot="1">
      <c r="A38" s="4"/>
      <c r="B38" s="14">
        <v>6000</v>
      </c>
      <c r="C38" s="14" t="s">
        <v>268</v>
      </c>
      <c r="D38" s="14"/>
      <c r="E38" s="15"/>
    </row>
    <row r="39" spans="1:5" ht="16.5" customHeight="1" thickTop="1" thickBot="1">
      <c r="A39" s="4"/>
      <c r="B39" s="13">
        <v>6010</v>
      </c>
      <c r="C39" s="13"/>
      <c r="D39" s="13" t="s">
        <v>320</v>
      </c>
      <c r="E39" s="17"/>
    </row>
    <row r="40" spans="1:5" ht="15.75" thickBot="1">
      <c r="A40" s="4"/>
      <c r="B40" s="13">
        <v>6020</v>
      </c>
      <c r="C40" s="13"/>
      <c r="D40" s="13" t="s">
        <v>321</v>
      </c>
      <c r="E40" s="17"/>
    </row>
    <row r="41" spans="1:5" ht="15.75" thickBot="1">
      <c r="A41" s="4"/>
      <c r="B41" s="13">
        <v>6030</v>
      </c>
      <c r="C41" s="13"/>
      <c r="D41" s="13" t="s">
        <v>322</v>
      </c>
      <c r="E41" s="17"/>
    </row>
    <row r="42" spans="1:5" ht="15.75" thickBot="1">
      <c r="A42" s="4"/>
      <c r="B42" s="13">
        <v>6040</v>
      </c>
      <c r="C42" s="13"/>
      <c r="D42" s="13" t="s">
        <v>323</v>
      </c>
      <c r="E42" s="17"/>
    </row>
    <row r="43" spans="1:5" ht="18.75" thickBot="1">
      <c r="A43" s="4"/>
      <c r="B43" s="13">
        <v>6041</v>
      </c>
      <c r="C43" s="13"/>
      <c r="D43" s="13"/>
      <c r="E43" s="17" t="s">
        <v>324</v>
      </c>
    </row>
    <row r="44" spans="1:5" ht="18.75" thickBot="1">
      <c r="A44" s="4"/>
      <c r="B44" s="13">
        <v>6042</v>
      </c>
      <c r="C44" s="13"/>
      <c r="D44" s="13"/>
      <c r="E44" s="17" t="s">
        <v>325</v>
      </c>
    </row>
    <row r="45" spans="1:5" ht="27.75" thickBot="1">
      <c r="A45" s="4"/>
      <c r="B45" s="13">
        <v>6043</v>
      </c>
      <c r="C45" s="13"/>
      <c r="D45" s="13"/>
      <c r="E45" s="17" t="s">
        <v>326</v>
      </c>
    </row>
    <row r="46" spans="1:5" ht="51" customHeight="1" thickBot="1">
      <c r="A46" s="4"/>
      <c r="B46" s="13">
        <v>6044</v>
      </c>
      <c r="C46" s="13"/>
      <c r="D46" s="13"/>
      <c r="E46" s="17" t="s">
        <v>327</v>
      </c>
    </row>
    <row r="47" spans="1:5" ht="15.75" thickBot="1">
      <c r="A47" s="4"/>
      <c r="B47" s="20">
        <v>6050</v>
      </c>
      <c r="C47" s="20"/>
      <c r="D47" s="20" t="s">
        <v>328</v>
      </c>
      <c r="E47" s="21"/>
    </row>
    <row r="48" spans="1:5" ht="19.5" thickTop="1" thickBot="1">
      <c r="A48" s="4"/>
      <c r="B48" s="14">
        <v>7000</v>
      </c>
      <c r="C48" s="14" t="s">
        <v>329</v>
      </c>
      <c r="D48" s="14"/>
      <c r="E48" s="15"/>
    </row>
    <row r="49" spans="1:5" ht="19.5" customHeight="1" thickTop="1" thickBot="1">
      <c r="A49" s="4"/>
      <c r="B49" s="13">
        <v>7010</v>
      </c>
      <c r="C49" s="13"/>
      <c r="D49" s="13" t="s">
        <v>330</v>
      </c>
      <c r="E49" s="17"/>
    </row>
    <row r="50" spans="1:5" ht="26.25" customHeight="1" thickBot="1">
      <c r="A50" s="4"/>
      <c r="B50" s="13">
        <v>7011</v>
      </c>
      <c r="C50" s="13"/>
      <c r="D50" s="13"/>
      <c r="E50" s="17" t="s">
        <v>269</v>
      </c>
    </row>
    <row r="51" spans="1:5" ht="21.75" customHeight="1" thickBot="1">
      <c r="A51" s="4"/>
      <c r="B51" s="13">
        <v>7012</v>
      </c>
      <c r="C51" s="13"/>
      <c r="D51" s="13"/>
      <c r="E51" s="17" t="s">
        <v>331</v>
      </c>
    </row>
    <row r="52" spans="1:5" ht="18.75" thickBot="1">
      <c r="A52" s="4"/>
      <c r="B52" s="13">
        <v>7013</v>
      </c>
      <c r="C52" s="13"/>
      <c r="D52" s="13"/>
      <c r="E52" s="17" t="s">
        <v>332</v>
      </c>
    </row>
    <row r="53" spans="1:5" ht="21" customHeight="1" thickBot="1">
      <c r="A53" s="4"/>
      <c r="B53" s="13">
        <v>7014</v>
      </c>
      <c r="C53" s="13"/>
      <c r="D53" s="13"/>
      <c r="E53" s="17" t="s">
        <v>333</v>
      </c>
    </row>
    <row r="54" spans="1:5" ht="18.75" thickBot="1">
      <c r="A54" s="4"/>
      <c r="B54" s="13">
        <v>7020</v>
      </c>
      <c r="C54" s="13"/>
      <c r="D54" s="13" t="s">
        <v>334</v>
      </c>
      <c r="E54" s="17"/>
    </row>
    <row r="55" spans="1:5" ht="18.75" thickBot="1">
      <c r="A55" s="4"/>
      <c r="B55" s="13">
        <v>7030</v>
      </c>
      <c r="C55" s="13"/>
      <c r="D55" s="13" t="s">
        <v>335</v>
      </c>
      <c r="E55" s="17"/>
    </row>
    <row r="56" spans="1:5" ht="46.5" customHeight="1" thickBot="1">
      <c r="A56" s="4"/>
      <c r="B56" s="13">
        <v>7031</v>
      </c>
      <c r="C56" s="13"/>
      <c r="D56" s="13"/>
      <c r="E56" s="17" t="s">
        <v>336</v>
      </c>
    </row>
    <row r="57" spans="1:5" ht="18.75" thickBot="1">
      <c r="A57" s="4"/>
      <c r="B57" s="13">
        <v>7032</v>
      </c>
      <c r="C57" s="13"/>
      <c r="D57" s="13"/>
      <c r="E57" s="17" t="s">
        <v>337</v>
      </c>
    </row>
    <row r="58" spans="1:5" ht="18.75" thickBot="1">
      <c r="A58" s="4"/>
      <c r="B58" s="13">
        <v>7033</v>
      </c>
      <c r="C58" s="13"/>
      <c r="D58" s="13"/>
      <c r="E58" s="17" t="s">
        <v>338</v>
      </c>
    </row>
    <row r="59" spans="1:5" ht="27.75" thickBot="1">
      <c r="A59" s="4"/>
      <c r="B59" s="13">
        <v>7034</v>
      </c>
      <c r="C59" s="13"/>
      <c r="D59" s="13"/>
      <c r="E59" s="17" t="s">
        <v>339</v>
      </c>
    </row>
    <row r="60" spans="1:5" ht="18.75" thickBot="1">
      <c r="A60" s="4"/>
      <c r="B60" s="13">
        <v>7040</v>
      </c>
      <c r="C60" s="13"/>
      <c r="D60" s="13" t="s">
        <v>340</v>
      </c>
      <c r="E60" s="17"/>
    </row>
    <row r="61" spans="1:5" ht="18.75" thickBot="1">
      <c r="A61" s="4"/>
      <c r="B61" s="13">
        <v>7050</v>
      </c>
      <c r="C61" s="13"/>
      <c r="D61" s="13" t="s">
        <v>341</v>
      </c>
      <c r="E61" s="17"/>
    </row>
    <row r="62" spans="1:5" ht="15.75" thickBot="1">
      <c r="A62" s="4"/>
      <c r="B62" s="20">
        <v>7060</v>
      </c>
      <c r="C62" s="20"/>
      <c r="D62" s="20" t="s">
        <v>342</v>
      </c>
      <c r="E62" s="21"/>
    </row>
    <row r="63" spans="1:5" ht="28.5" thickTop="1" thickBot="1">
      <c r="A63" s="4"/>
      <c r="B63" s="14">
        <v>8000</v>
      </c>
      <c r="C63" s="14" t="s">
        <v>343</v>
      </c>
      <c r="D63" s="14"/>
      <c r="E63" s="15"/>
    </row>
    <row r="64" spans="1:5" ht="19.5" thickTop="1" thickBot="1">
      <c r="A64" s="4"/>
      <c r="B64" s="13">
        <v>8010</v>
      </c>
      <c r="C64" s="13"/>
      <c r="D64" s="13" t="s">
        <v>344</v>
      </c>
      <c r="E64" s="17"/>
    </row>
    <row r="65" spans="1:5" ht="18.75" thickBot="1">
      <c r="A65" s="4"/>
      <c r="B65" s="13">
        <v>8011</v>
      </c>
      <c r="C65" s="13"/>
      <c r="D65" s="13"/>
      <c r="E65" s="17" t="s">
        <v>345</v>
      </c>
    </row>
    <row r="66" spans="1:5" ht="15.6" customHeight="1" thickBot="1">
      <c r="A66" s="4"/>
      <c r="B66" s="13">
        <v>8012</v>
      </c>
      <c r="C66" s="13"/>
      <c r="D66" s="13"/>
      <c r="E66" s="17" t="s">
        <v>346</v>
      </c>
    </row>
    <row r="67" spans="1:5" ht="15.75" thickBot="1">
      <c r="A67" s="4"/>
      <c r="B67" s="13">
        <v>8013</v>
      </c>
      <c r="C67" s="13"/>
      <c r="D67" s="13"/>
      <c r="E67" s="17" t="s">
        <v>347</v>
      </c>
    </row>
    <row r="68" spans="1:5" ht="15.75" thickBot="1">
      <c r="A68" s="4"/>
      <c r="B68" s="13">
        <v>8020</v>
      </c>
      <c r="C68" s="13"/>
      <c r="D68" s="13" t="s">
        <v>348</v>
      </c>
      <c r="E68" s="17"/>
    </row>
    <row r="69" spans="1:5" ht="18.75" thickBot="1">
      <c r="A69" s="4"/>
      <c r="B69" s="13">
        <v>8030</v>
      </c>
      <c r="C69" s="13"/>
      <c r="D69" s="13" t="s">
        <v>349</v>
      </c>
      <c r="E69" s="17"/>
    </row>
    <row r="70" spans="1:5" ht="31.35" customHeight="1" thickBot="1">
      <c r="A70" s="4"/>
      <c r="B70" s="13">
        <v>8031</v>
      </c>
      <c r="C70" s="13"/>
      <c r="D70" s="13"/>
      <c r="E70" s="17" t="s">
        <v>350</v>
      </c>
    </row>
    <row r="71" spans="1:5" ht="15.75" customHeight="1" thickBot="1">
      <c r="A71" s="4"/>
      <c r="B71" s="13">
        <v>8032</v>
      </c>
      <c r="C71" s="13"/>
      <c r="D71" s="13"/>
      <c r="E71" s="17" t="s">
        <v>351</v>
      </c>
    </row>
    <row r="72" spans="1:5" ht="18.75" thickBot="1">
      <c r="A72" s="4"/>
      <c r="B72" s="13">
        <v>8033</v>
      </c>
      <c r="C72" s="13"/>
      <c r="D72" s="13"/>
      <c r="E72" s="17" t="s">
        <v>352</v>
      </c>
    </row>
    <row r="73" spans="1:5" ht="15.75" thickBot="1">
      <c r="A73" s="4"/>
      <c r="B73" s="13">
        <v>8034</v>
      </c>
      <c r="C73" s="13"/>
      <c r="D73" s="13"/>
      <c r="E73" s="17" t="s">
        <v>353</v>
      </c>
    </row>
    <row r="74" spans="1:5" ht="15.75" customHeight="1" thickBot="1">
      <c r="A74" s="4"/>
      <c r="B74" s="13">
        <v>8035</v>
      </c>
      <c r="C74" s="13"/>
      <c r="D74" s="13"/>
      <c r="E74" s="17" t="s">
        <v>354</v>
      </c>
    </row>
    <row r="75" spans="1:5" ht="15.75" thickBot="1">
      <c r="A75" s="4"/>
      <c r="B75" s="13">
        <v>8040</v>
      </c>
      <c r="C75" s="13"/>
      <c r="D75" s="13" t="s">
        <v>355</v>
      </c>
      <c r="E75" s="17"/>
    </row>
    <row r="76" spans="1:5" ht="18.75" thickBot="1">
      <c r="A76" s="4"/>
      <c r="B76" s="13">
        <v>8050</v>
      </c>
      <c r="C76" s="13"/>
      <c r="D76" s="13" t="s">
        <v>356</v>
      </c>
      <c r="E76" s="17"/>
    </row>
    <row r="77" spans="1:5" ht="15.75" thickBot="1">
      <c r="A77" s="4"/>
      <c r="B77" s="13">
        <v>8051</v>
      </c>
      <c r="C77" s="13"/>
      <c r="D77" s="13"/>
      <c r="E77" s="17" t="s">
        <v>357</v>
      </c>
    </row>
    <row r="78" spans="1:5" ht="15.75" thickBot="1">
      <c r="A78" s="4"/>
      <c r="B78" s="13">
        <v>8052</v>
      </c>
      <c r="C78" s="13"/>
      <c r="D78" s="13"/>
      <c r="E78" s="17" t="s">
        <v>358</v>
      </c>
    </row>
    <row r="79" spans="1:5" ht="15.75" thickBot="1">
      <c r="A79" s="4"/>
      <c r="B79" s="13">
        <v>8053</v>
      </c>
      <c r="C79" s="13"/>
      <c r="D79" s="13"/>
      <c r="E79" s="17" t="s">
        <v>359</v>
      </c>
    </row>
    <row r="80" spans="1:5" ht="48" customHeight="1" thickBot="1">
      <c r="A80" s="4"/>
      <c r="B80" s="13">
        <v>8054</v>
      </c>
      <c r="C80" s="13"/>
      <c r="D80" s="13"/>
      <c r="E80" s="17" t="s">
        <v>270</v>
      </c>
    </row>
    <row r="81" spans="1:5" ht="15.75" thickBot="1">
      <c r="A81" s="4"/>
      <c r="B81" s="13">
        <v>8055</v>
      </c>
      <c r="C81" s="13"/>
      <c r="D81" s="13"/>
      <c r="E81" s="17" t="s">
        <v>310</v>
      </c>
    </row>
    <row r="82" spans="1:5" ht="15.75" thickBot="1">
      <c r="A82" s="4"/>
      <c r="B82" s="20">
        <v>8060</v>
      </c>
      <c r="C82" s="20"/>
      <c r="D82" s="20" t="s">
        <v>310</v>
      </c>
      <c r="E82" s="21"/>
    </row>
    <row r="83" spans="1:5" ht="19.5" thickTop="1" thickBot="1">
      <c r="A83" s="4"/>
      <c r="B83" s="14">
        <v>9000</v>
      </c>
      <c r="C83" s="14" t="s">
        <v>360</v>
      </c>
      <c r="D83" s="14"/>
      <c r="E83" s="15"/>
    </row>
    <row r="84" spans="1:5" ht="20.25" customHeight="1" thickTop="1" thickBot="1">
      <c r="A84" s="4"/>
      <c r="B84" s="13">
        <v>9010</v>
      </c>
      <c r="C84" s="13"/>
      <c r="D84" s="13" t="s">
        <v>361</v>
      </c>
      <c r="E84" s="17"/>
    </row>
    <row r="85" spans="1:5" ht="27.75" thickBot="1">
      <c r="A85" s="4"/>
      <c r="B85" s="13">
        <v>9020</v>
      </c>
      <c r="C85" s="13"/>
      <c r="D85" s="13" t="s">
        <v>362</v>
      </c>
      <c r="E85" s="17"/>
    </row>
    <row r="86" spans="1:5" ht="31.35" customHeight="1" thickBot="1">
      <c r="A86" s="4"/>
      <c r="B86" s="13">
        <v>9021</v>
      </c>
      <c r="C86" s="13"/>
      <c r="D86" s="13"/>
      <c r="E86" s="17" t="s">
        <v>271</v>
      </c>
    </row>
    <row r="87" spans="1:5" ht="78.400000000000006" customHeight="1" thickBot="1">
      <c r="A87" s="4"/>
      <c r="B87" s="13">
        <v>9022</v>
      </c>
      <c r="C87" s="13"/>
      <c r="D87" s="13"/>
      <c r="E87" s="17" t="s">
        <v>272</v>
      </c>
    </row>
    <row r="88" spans="1:5" ht="15.75" thickBot="1">
      <c r="A88" s="4"/>
      <c r="B88" s="13">
        <v>9023</v>
      </c>
      <c r="C88" s="13"/>
      <c r="D88" s="13"/>
      <c r="E88" s="17" t="s">
        <v>363</v>
      </c>
    </row>
    <row r="89" spans="1:5" ht="15.75" thickBot="1">
      <c r="A89" s="4"/>
      <c r="B89" s="20">
        <v>9030</v>
      </c>
      <c r="C89" s="20"/>
      <c r="D89" s="20" t="s">
        <v>310</v>
      </c>
      <c r="E89" s="21"/>
    </row>
    <row r="90" spans="1:5" ht="16.5" thickTop="1" thickBot="1">
      <c r="A90" s="4"/>
      <c r="B90" s="14">
        <v>11000</v>
      </c>
      <c r="C90" s="1093" t="s">
        <v>364</v>
      </c>
      <c r="D90" s="1094"/>
      <c r="E90" s="15"/>
    </row>
    <row r="91" spans="1:5" ht="19.5" thickTop="1" thickBot="1">
      <c r="A91" s="4"/>
      <c r="B91" s="13">
        <v>11010</v>
      </c>
      <c r="C91" s="13"/>
      <c r="D91" s="13" t="s">
        <v>365</v>
      </c>
      <c r="E91" s="17"/>
    </row>
    <row r="92" spans="1:5" ht="18.75" thickBot="1">
      <c r="A92" s="4"/>
      <c r="B92" s="13">
        <v>11020</v>
      </c>
      <c r="C92" s="13"/>
      <c r="D92" s="13" t="s">
        <v>366</v>
      </c>
      <c r="E92" s="17"/>
    </row>
    <row r="93" spans="1:5" ht="15.75" thickBot="1">
      <c r="A93" s="4"/>
      <c r="B93" s="14">
        <v>12000</v>
      </c>
      <c r="C93" s="14" t="s">
        <v>367</v>
      </c>
      <c r="D93" s="14"/>
      <c r="E93" s="15"/>
    </row>
    <row r="94" spans="1:5" ht="25.5" customHeight="1" thickTop="1" thickBot="1">
      <c r="A94" s="4"/>
      <c r="B94" s="14">
        <v>13000</v>
      </c>
      <c r="C94" s="14" t="s">
        <v>368</v>
      </c>
      <c r="D94" s="14"/>
      <c r="E94" s="15"/>
    </row>
    <row r="95" spans="1:5" ht="15.75" thickTop="1">
      <c r="A95" s="6"/>
      <c r="B95" s="25">
        <v>14000</v>
      </c>
      <c r="C95" s="25" t="s">
        <v>310</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heetViews>
  <sheetFormatPr defaultRowHeight="15"/>
  <sheetData>
    <row r="1" spans="1:14">
      <c r="A1" s="206" t="s">
        <v>561</v>
      </c>
      <c r="B1" s="206"/>
      <c r="C1" s="206"/>
      <c r="D1" s="206"/>
      <c r="E1" s="206"/>
      <c r="F1" s="206"/>
      <c r="G1" s="206"/>
      <c r="H1" s="206"/>
      <c r="I1" s="207"/>
      <c r="J1" s="207"/>
      <c r="K1" s="207"/>
      <c r="L1" s="207"/>
      <c r="M1" s="207"/>
      <c r="N1" s="207"/>
    </row>
    <row r="2" spans="1:14">
      <c r="A2" s="208">
        <v>1</v>
      </c>
      <c r="B2" s="207"/>
      <c r="C2" s="207" t="s">
        <v>571</v>
      </c>
      <c r="D2" s="207"/>
      <c r="E2" s="207"/>
      <c r="F2" s="207"/>
      <c r="G2" s="207"/>
      <c r="H2" s="207"/>
      <c r="I2" s="207"/>
      <c r="J2" s="207"/>
      <c r="K2" s="207"/>
      <c r="L2" s="207"/>
      <c r="M2" s="207"/>
      <c r="N2" s="207"/>
    </row>
    <row r="3" spans="1:14">
      <c r="A3" s="208">
        <v>2</v>
      </c>
      <c r="B3" s="207"/>
      <c r="C3" s="207" t="s">
        <v>550</v>
      </c>
      <c r="D3" s="207"/>
      <c r="E3" s="207"/>
      <c r="F3" s="207"/>
      <c r="G3" s="207"/>
      <c r="H3" s="207"/>
      <c r="I3" s="207"/>
      <c r="J3" s="207"/>
      <c r="K3" s="207"/>
      <c r="L3" s="207"/>
      <c r="M3" s="207"/>
      <c r="N3" s="207"/>
    </row>
    <row r="4" spans="1:14">
      <c r="A4" s="208">
        <v>3</v>
      </c>
      <c r="B4" s="207"/>
      <c r="C4" s="207" t="s">
        <v>614</v>
      </c>
      <c r="D4" s="207"/>
      <c r="E4" s="207"/>
      <c r="F4" s="207"/>
      <c r="G4" s="207"/>
      <c r="H4" s="207"/>
      <c r="I4" s="207"/>
      <c r="J4" s="207"/>
      <c r="K4" s="207"/>
      <c r="L4" s="207"/>
      <c r="M4" s="207"/>
      <c r="N4" s="207"/>
    </row>
    <row r="5" spans="1:14">
      <c r="A5" s="208">
        <v>4</v>
      </c>
      <c r="B5" s="207"/>
      <c r="C5" s="207" t="s">
        <v>564</v>
      </c>
      <c r="D5" s="207"/>
      <c r="E5" s="207"/>
      <c r="F5" s="207"/>
      <c r="G5" s="207"/>
      <c r="H5" s="207"/>
      <c r="I5" s="207"/>
      <c r="J5" s="207"/>
      <c r="K5" s="207"/>
      <c r="L5" s="207"/>
      <c r="M5" s="207"/>
      <c r="N5" s="207"/>
    </row>
    <row r="6" spans="1:14">
      <c r="A6" s="208">
        <v>5</v>
      </c>
      <c r="B6" s="207"/>
      <c r="C6" s="207" t="s">
        <v>551</v>
      </c>
      <c r="D6" s="207"/>
      <c r="E6" s="207"/>
      <c r="F6" s="207"/>
      <c r="G6" s="207"/>
      <c r="H6" s="207"/>
      <c r="I6" s="207"/>
      <c r="J6" s="207"/>
      <c r="K6" s="207"/>
      <c r="L6" s="207"/>
      <c r="M6" s="207"/>
      <c r="N6" s="207"/>
    </row>
    <row r="7" spans="1:14">
      <c r="A7" s="208">
        <v>6</v>
      </c>
      <c r="B7" s="207"/>
      <c r="C7" s="207" t="s">
        <v>552</v>
      </c>
      <c r="D7" s="207"/>
      <c r="E7" s="207"/>
      <c r="F7" s="207"/>
      <c r="G7" s="207"/>
      <c r="H7" s="207"/>
      <c r="I7" s="207"/>
      <c r="J7" s="207"/>
      <c r="K7" s="207"/>
      <c r="L7" s="207"/>
      <c r="M7" s="207"/>
      <c r="N7" s="207"/>
    </row>
    <row r="8" spans="1:14">
      <c r="A8" s="208">
        <v>7</v>
      </c>
      <c r="B8" s="207"/>
      <c r="C8" s="207" t="s">
        <v>565</v>
      </c>
      <c r="D8" s="207"/>
      <c r="E8" s="207"/>
      <c r="F8" s="207"/>
      <c r="G8" s="207"/>
      <c r="H8" s="207"/>
      <c r="I8" s="207"/>
      <c r="J8" s="207"/>
      <c r="K8" s="207"/>
      <c r="L8" s="207"/>
      <c r="M8" s="207"/>
      <c r="N8" s="207"/>
    </row>
    <row r="9" spans="1:14">
      <c r="A9" s="208">
        <v>8</v>
      </c>
      <c r="B9" s="207"/>
      <c r="C9" s="207" t="s">
        <v>553</v>
      </c>
      <c r="D9" s="207"/>
      <c r="E9" s="207"/>
      <c r="F9" s="207"/>
      <c r="G9" s="207"/>
      <c r="H9" s="207"/>
      <c r="I9" s="207"/>
      <c r="J9" s="207"/>
      <c r="K9" s="207"/>
      <c r="L9" s="207"/>
      <c r="M9" s="207"/>
      <c r="N9" s="207"/>
    </row>
    <row r="10" spans="1:14">
      <c r="A10" s="208">
        <v>9</v>
      </c>
      <c r="B10" s="207"/>
      <c r="C10" s="207" t="s">
        <v>554</v>
      </c>
      <c r="D10" s="207"/>
      <c r="E10" s="207"/>
      <c r="F10" s="207"/>
      <c r="G10" s="207"/>
      <c r="H10" s="207"/>
      <c r="I10" s="207"/>
      <c r="J10" s="207"/>
      <c r="K10" s="207"/>
      <c r="L10" s="207"/>
      <c r="M10" s="207"/>
      <c r="N10" s="207"/>
    </row>
    <row r="11" spans="1:14">
      <c r="A11" s="208">
        <v>10</v>
      </c>
      <c r="B11" s="207"/>
      <c r="C11" s="207" t="s">
        <v>566</v>
      </c>
      <c r="D11" s="207"/>
      <c r="E11" s="207"/>
      <c r="F11" s="207"/>
      <c r="G11" s="207"/>
      <c r="H11" s="207"/>
      <c r="I11" s="207"/>
      <c r="J11" s="207"/>
      <c r="K11" s="207"/>
      <c r="L11" s="207"/>
      <c r="M11" s="207"/>
      <c r="N11" s="207"/>
    </row>
    <row r="12" spans="1:14">
      <c r="A12" s="208">
        <v>11</v>
      </c>
      <c r="B12" s="207"/>
      <c r="C12" s="207" t="s">
        <v>567</v>
      </c>
      <c r="D12" s="207"/>
      <c r="E12" s="207"/>
      <c r="F12" s="207"/>
      <c r="G12" s="207"/>
      <c r="H12" s="207"/>
      <c r="I12" s="207"/>
      <c r="J12" s="207"/>
      <c r="K12" s="207"/>
      <c r="L12" s="207"/>
      <c r="M12" s="207"/>
      <c r="N12" s="207"/>
    </row>
    <row r="13" spans="1:14">
      <c r="A13" s="208">
        <v>12</v>
      </c>
      <c r="B13" s="207"/>
      <c r="C13" s="207" t="s">
        <v>555</v>
      </c>
      <c r="D13" s="207"/>
      <c r="E13" s="207"/>
      <c r="F13" s="207"/>
      <c r="G13" s="207"/>
      <c r="H13" s="207"/>
      <c r="I13" s="207"/>
      <c r="J13" s="207"/>
      <c r="K13" s="207"/>
      <c r="L13" s="207"/>
      <c r="M13" s="207"/>
      <c r="N13" s="207"/>
    </row>
    <row r="14" spans="1:14">
      <c r="A14" s="208">
        <v>13</v>
      </c>
      <c r="B14" s="207"/>
      <c r="C14" s="207" t="s">
        <v>556</v>
      </c>
      <c r="D14" s="207"/>
      <c r="E14" s="207"/>
      <c r="F14" s="207"/>
      <c r="G14" s="207"/>
      <c r="H14" s="207"/>
      <c r="I14" s="207"/>
      <c r="J14" s="207"/>
      <c r="K14" s="207"/>
      <c r="L14" s="207"/>
      <c r="M14" s="207"/>
      <c r="N14" s="207"/>
    </row>
    <row r="15" spans="1:14">
      <c r="A15" s="208">
        <v>14</v>
      </c>
      <c r="B15" s="207"/>
      <c r="C15" s="207" t="s">
        <v>557</v>
      </c>
      <c r="D15" s="207"/>
      <c r="E15" s="207"/>
      <c r="F15" s="207"/>
      <c r="G15" s="207"/>
      <c r="H15" s="207"/>
      <c r="I15" s="207"/>
      <c r="J15" s="207"/>
      <c r="K15" s="207"/>
      <c r="L15" s="207"/>
      <c r="M15" s="207"/>
      <c r="N15" s="207"/>
    </row>
    <row r="16" spans="1:14">
      <c r="A16" s="208">
        <v>15</v>
      </c>
      <c r="B16" s="207"/>
      <c r="C16" s="207" t="s">
        <v>568</v>
      </c>
      <c r="D16" s="207"/>
      <c r="E16" s="207"/>
      <c r="F16" s="207"/>
      <c r="G16" s="207"/>
      <c r="H16" s="207"/>
      <c r="I16" s="207"/>
      <c r="J16" s="207"/>
      <c r="K16" s="207"/>
      <c r="L16" s="207"/>
      <c r="M16" s="207"/>
      <c r="N16" s="207"/>
    </row>
    <row r="17" spans="1:14">
      <c r="A17" s="208"/>
      <c r="B17" s="207"/>
      <c r="C17" s="207"/>
      <c r="D17" s="207"/>
      <c r="E17" s="207"/>
      <c r="F17" s="207"/>
      <c r="G17" s="207"/>
      <c r="H17" s="207"/>
      <c r="I17" s="207"/>
      <c r="J17" s="207"/>
      <c r="K17" s="207"/>
      <c r="L17" s="207"/>
      <c r="M17" s="207"/>
      <c r="N17" s="207"/>
    </row>
    <row r="18" spans="1:14">
      <c r="A18" s="206" t="s">
        <v>562</v>
      </c>
      <c r="B18" s="206"/>
      <c r="C18" s="206"/>
      <c r="D18" s="206"/>
      <c r="E18" s="206"/>
      <c r="F18" s="206"/>
      <c r="G18" s="206"/>
      <c r="H18" s="206"/>
      <c r="I18" s="207"/>
      <c r="J18" s="207"/>
      <c r="K18" s="207"/>
      <c r="L18" s="207"/>
      <c r="M18" s="207"/>
      <c r="N18" s="207"/>
    </row>
    <row r="19" spans="1:14">
      <c r="A19" s="208">
        <v>1</v>
      </c>
      <c r="B19" s="207"/>
      <c r="C19" s="207" t="s">
        <v>558</v>
      </c>
      <c r="D19" s="207"/>
      <c r="E19" s="207"/>
      <c r="F19" s="207"/>
      <c r="G19" s="207"/>
      <c r="H19" s="207"/>
      <c r="I19" s="207"/>
      <c r="J19" s="207"/>
      <c r="K19" s="207"/>
      <c r="L19" s="207"/>
      <c r="M19" s="207"/>
      <c r="N19" s="207"/>
    </row>
    <row r="20" spans="1:14">
      <c r="A20" s="208">
        <v>2</v>
      </c>
      <c r="B20" s="207"/>
      <c r="C20" s="207" t="s">
        <v>559</v>
      </c>
      <c r="D20" s="207"/>
      <c r="E20" s="207"/>
      <c r="F20" s="207"/>
      <c r="G20" s="207"/>
      <c r="H20" s="207"/>
      <c r="I20" s="207"/>
      <c r="J20" s="207"/>
      <c r="K20" s="207"/>
      <c r="L20" s="207"/>
      <c r="M20" s="207"/>
      <c r="N20" s="207"/>
    </row>
    <row r="21" spans="1:14">
      <c r="A21" s="208">
        <v>3</v>
      </c>
      <c r="B21" s="207"/>
      <c r="C21" s="207" t="s">
        <v>570</v>
      </c>
      <c r="D21" s="207"/>
      <c r="E21" s="207"/>
      <c r="F21" s="207"/>
      <c r="G21" s="207"/>
      <c r="H21" s="207"/>
      <c r="I21" s="207"/>
      <c r="J21" s="207"/>
      <c r="K21" s="207"/>
      <c r="L21" s="207"/>
      <c r="M21" s="207"/>
      <c r="N21" s="207"/>
    </row>
    <row r="22" spans="1:14">
      <c r="A22" s="208">
        <v>4</v>
      </c>
      <c r="B22" s="207"/>
      <c r="C22" s="207" t="s">
        <v>569</v>
      </c>
      <c r="D22" s="207"/>
      <c r="E22" s="207"/>
      <c r="F22" s="207"/>
      <c r="G22" s="207"/>
      <c r="H22" s="207"/>
      <c r="I22" s="207"/>
      <c r="J22" s="207"/>
      <c r="K22" s="207"/>
      <c r="L22" s="207"/>
      <c r="M22" s="207"/>
      <c r="N22" s="207"/>
    </row>
    <row r="23" spans="1:14">
      <c r="A23" s="208">
        <v>5</v>
      </c>
      <c r="B23" s="207"/>
      <c r="C23" s="207" t="s">
        <v>560</v>
      </c>
      <c r="D23" s="207"/>
      <c r="E23" s="207"/>
      <c r="F23" s="207"/>
      <c r="G23" s="207"/>
      <c r="H23" s="207"/>
      <c r="I23" s="207"/>
      <c r="J23" s="207"/>
      <c r="K23" s="207"/>
      <c r="L23" s="207"/>
      <c r="M23" s="207"/>
      <c r="N23" s="207"/>
    </row>
    <row r="24" spans="1:14">
      <c r="A24" s="208">
        <v>6</v>
      </c>
      <c r="B24" s="207"/>
      <c r="C24" s="207" t="s">
        <v>557</v>
      </c>
      <c r="D24" s="207"/>
      <c r="E24" s="207"/>
      <c r="F24" s="207"/>
      <c r="G24" s="207"/>
      <c r="H24" s="207"/>
      <c r="I24" s="207"/>
      <c r="J24" s="207"/>
      <c r="K24" s="207"/>
      <c r="L24" s="207"/>
      <c r="M24" s="207"/>
      <c r="N24" s="20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62"/>
  <sheetViews>
    <sheetView zoomScale="70" zoomScaleNormal="70" zoomScaleSheetLayoutView="73" workbookViewId="0">
      <pane ySplit="5" topLeftCell="A6" activePane="bottomLeft" state="frozen"/>
      <selection pane="bottomLeft" activeCell="A4" sqref="A4"/>
    </sheetView>
  </sheetViews>
  <sheetFormatPr defaultColWidth="9" defaultRowHeight="14.25"/>
  <cols>
    <col min="1" max="1" width="10.7109375" style="50" customWidth="1"/>
    <col min="2" max="2" width="7.28515625" style="50" customWidth="1"/>
    <col min="3" max="3" width="105.42578125" style="50" customWidth="1"/>
    <col min="4" max="4" width="15" style="53" customWidth="1"/>
    <col min="5" max="7" width="61.42578125" style="50" customWidth="1"/>
    <col min="8" max="8" width="23.140625" style="50" customWidth="1"/>
    <col min="9" max="9" width="85.28515625" style="50" customWidth="1"/>
    <col min="10" max="10" width="7.28515625" style="50" customWidth="1"/>
    <col min="11" max="11" width="14.7109375" style="50" customWidth="1"/>
    <col min="12" max="12" width="3" style="50" customWidth="1"/>
    <col min="13" max="13" width="9" style="32"/>
    <col min="14" max="14" width="9" style="32" customWidth="1"/>
    <col min="15" max="16384" width="9" style="32"/>
  </cols>
  <sheetData>
    <row r="1" spans="1:14" s="76" customFormat="1" hidden="1">
      <c r="A1" s="1051" t="s">
        <v>503</v>
      </c>
      <c r="B1" s="1051"/>
      <c r="C1" s="1051"/>
      <c r="D1" s="190"/>
      <c r="E1" s="130"/>
      <c r="F1" s="130"/>
      <c r="G1" s="130"/>
      <c r="H1" s="130"/>
      <c r="I1" s="130"/>
      <c r="J1" s="130"/>
      <c r="K1" s="130"/>
      <c r="L1" s="130"/>
      <c r="N1" s="76" t="s">
        <v>504</v>
      </c>
    </row>
    <row r="2" spans="1:14" s="76" customFormat="1" hidden="1">
      <c r="A2" s="130"/>
      <c r="B2" s="130"/>
      <c r="C2" s="130"/>
      <c r="D2" s="190"/>
      <c r="E2" s="130"/>
      <c r="F2" s="130"/>
      <c r="G2" s="130"/>
      <c r="H2" s="130"/>
      <c r="I2" s="130"/>
      <c r="J2" s="130"/>
      <c r="K2" s="130"/>
      <c r="L2" s="130"/>
      <c r="N2" s="76" t="s">
        <v>197</v>
      </c>
    </row>
    <row r="3" spans="1:14" s="76" customFormat="1" hidden="1">
      <c r="A3" s="130"/>
      <c r="B3" s="130"/>
      <c r="C3" s="130"/>
      <c r="D3" s="190"/>
      <c r="E3" s="130"/>
      <c r="F3" s="130"/>
      <c r="G3" s="130"/>
      <c r="H3" s="130"/>
      <c r="I3" s="130"/>
      <c r="J3" s="130"/>
      <c r="K3" s="130"/>
      <c r="L3" s="130"/>
      <c r="N3" s="76" t="s">
        <v>500</v>
      </c>
    </row>
    <row r="4" spans="1:14" s="124" customFormat="1" ht="15.75">
      <c r="A4" s="120">
        <v>2</v>
      </c>
      <c r="B4" s="121" t="s">
        <v>428</v>
      </c>
      <c r="C4" s="122"/>
      <c r="D4" s="1052" t="e">
        <f>#REF!</f>
        <v>#REF!</v>
      </c>
      <c r="E4" s="1052"/>
      <c r="F4" s="1052"/>
      <c r="G4" s="1052"/>
      <c r="H4" s="1052"/>
      <c r="I4" s="122" t="str">
        <f>Cover!D8</f>
        <v>SA-PEFC-FM-004552</v>
      </c>
      <c r="J4" s="122"/>
      <c r="K4" s="185"/>
      <c r="L4" s="123"/>
    </row>
    <row r="5" spans="1:14">
      <c r="A5" s="186" t="s">
        <v>32</v>
      </c>
      <c r="B5" s="186" t="s">
        <v>60</v>
      </c>
      <c r="C5" s="186" t="s">
        <v>501</v>
      </c>
      <c r="D5" s="184" t="s">
        <v>196</v>
      </c>
      <c r="E5" s="186" t="s">
        <v>502</v>
      </c>
      <c r="F5" s="204" t="s">
        <v>543</v>
      </c>
      <c r="G5" s="204" t="s">
        <v>542</v>
      </c>
      <c r="H5" s="186" t="s">
        <v>46</v>
      </c>
      <c r="I5" s="186" t="s">
        <v>541</v>
      </c>
      <c r="J5" s="186" t="s">
        <v>33</v>
      </c>
      <c r="K5" s="185" t="s">
        <v>505</v>
      </c>
      <c r="L5" s="56"/>
    </row>
    <row r="6" spans="1:14" ht="15">
      <c r="A6" s="57"/>
      <c r="B6" s="51"/>
      <c r="C6" s="51"/>
      <c r="D6" s="191"/>
      <c r="E6" s="51"/>
      <c r="F6" s="1055"/>
      <c r="G6" s="1056"/>
      <c r="H6" s="51"/>
      <c r="I6" s="51"/>
      <c r="J6" s="51"/>
      <c r="K6" s="51"/>
      <c r="L6" s="56"/>
    </row>
    <row r="7" spans="1:14" ht="15">
      <c r="A7" s="1053" t="s">
        <v>3728</v>
      </c>
      <c r="B7" s="1054"/>
      <c r="C7" s="1054"/>
      <c r="D7" s="1054"/>
      <c r="E7" s="1054"/>
      <c r="F7" s="1054"/>
      <c r="G7" s="1054"/>
      <c r="H7" s="1054"/>
      <c r="I7" s="1054"/>
      <c r="J7" s="1054"/>
      <c r="K7" s="1054"/>
      <c r="L7" s="56"/>
    </row>
    <row r="8" spans="1:14" ht="222" customHeight="1">
      <c r="A8" s="535">
        <v>2021.1</v>
      </c>
      <c r="B8" s="535" t="s">
        <v>500</v>
      </c>
      <c r="C8" s="535" t="s">
        <v>5810</v>
      </c>
      <c r="D8" s="535" t="s">
        <v>4344</v>
      </c>
      <c r="E8" s="535" t="s">
        <v>3729</v>
      </c>
      <c r="F8" s="535" t="s">
        <v>3765</v>
      </c>
      <c r="G8" s="535" t="s">
        <v>3764</v>
      </c>
      <c r="H8" s="535" t="s">
        <v>5763</v>
      </c>
      <c r="I8" s="535" t="s">
        <v>5811</v>
      </c>
      <c r="J8" s="535" t="s">
        <v>4266</v>
      </c>
      <c r="K8" s="535">
        <v>44987</v>
      </c>
    </row>
    <row r="9" spans="1:14">
      <c r="A9" s="55" t="s">
        <v>3730</v>
      </c>
      <c r="B9" s="58"/>
      <c r="C9" s="55" t="s">
        <v>3766</v>
      </c>
      <c r="D9" s="55"/>
      <c r="E9" s="55"/>
      <c r="F9" s="55"/>
      <c r="G9" s="55"/>
      <c r="H9" s="67"/>
      <c r="I9" s="55"/>
      <c r="J9" s="55"/>
      <c r="K9" s="55"/>
    </row>
    <row r="10" spans="1:14">
      <c r="A10" s="55">
        <v>2021.3</v>
      </c>
      <c r="B10" s="58"/>
      <c r="C10" s="55" t="s">
        <v>3767</v>
      </c>
      <c r="D10" s="55"/>
      <c r="E10" s="55"/>
      <c r="F10" s="536"/>
      <c r="G10" s="55"/>
      <c r="H10" s="67"/>
      <c r="I10" s="55"/>
      <c r="J10" s="55"/>
      <c r="K10" s="55"/>
    </row>
    <row r="11" spans="1:14" ht="114.75" customHeight="1">
      <c r="A11" s="806">
        <v>2021.4</v>
      </c>
      <c r="B11" s="807" t="s">
        <v>197</v>
      </c>
      <c r="C11" s="802" t="s">
        <v>3768</v>
      </c>
      <c r="D11" s="806" t="s">
        <v>3731</v>
      </c>
      <c r="E11" s="806" t="s">
        <v>3732</v>
      </c>
      <c r="F11" s="806" t="s">
        <v>3770</v>
      </c>
      <c r="G11" s="806" t="s">
        <v>3769</v>
      </c>
      <c r="H11" s="806" t="s">
        <v>3763</v>
      </c>
      <c r="I11" s="806" t="s">
        <v>4345</v>
      </c>
      <c r="J11" s="806" t="s">
        <v>4343</v>
      </c>
      <c r="K11" s="808">
        <v>44830</v>
      </c>
    </row>
    <row r="12" spans="1:14">
      <c r="A12" s="55">
        <v>2021.5</v>
      </c>
      <c r="B12" s="58"/>
      <c r="C12" s="55" t="s">
        <v>3771</v>
      </c>
      <c r="D12" s="55"/>
      <c r="E12" s="55"/>
      <c r="F12" s="55"/>
      <c r="G12" s="55"/>
      <c r="H12" s="67"/>
      <c r="I12" s="55"/>
      <c r="J12" s="55"/>
      <c r="K12" s="55"/>
    </row>
    <row r="13" spans="1:14" ht="192.75" customHeight="1">
      <c r="A13" s="806" t="s">
        <v>3733</v>
      </c>
      <c r="B13" s="807" t="s">
        <v>500</v>
      </c>
      <c r="C13" s="806" t="s">
        <v>3772</v>
      </c>
      <c r="D13" s="806" t="s">
        <v>3734</v>
      </c>
      <c r="E13" s="806" t="s">
        <v>3735</v>
      </c>
      <c r="F13" s="533" t="s">
        <v>3778</v>
      </c>
      <c r="G13" s="55" t="s">
        <v>3900</v>
      </c>
      <c r="H13" s="739" t="s">
        <v>3773</v>
      </c>
      <c r="I13" s="55" t="s">
        <v>4265</v>
      </c>
      <c r="J13" s="55" t="s">
        <v>4266</v>
      </c>
      <c r="K13" s="55" t="s">
        <v>4267</v>
      </c>
    </row>
    <row r="14" spans="1:14" ht="65.25" customHeight="1">
      <c r="A14" s="806">
        <v>2021.7</v>
      </c>
      <c r="B14" s="807" t="s">
        <v>504</v>
      </c>
      <c r="C14" s="806" t="s">
        <v>3736</v>
      </c>
      <c r="D14" s="806" t="s">
        <v>3737</v>
      </c>
      <c r="E14" s="806"/>
      <c r="F14" s="806"/>
      <c r="G14" s="806"/>
      <c r="H14" s="809"/>
      <c r="I14" s="806" t="s">
        <v>4346</v>
      </c>
      <c r="J14" s="806" t="s">
        <v>4343</v>
      </c>
      <c r="K14" s="808">
        <v>44831</v>
      </c>
    </row>
    <row r="15" spans="1:14" ht="221.25" customHeight="1">
      <c r="A15" s="55">
        <v>2021.8</v>
      </c>
      <c r="B15" s="55" t="s">
        <v>197</v>
      </c>
      <c r="C15" s="55" t="s">
        <v>3738</v>
      </c>
      <c r="D15" s="55" t="s">
        <v>3739</v>
      </c>
      <c r="E15" s="55" t="s">
        <v>5788</v>
      </c>
      <c r="F15" s="55"/>
      <c r="G15" s="55"/>
      <c r="H15" s="55" t="s">
        <v>3763</v>
      </c>
      <c r="I15" s="55" t="s">
        <v>5789</v>
      </c>
      <c r="J15" s="55" t="s">
        <v>198</v>
      </c>
      <c r="K15" s="55"/>
    </row>
    <row r="16" spans="1:14" ht="80.25" customHeight="1">
      <c r="A16" s="806">
        <v>2021.9</v>
      </c>
      <c r="B16" s="807" t="s">
        <v>197</v>
      </c>
      <c r="C16" s="806" t="s">
        <v>3740</v>
      </c>
      <c r="D16" s="806" t="s">
        <v>3741</v>
      </c>
      <c r="E16" s="806" t="s">
        <v>3742</v>
      </c>
      <c r="F16" s="806" t="s">
        <v>3774</v>
      </c>
      <c r="G16" s="806" t="s">
        <v>3775</v>
      </c>
      <c r="H16" s="806" t="s">
        <v>3763</v>
      </c>
      <c r="I16" s="806" t="s">
        <v>4347</v>
      </c>
      <c r="J16" s="806" t="s">
        <v>4343</v>
      </c>
      <c r="K16" s="808">
        <v>44830</v>
      </c>
    </row>
    <row r="17" spans="1:14" ht="92.25" customHeight="1">
      <c r="A17" s="810">
        <v>2021.1</v>
      </c>
      <c r="B17" s="807" t="s">
        <v>197</v>
      </c>
      <c r="C17" s="811" t="s">
        <v>3784</v>
      </c>
      <c r="D17" s="806" t="s">
        <v>3743</v>
      </c>
      <c r="E17" s="806" t="s">
        <v>3744</v>
      </c>
      <c r="F17" s="806" t="s">
        <v>3774</v>
      </c>
      <c r="G17" s="806" t="s">
        <v>3775</v>
      </c>
      <c r="H17" s="806" t="s">
        <v>3763</v>
      </c>
      <c r="I17" s="806" t="s">
        <v>4349</v>
      </c>
      <c r="J17" s="806" t="s">
        <v>4343</v>
      </c>
      <c r="K17" s="808">
        <v>44830</v>
      </c>
    </row>
    <row r="18" spans="1:14" ht="315" customHeight="1">
      <c r="A18" s="743">
        <v>2021.11</v>
      </c>
      <c r="B18" s="744" t="s">
        <v>500</v>
      </c>
      <c r="C18" s="739" t="s">
        <v>3745</v>
      </c>
      <c r="D18" s="739" t="s">
        <v>2821</v>
      </c>
      <c r="E18" s="739" t="s">
        <v>3746</v>
      </c>
      <c r="F18" s="55" t="s">
        <v>3776</v>
      </c>
      <c r="G18" s="55" t="s">
        <v>3777</v>
      </c>
      <c r="H18" s="739" t="s">
        <v>3773</v>
      </c>
      <c r="I18" s="739" t="s">
        <v>4268</v>
      </c>
      <c r="J18" s="55" t="s">
        <v>4266</v>
      </c>
      <c r="K18" s="55" t="s">
        <v>4267</v>
      </c>
    </row>
    <row r="19" spans="1:14" ht="190.5" customHeight="1">
      <c r="A19" s="743">
        <v>2021.12</v>
      </c>
      <c r="B19" s="744" t="s">
        <v>500</v>
      </c>
      <c r="C19" s="739" t="s">
        <v>3747</v>
      </c>
      <c r="D19" s="739" t="s">
        <v>3748</v>
      </c>
      <c r="E19" s="739" t="s">
        <v>3749</v>
      </c>
      <c r="F19" s="535" t="s">
        <v>3779</v>
      </c>
      <c r="G19" s="55" t="s">
        <v>3780</v>
      </c>
      <c r="H19" s="739" t="s">
        <v>3773</v>
      </c>
      <c r="I19" s="55" t="s">
        <v>4269</v>
      </c>
      <c r="J19" s="55" t="s">
        <v>4266</v>
      </c>
      <c r="K19" s="55" t="s">
        <v>4267</v>
      </c>
    </row>
    <row r="20" spans="1:14" ht="177" customHeight="1">
      <c r="A20" s="806">
        <v>2021.13</v>
      </c>
      <c r="B20" s="806" t="s">
        <v>500</v>
      </c>
      <c r="C20" s="806" t="s">
        <v>3910</v>
      </c>
      <c r="D20" s="806" t="s">
        <v>3748</v>
      </c>
      <c r="E20" s="806" t="s">
        <v>3749</v>
      </c>
      <c r="F20" s="806" t="s">
        <v>3911</v>
      </c>
      <c r="G20" s="806" t="s">
        <v>3912</v>
      </c>
      <c r="H20" s="806" t="s">
        <v>5763</v>
      </c>
      <c r="I20" s="806" t="s">
        <v>5812</v>
      </c>
      <c r="J20" s="806" t="s">
        <v>4266</v>
      </c>
      <c r="K20" s="806">
        <v>44987</v>
      </c>
    </row>
    <row r="21" spans="1:14" ht="120" customHeight="1">
      <c r="A21" s="810">
        <v>2021.14</v>
      </c>
      <c r="B21" s="807" t="s">
        <v>197</v>
      </c>
      <c r="C21" s="806" t="s">
        <v>3951</v>
      </c>
      <c r="D21" s="806" t="s">
        <v>3750</v>
      </c>
      <c r="E21" s="806" t="s">
        <v>3751</v>
      </c>
      <c r="F21" s="806" t="s">
        <v>3902</v>
      </c>
      <c r="G21" s="806" t="s">
        <v>3914</v>
      </c>
      <c r="H21" s="806" t="s">
        <v>3763</v>
      </c>
      <c r="I21" s="806" t="s">
        <v>4351</v>
      </c>
      <c r="J21" s="806" t="s">
        <v>4343</v>
      </c>
      <c r="K21" s="808">
        <v>44830</v>
      </c>
    </row>
    <row r="22" spans="1:14" ht="57">
      <c r="A22" s="534">
        <v>2021.15</v>
      </c>
      <c r="B22" s="58" t="s">
        <v>504</v>
      </c>
      <c r="C22" s="55" t="s">
        <v>3752</v>
      </c>
      <c r="D22" s="55" t="s">
        <v>3753</v>
      </c>
      <c r="E22" s="55"/>
      <c r="F22" s="55"/>
      <c r="G22" s="55"/>
      <c r="H22" s="67"/>
      <c r="I22" s="50" t="s">
        <v>4352</v>
      </c>
      <c r="J22" s="55" t="s">
        <v>198</v>
      </c>
      <c r="K22" s="55"/>
    </row>
    <row r="23" spans="1:14" ht="63.75" customHeight="1">
      <c r="A23" s="534">
        <v>2021.16</v>
      </c>
      <c r="B23" s="58" t="s">
        <v>504</v>
      </c>
      <c r="C23" s="55" t="s">
        <v>3754</v>
      </c>
      <c r="D23" s="55" t="s">
        <v>3755</v>
      </c>
      <c r="E23" s="55"/>
      <c r="F23" s="55"/>
      <c r="G23" s="55"/>
      <c r="H23" s="67"/>
      <c r="I23" s="55" t="s">
        <v>4353</v>
      </c>
      <c r="J23" s="55" t="s">
        <v>198</v>
      </c>
      <c r="K23" s="55"/>
    </row>
    <row r="24" spans="1:14" ht="90.75" customHeight="1">
      <c r="A24" s="810">
        <v>2021.17</v>
      </c>
      <c r="B24" s="807" t="s">
        <v>197</v>
      </c>
      <c r="C24" s="806" t="s">
        <v>3756</v>
      </c>
      <c r="D24" s="806" t="s">
        <v>3757</v>
      </c>
      <c r="E24" s="806" t="s">
        <v>3758</v>
      </c>
      <c r="F24" s="806" t="s">
        <v>3781</v>
      </c>
      <c r="G24" s="806" t="s">
        <v>3915</v>
      </c>
      <c r="H24" s="806" t="s">
        <v>3763</v>
      </c>
      <c r="I24" s="806" t="s">
        <v>4354</v>
      </c>
      <c r="J24" s="806" t="s">
        <v>4343</v>
      </c>
      <c r="K24" s="808">
        <v>44830</v>
      </c>
    </row>
    <row r="25" spans="1:14" ht="342.75" customHeight="1">
      <c r="A25" s="980">
        <v>2021.18</v>
      </c>
      <c r="B25" s="187" t="s">
        <v>197</v>
      </c>
      <c r="C25" s="533" t="s">
        <v>3759</v>
      </c>
      <c r="D25" s="533" t="s">
        <v>3287</v>
      </c>
      <c r="E25" s="533" t="s">
        <v>3762</v>
      </c>
      <c r="F25" s="533" t="s">
        <v>3903</v>
      </c>
      <c r="G25" s="533" t="s">
        <v>3904</v>
      </c>
      <c r="H25" s="533" t="s">
        <v>3763</v>
      </c>
      <c r="I25" s="533" t="s">
        <v>5756</v>
      </c>
      <c r="J25" s="533" t="s">
        <v>198</v>
      </c>
      <c r="K25" s="979"/>
    </row>
    <row r="26" spans="1:14" ht="134.25" customHeight="1">
      <c r="A26" s="810">
        <v>2021.19</v>
      </c>
      <c r="B26" s="807" t="s">
        <v>197</v>
      </c>
      <c r="C26" s="806" t="s">
        <v>3760</v>
      </c>
      <c r="D26" s="806" t="s">
        <v>3761</v>
      </c>
      <c r="E26" s="806" t="s">
        <v>3905</v>
      </c>
      <c r="F26" s="806" t="s">
        <v>3782</v>
      </c>
      <c r="G26" s="806" t="s">
        <v>3783</v>
      </c>
      <c r="H26" s="806" t="s">
        <v>3763</v>
      </c>
      <c r="I26" s="806" t="s">
        <v>4355</v>
      </c>
      <c r="J26" s="806" t="s">
        <v>4343</v>
      </c>
      <c r="K26" s="808">
        <v>44831</v>
      </c>
    </row>
    <row r="27" spans="1:14" ht="99.75">
      <c r="A27" s="810">
        <v>2021.2</v>
      </c>
      <c r="B27" s="807" t="s">
        <v>197</v>
      </c>
      <c r="C27" s="806" t="s">
        <v>3985</v>
      </c>
      <c r="D27" s="806" t="s">
        <v>3789</v>
      </c>
      <c r="E27" s="806" t="s">
        <v>3865</v>
      </c>
      <c r="F27" s="806" t="s">
        <v>3788</v>
      </c>
      <c r="G27" s="806" t="s">
        <v>3787</v>
      </c>
      <c r="H27" s="806" t="s">
        <v>3763</v>
      </c>
      <c r="I27" s="806" t="s">
        <v>4356</v>
      </c>
      <c r="J27" s="806" t="s">
        <v>4343</v>
      </c>
      <c r="K27" s="808">
        <v>44830</v>
      </c>
    </row>
    <row r="28" spans="1:14" s="50" customFormat="1" ht="49.5" customHeight="1">
      <c r="A28" s="534">
        <v>2021.21</v>
      </c>
      <c r="B28" s="58" t="s">
        <v>504</v>
      </c>
      <c r="C28" s="520" t="s">
        <v>3785</v>
      </c>
      <c r="D28" s="55" t="s">
        <v>3790</v>
      </c>
      <c r="E28" s="55"/>
      <c r="F28" s="55"/>
      <c r="G28" s="55"/>
      <c r="H28" s="55"/>
      <c r="I28" s="55" t="s">
        <v>4358</v>
      </c>
      <c r="J28" s="55" t="s">
        <v>198</v>
      </c>
      <c r="K28" s="55"/>
      <c r="M28" s="32"/>
      <c r="N28" s="32"/>
    </row>
    <row r="29" spans="1:14" s="50" customFormat="1" ht="54" customHeight="1">
      <c r="A29" s="810">
        <v>2021.22</v>
      </c>
      <c r="B29" s="807" t="s">
        <v>504</v>
      </c>
      <c r="C29" s="806" t="s">
        <v>3786</v>
      </c>
      <c r="D29" s="806" t="s">
        <v>3791</v>
      </c>
      <c r="E29" s="806"/>
      <c r="F29" s="806"/>
      <c r="G29" s="806"/>
      <c r="H29" s="806"/>
      <c r="I29" s="806" t="s">
        <v>4359</v>
      </c>
      <c r="J29" s="806" t="s">
        <v>4343</v>
      </c>
      <c r="K29" s="808">
        <v>44831</v>
      </c>
      <c r="M29" s="32"/>
      <c r="N29" s="32"/>
    </row>
    <row r="30" spans="1:14" s="50" customFormat="1" ht="80.25" customHeight="1">
      <c r="A30" s="55">
        <v>2021.23</v>
      </c>
      <c r="B30" s="698" t="s">
        <v>197</v>
      </c>
      <c r="C30" s="699" t="s">
        <v>3906</v>
      </c>
      <c r="D30" s="699" t="s">
        <v>3748</v>
      </c>
      <c r="E30" s="699" t="s">
        <v>3749</v>
      </c>
      <c r="F30" s="700" t="s">
        <v>3913</v>
      </c>
      <c r="G30" s="701" t="s">
        <v>3907</v>
      </c>
      <c r="H30" s="806" t="s">
        <v>3763</v>
      </c>
      <c r="I30" s="806" t="s">
        <v>4360</v>
      </c>
      <c r="J30" s="806" t="s">
        <v>4343</v>
      </c>
      <c r="K30" s="808">
        <v>44831</v>
      </c>
      <c r="M30" s="32"/>
      <c r="N30" s="32"/>
    </row>
    <row r="31" spans="1:14" s="50" customFormat="1" ht="191.25" customHeight="1">
      <c r="A31" s="130">
        <v>2021.24</v>
      </c>
      <c r="B31" s="983" t="s">
        <v>500</v>
      </c>
      <c r="C31" s="982" t="s">
        <v>3908</v>
      </c>
      <c r="D31" s="982" t="s">
        <v>3748</v>
      </c>
      <c r="E31" s="982" t="s">
        <v>3749</v>
      </c>
      <c r="F31" s="982" t="s">
        <v>3909</v>
      </c>
      <c r="G31" s="984" t="s">
        <v>3901</v>
      </c>
      <c r="H31" s="984" t="s">
        <v>5763</v>
      </c>
      <c r="I31" s="984" t="s">
        <v>5813</v>
      </c>
      <c r="J31" s="984" t="s">
        <v>4266</v>
      </c>
      <c r="K31" s="984">
        <v>44987</v>
      </c>
      <c r="M31" s="32"/>
      <c r="N31" s="32"/>
    </row>
    <row r="32" spans="1:14" ht="15.75">
      <c r="A32" s="804"/>
      <c r="B32" s="803" t="s">
        <v>4361</v>
      </c>
      <c r="C32" s="804"/>
      <c r="D32" s="804"/>
      <c r="E32" s="804"/>
      <c r="F32" s="804"/>
      <c r="G32" s="804"/>
      <c r="H32" s="804"/>
      <c r="I32" s="804"/>
      <c r="J32" s="804"/>
      <c r="L32" s="32"/>
    </row>
    <row r="33" spans="1:14" s="50" customFormat="1" ht="50.25" customHeight="1">
      <c r="A33" s="141">
        <v>2022.01</v>
      </c>
      <c r="B33" s="151" t="s">
        <v>504</v>
      </c>
      <c r="C33" s="55" t="s">
        <v>5757</v>
      </c>
      <c r="D33" s="141" t="s">
        <v>4362</v>
      </c>
      <c r="E33" s="141"/>
      <c r="F33" s="141"/>
      <c r="H33" s="141"/>
      <c r="I33" s="141"/>
      <c r="J33" s="141" t="s">
        <v>4367</v>
      </c>
      <c r="K33" s="55"/>
      <c r="M33" s="32"/>
      <c r="N33" s="32"/>
    </row>
    <row r="34" spans="1:14" s="50" customFormat="1" ht="96.75" customHeight="1">
      <c r="A34" s="533">
        <v>2022.02</v>
      </c>
      <c r="B34" s="187" t="s">
        <v>197</v>
      </c>
      <c r="C34" s="533" t="s">
        <v>5758</v>
      </c>
      <c r="D34" s="533" t="s">
        <v>4363</v>
      </c>
      <c r="E34" s="533" t="s">
        <v>5809</v>
      </c>
      <c r="F34" s="699" t="s">
        <v>5779</v>
      </c>
      <c r="G34" s="699" t="s">
        <v>5780</v>
      </c>
      <c r="H34" s="533" t="s">
        <v>4364</v>
      </c>
      <c r="I34" s="533"/>
      <c r="J34" s="533" t="s">
        <v>4367</v>
      </c>
      <c r="K34" s="210"/>
      <c r="M34" s="32"/>
      <c r="N34" s="32"/>
    </row>
    <row r="35" spans="1:14" s="50" customFormat="1" ht="89.25" customHeight="1">
      <c r="A35" s="533">
        <v>2022.03</v>
      </c>
      <c r="B35" s="187" t="s">
        <v>197</v>
      </c>
      <c r="C35" s="533" t="s">
        <v>5759</v>
      </c>
      <c r="D35" s="533" t="s">
        <v>4365</v>
      </c>
      <c r="E35" s="533" t="s">
        <v>4366</v>
      </c>
      <c r="F35" s="699" t="s">
        <v>5781</v>
      </c>
      <c r="G35" s="699" t="s">
        <v>5780</v>
      </c>
      <c r="H35" s="533" t="s">
        <v>4364</v>
      </c>
      <c r="I35" s="533"/>
      <c r="J35" s="533" t="s">
        <v>4367</v>
      </c>
      <c r="K35" s="210"/>
      <c r="M35" s="32"/>
      <c r="N35" s="32"/>
    </row>
    <row r="36" spans="1:14" s="50" customFormat="1" ht="162.75" customHeight="1">
      <c r="A36" s="533">
        <v>2022.04</v>
      </c>
      <c r="B36" s="187" t="s">
        <v>197</v>
      </c>
      <c r="C36" s="533" t="s">
        <v>5760</v>
      </c>
      <c r="D36" s="533" t="s">
        <v>4368</v>
      </c>
      <c r="E36" s="533" t="s">
        <v>4369</v>
      </c>
      <c r="F36" s="699" t="s">
        <v>5782</v>
      </c>
      <c r="G36" s="699" t="s">
        <v>5783</v>
      </c>
      <c r="H36" s="533" t="s">
        <v>4364</v>
      </c>
      <c r="I36" s="533"/>
      <c r="J36" s="533" t="s">
        <v>4367</v>
      </c>
      <c r="M36" s="32"/>
      <c r="N36" s="32"/>
    </row>
    <row r="37" spans="1:14" s="50" customFormat="1" ht="92.25" customHeight="1">
      <c r="A37" s="533">
        <v>2022.05</v>
      </c>
      <c r="B37" s="187" t="s">
        <v>197</v>
      </c>
      <c r="C37" s="533" t="s">
        <v>5784</v>
      </c>
      <c r="D37" s="533" t="s">
        <v>5785</v>
      </c>
      <c r="E37" s="533" t="s">
        <v>5761</v>
      </c>
      <c r="F37" s="699" t="s">
        <v>5786</v>
      </c>
      <c r="G37" s="699" t="s">
        <v>5787</v>
      </c>
      <c r="H37" s="533" t="s">
        <v>4364</v>
      </c>
      <c r="I37" s="533"/>
      <c r="J37" s="533" t="s">
        <v>4367</v>
      </c>
      <c r="M37" s="32"/>
      <c r="N37" s="32"/>
    </row>
    <row r="38" spans="1:14" s="50" customFormat="1" ht="100.5" customHeight="1">
      <c r="A38" s="533">
        <v>2021.08</v>
      </c>
      <c r="B38" s="187" t="s">
        <v>197</v>
      </c>
      <c r="C38" s="533" t="s">
        <v>5790</v>
      </c>
      <c r="D38" s="55" t="s">
        <v>3739</v>
      </c>
      <c r="E38" s="55" t="s">
        <v>5788</v>
      </c>
      <c r="F38" s="699"/>
      <c r="G38" s="699"/>
      <c r="H38" s="533" t="s">
        <v>4364</v>
      </c>
      <c r="I38" s="533"/>
      <c r="J38" s="533" t="s">
        <v>4367</v>
      </c>
      <c r="M38" s="32"/>
      <c r="N38" s="32"/>
    </row>
    <row r="39" spans="1:14" s="50" customFormat="1" ht="279" customHeight="1">
      <c r="A39" s="988">
        <v>2021.13</v>
      </c>
      <c r="B39" s="988" t="s">
        <v>500</v>
      </c>
      <c r="C39" s="988" t="s">
        <v>5762</v>
      </c>
      <c r="D39" s="988" t="s">
        <v>4350</v>
      </c>
      <c r="E39" s="988" t="s">
        <v>4370</v>
      </c>
      <c r="F39" s="988" t="s">
        <v>5768</v>
      </c>
      <c r="G39" s="982" t="s">
        <v>5775</v>
      </c>
      <c r="H39" s="1026" t="s">
        <v>4371</v>
      </c>
      <c r="I39" s="535" t="s">
        <v>5805</v>
      </c>
      <c r="J39" s="535" t="s">
        <v>4266</v>
      </c>
      <c r="K39" s="1026">
        <v>44987</v>
      </c>
      <c r="M39" s="32"/>
      <c r="N39" s="32"/>
    </row>
    <row r="40" spans="1:14" s="50" customFormat="1" ht="287.25" customHeight="1">
      <c r="A40" s="988">
        <v>2019.13</v>
      </c>
      <c r="B40" s="988" t="s">
        <v>500</v>
      </c>
      <c r="C40" s="988" t="s">
        <v>4372</v>
      </c>
      <c r="D40" s="988" t="s">
        <v>4350</v>
      </c>
      <c r="E40" s="988" t="s">
        <v>4370</v>
      </c>
      <c r="F40" s="988" t="s">
        <v>5768</v>
      </c>
      <c r="G40" s="982" t="s">
        <v>5776</v>
      </c>
      <c r="H40" s="982" t="s">
        <v>4371</v>
      </c>
      <c r="I40" s="535" t="s">
        <v>5806</v>
      </c>
      <c r="J40" s="535" t="s">
        <v>4266</v>
      </c>
      <c r="K40" s="1026">
        <v>44987</v>
      </c>
      <c r="M40" s="32"/>
      <c r="N40" s="32"/>
    </row>
    <row r="41" spans="1:14" s="50" customFormat="1" ht="258.75" customHeight="1">
      <c r="A41" s="988">
        <v>2021.24</v>
      </c>
      <c r="B41" s="988" t="s">
        <v>500</v>
      </c>
      <c r="C41" s="988" t="s">
        <v>4373</v>
      </c>
      <c r="D41" s="988" t="s">
        <v>4350</v>
      </c>
      <c r="E41" s="988" t="s">
        <v>4370</v>
      </c>
      <c r="F41" s="988" t="s">
        <v>5768</v>
      </c>
      <c r="G41" s="982" t="s">
        <v>5777</v>
      </c>
      <c r="H41" s="982" t="s">
        <v>4371</v>
      </c>
      <c r="I41" s="535" t="s">
        <v>5807</v>
      </c>
      <c r="J41" s="535" t="s">
        <v>4266</v>
      </c>
      <c r="K41" s="1026">
        <v>44987</v>
      </c>
      <c r="M41" s="32"/>
      <c r="N41" s="32"/>
    </row>
    <row r="42" spans="1:14" s="50" customFormat="1" ht="301.5" customHeight="1">
      <c r="A42" s="988">
        <v>2021.1</v>
      </c>
      <c r="B42" s="988" t="s">
        <v>500</v>
      </c>
      <c r="C42" s="988" t="s">
        <v>4374</v>
      </c>
      <c r="D42" s="988" t="s">
        <v>4344</v>
      </c>
      <c r="E42" s="988" t="s">
        <v>3729</v>
      </c>
      <c r="F42" s="988" t="s">
        <v>5768</v>
      </c>
      <c r="G42" s="988" t="s">
        <v>5778</v>
      </c>
      <c r="H42" s="1026" t="s">
        <v>4371</v>
      </c>
      <c r="I42" s="816" t="s">
        <v>5808</v>
      </c>
      <c r="J42" s="535" t="s">
        <v>4266</v>
      </c>
      <c r="K42" s="1026">
        <v>44987</v>
      </c>
      <c r="M42" s="32"/>
      <c r="N42" s="32"/>
    </row>
    <row r="43" spans="1:14" s="50" customFormat="1" ht="57">
      <c r="A43" s="534">
        <v>2022.06</v>
      </c>
      <c r="B43" s="58" t="s">
        <v>504</v>
      </c>
      <c r="C43" s="909" t="s">
        <v>4390</v>
      </c>
      <c r="D43" s="55" t="s">
        <v>4350</v>
      </c>
      <c r="E43" s="55" t="s">
        <v>4370</v>
      </c>
      <c r="F43" s="141"/>
      <c r="G43" s="141"/>
      <c r="H43" s="55"/>
      <c r="I43" s="141"/>
      <c r="J43" s="141" t="s">
        <v>4367</v>
      </c>
      <c r="M43" s="32"/>
      <c r="N43" s="32"/>
    </row>
    <row r="44" spans="1:14" s="50" customFormat="1" ht="57.75" customHeight="1">
      <c r="A44" s="534">
        <v>2022.07</v>
      </c>
      <c r="B44" s="58" t="s">
        <v>504</v>
      </c>
      <c r="C44" s="805" t="s">
        <v>4393</v>
      </c>
      <c r="D44" s="805" t="s">
        <v>4350</v>
      </c>
      <c r="E44" s="805" t="s">
        <v>4370</v>
      </c>
      <c r="F44" s="141"/>
      <c r="G44" s="141"/>
      <c r="H44" s="55"/>
      <c r="I44" s="141"/>
      <c r="J44" s="141" t="s">
        <v>4367</v>
      </c>
      <c r="M44" s="32"/>
      <c r="N44" s="32"/>
    </row>
    <row r="45" spans="1:14" s="50" customFormat="1" ht="55.5" customHeight="1">
      <c r="A45" s="534">
        <v>2022.08</v>
      </c>
      <c r="B45" s="58" t="s">
        <v>504</v>
      </c>
      <c r="C45" s="141" t="s">
        <v>4391</v>
      </c>
      <c r="D45" s="141" t="s">
        <v>4357</v>
      </c>
      <c r="E45" s="141" t="s">
        <v>4392</v>
      </c>
      <c r="F45" s="141"/>
      <c r="G45" s="141"/>
      <c r="H45" s="55"/>
      <c r="I45" s="141"/>
      <c r="J45" s="141" t="s">
        <v>4367</v>
      </c>
      <c r="M45" s="32"/>
      <c r="N45" s="32"/>
    </row>
    <row r="46" spans="1:14" s="50" customFormat="1" ht="117.75" customHeight="1">
      <c r="A46" s="980">
        <v>2022.09</v>
      </c>
      <c r="B46" s="187" t="s">
        <v>197</v>
      </c>
      <c r="C46" s="985" t="s">
        <v>4388</v>
      </c>
      <c r="D46" s="986" t="s">
        <v>4389</v>
      </c>
      <c r="E46" s="815" t="s">
        <v>3574</v>
      </c>
      <c r="F46" s="699" t="s">
        <v>5764</v>
      </c>
      <c r="G46" s="699" t="s">
        <v>5765</v>
      </c>
      <c r="H46" s="533" t="s">
        <v>4364</v>
      </c>
      <c r="I46" s="981"/>
      <c r="J46" s="981" t="s">
        <v>4367</v>
      </c>
      <c r="K46" s="987"/>
      <c r="M46" s="32"/>
      <c r="N46" s="32"/>
    </row>
    <row r="47" spans="1:14" s="50" customFormat="1" ht="42.75">
      <c r="A47" s="534">
        <v>2022.1</v>
      </c>
      <c r="B47" s="58" t="s">
        <v>504</v>
      </c>
      <c r="C47" s="814" t="s">
        <v>4375</v>
      </c>
      <c r="D47" s="55" t="s">
        <v>4376</v>
      </c>
      <c r="E47" s="55"/>
      <c r="F47" s="55"/>
      <c r="G47" s="55"/>
      <c r="H47" s="55"/>
      <c r="I47" s="55"/>
      <c r="J47" s="55" t="s">
        <v>4367</v>
      </c>
      <c r="K47" s="55"/>
      <c r="M47" s="32"/>
      <c r="N47" s="32"/>
    </row>
    <row r="48" spans="1:14" s="50" customFormat="1" ht="90.75" customHeight="1">
      <c r="A48" s="533">
        <v>2022.11</v>
      </c>
      <c r="B48" s="187" t="s">
        <v>197</v>
      </c>
      <c r="C48" s="533" t="s">
        <v>4377</v>
      </c>
      <c r="D48" s="533" t="s">
        <v>4378</v>
      </c>
      <c r="E48" s="533" t="s">
        <v>4379</v>
      </c>
      <c r="F48" s="699" t="s">
        <v>5773</v>
      </c>
      <c r="G48" s="699" t="s">
        <v>5774</v>
      </c>
      <c r="H48" s="533" t="s">
        <v>4364</v>
      </c>
      <c r="I48" s="533"/>
      <c r="J48" s="533" t="s">
        <v>4367</v>
      </c>
      <c r="K48" s="533"/>
      <c r="M48" s="32"/>
      <c r="N48" s="32"/>
    </row>
    <row r="49" spans="1:14" s="50" customFormat="1" ht="95.25" customHeight="1">
      <c r="A49" s="533">
        <v>2022.12</v>
      </c>
      <c r="B49" s="187" t="s">
        <v>197</v>
      </c>
      <c r="C49" s="533" t="s">
        <v>4380</v>
      </c>
      <c r="D49" s="533" t="s">
        <v>4381</v>
      </c>
      <c r="E49" s="533" t="s">
        <v>4382</v>
      </c>
      <c r="F49" s="699" t="s">
        <v>5771</v>
      </c>
      <c r="G49" s="699" t="s">
        <v>5772</v>
      </c>
      <c r="H49" s="533" t="s">
        <v>4364</v>
      </c>
      <c r="I49" s="533"/>
      <c r="J49" s="533" t="s">
        <v>4367</v>
      </c>
      <c r="K49" s="533"/>
      <c r="M49" s="32"/>
      <c r="N49" s="32"/>
    </row>
    <row r="50" spans="1:14" s="50" customFormat="1" ht="90.75" customHeight="1">
      <c r="A50" s="533">
        <v>2022.13</v>
      </c>
      <c r="B50" s="187" t="s">
        <v>197</v>
      </c>
      <c r="C50" s="533" t="s">
        <v>4383</v>
      </c>
      <c r="D50" s="533" t="s">
        <v>4350</v>
      </c>
      <c r="E50" s="533" t="s">
        <v>4370</v>
      </c>
      <c r="F50" s="699" t="s">
        <v>5768</v>
      </c>
      <c r="G50" s="699" t="s">
        <v>5770</v>
      </c>
      <c r="H50" s="533" t="s">
        <v>4364</v>
      </c>
      <c r="I50" s="533"/>
      <c r="J50" s="533" t="s">
        <v>4367</v>
      </c>
      <c r="K50" s="533"/>
      <c r="M50" s="32"/>
      <c r="N50" s="32"/>
    </row>
    <row r="51" spans="1:14" s="50" customFormat="1" ht="94.5" customHeight="1">
      <c r="A51" s="533">
        <v>2022.14</v>
      </c>
      <c r="B51" s="187" t="s">
        <v>197</v>
      </c>
      <c r="C51" s="533" t="s">
        <v>4384</v>
      </c>
      <c r="D51" s="533" t="s">
        <v>4348</v>
      </c>
      <c r="E51" s="533" t="s">
        <v>3744</v>
      </c>
      <c r="F51" s="699" t="s">
        <v>5768</v>
      </c>
      <c r="G51" s="699" t="s">
        <v>5769</v>
      </c>
      <c r="H51" s="533" t="s">
        <v>4364</v>
      </c>
      <c r="I51" s="533"/>
      <c r="J51" s="533" t="s">
        <v>4367</v>
      </c>
      <c r="K51" s="533"/>
      <c r="M51" s="32"/>
      <c r="N51" s="32"/>
    </row>
    <row r="52" spans="1:14" s="50" customFormat="1">
      <c r="A52" s="55">
        <v>2022.15</v>
      </c>
      <c r="B52" s="58"/>
      <c r="C52" s="55" t="s">
        <v>4394</v>
      </c>
      <c r="D52" s="55"/>
      <c r="E52" s="55"/>
      <c r="F52" s="55"/>
      <c r="G52" s="55"/>
      <c r="H52" s="55"/>
      <c r="I52" s="55"/>
      <c r="J52" s="55"/>
      <c r="K52" s="55"/>
      <c r="M52" s="32"/>
      <c r="N52" s="32"/>
    </row>
    <row r="53" spans="1:14" s="50" customFormat="1">
      <c r="A53" s="55">
        <v>2022.16</v>
      </c>
      <c r="B53" s="58"/>
      <c r="C53" s="55" t="s">
        <v>4394</v>
      </c>
      <c r="D53" s="55"/>
      <c r="E53" s="55"/>
      <c r="F53" s="55"/>
      <c r="G53" s="55"/>
      <c r="H53" s="55"/>
      <c r="I53" s="55"/>
      <c r="J53" s="55"/>
      <c r="K53" s="55"/>
      <c r="M53" s="32"/>
      <c r="N53" s="32"/>
    </row>
    <row r="54" spans="1:14" s="50" customFormat="1" ht="329.25" customHeight="1">
      <c r="A54" s="533">
        <v>2022.17</v>
      </c>
      <c r="B54" s="187" t="s">
        <v>197</v>
      </c>
      <c r="C54" s="812" t="s">
        <v>4385</v>
      </c>
      <c r="D54" s="813" t="s">
        <v>4386</v>
      </c>
      <c r="E54" s="813" t="s">
        <v>4387</v>
      </c>
      <c r="F54" s="699" t="s">
        <v>5766</v>
      </c>
      <c r="G54" s="699" t="s">
        <v>5767</v>
      </c>
      <c r="H54" s="533" t="s">
        <v>4364</v>
      </c>
      <c r="I54" s="533"/>
      <c r="J54" s="533" t="s">
        <v>4367</v>
      </c>
      <c r="K54" s="533"/>
      <c r="M54" s="32"/>
      <c r="N54" s="32"/>
    </row>
    <row r="55" spans="1:14" s="50" customFormat="1" ht="130.5" customHeight="1">
      <c r="A55" s="55">
        <v>2022.18</v>
      </c>
      <c r="B55" s="187" t="s">
        <v>197</v>
      </c>
      <c r="C55" s="55" t="s">
        <v>5799</v>
      </c>
      <c r="D55" s="55" t="s">
        <v>5800</v>
      </c>
      <c r="E55" s="55" t="s">
        <v>5801</v>
      </c>
      <c r="F55" s="55"/>
      <c r="G55" s="55"/>
      <c r="H55" s="55"/>
      <c r="I55" s="55"/>
      <c r="J55" s="533" t="s">
        <v>4367</v>
      </c>
      <c r="K55" s="55"/>
      <c r="M55" s="32"/>
      <c r="N55" s="32"/>
    </row>
    <row r="56" spans="1:14" s="50" customFormat="1" ht="111.75" customHeight="1">
      <c r="A56" s="55">
        <v>2022.19</v>
      </c>
      <c r="B56" s="187" t="s">
        <v>197</v>
      </c>
      <c r="C56" s="55" t="s">
        <v>5802</v>
      </c>
      <c r="D56" s="55" t="s">
        <v>5803</v>
      </c>
      <c r="E56" s="55" t="s">
        <v>5804</v>
      </c>
      <c r="F56" s="55"/>
      <c r="G56" s="55"/>
      <c r="H56" s="55"/>
      <c r="I56" s="55"/>
      <c r="J56" s="533" t="s">
        <v>4367</v>
      </c>
      <c r="K56" s="55"/>
      <c r="M56" s="32"/>
      <c r="N56" s="32"/>
    </row>
    <row r="57" spans="1:14" s="50" customFormat="1">
      <c r="B57" s="52"/>
      <c r="D57" s="53"/>
      <c r="M57" s="32"/>
      <c r="N57" s="32"/>
    </row>
    <row r="58" spans="1:14" s="50" customFormat="1">
      <c r="B58" s="52"/>
      <c r="D58" s="53"/>
      <c r="M58" s="32"/>
      <c r="N58" s="32"/>
    </row>
    <row r="59" spans="1:14" s="50" customFormat="1">
      <c r="B59" s="52"/>
      <c r="D59" s="53"/>
      <c r="M59" s="32"/>
      <c r="N59" s="32"/>
    </row>
    <row r="60" spans="1:14">
      <c r="B60" s="52"/>
    </row>
    <row r="61" spans="1:14">
      <c r="B61" s="52"/>
    </row>
    <row r="62" spans="1:14">
      <c r="B62" s="52"/>
    </row>
    <row r="63" spans="1:14">
      <c r="B63" s="52"/>
    </row>
    <row r="64" spans="1:14">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2">
      <c r="B113" s="52"/>
    </row>
    <row r="114" spans="2:2">
      <c r="B114" s="52"/>
    </row>
    <row r="115" spans="2:2">
      <c r="B115" s="52"/>
    </row>
    <row r="116" spans="2:2">
      <c r="B116" s="52"/>
    </row>
    <row r="117" spans="2:2">
      <c r="B117" s="52"/>
    </row>
    <row r="118" spans="2:2">
      <c r="B118" s="52"/>
    </row>
    <row r="119" spans="2:2">
      <c r="B119" s="52"/>
    </row>
    <row r="120" spans="2:2">
      <c r="B120" s="52"/>
    </row>
    <row r="121" spans="2:2">
      <c r="B121" s="52"/>
    </row>
    <row r="122" spans="2:2">
      <c r="B122" s="52"/>
    </row>
    <row r="123" spans="2:2">
      <c r="B123" s="52"/>
    </row>
    <row r="124" spans="2:2">
      <c r="B124" s="52"/>
    </row>
    <row r="125" spans="2:2">
      <c r="B125" s="52"/>
    </row>
    <row r="126" spans="2:2">
      <c r="B126" s="52"/>
    </row>
    <row r="127" spans="2:2">
      <c r="B127" s="52"/>
    </row>
    <row r="128" spans="2:2">
      <c r="B128" s="52"/>
    </row>
    <row r="129" spans="2:14">
      <c r="B129" s="52"/>
    </row>
    <row r="130" spans="2:14">
      <c r="B130" s="52"/>
    </row>
    <row r="131" spans="2:14">
      <c r="B131" s="52"/>
    </row>
    <row r="132" spans="2:14">
      <c r="B132" s="52"/>
    </row>
    <row r="133" spans="2:14">
      <c r="B133" s="52"/>
    </row>
    <row r="134" spans="2:14">
      <c r="B134" s="52"/>
    </row>
    <row r="135" spans="2:14">
      <c r="B135" s="52"/>
    </row>
    <row r="136" spans="2:14">
      <c r="B136" s="52"/>
    </row>
    <row r="137" spans="2:14">
      <c r="B137" s="188"/>
    </row>
    <row r="138" spans="2:14">
      <c r="B138" s="189"/>
    </row>
    <row r="139" spans="2:14">
      <c r="B139" s="189"/>
    </row>
    <row r="140" spans="2:14" s="50" customFormat="1">
      <c r="B140" s="189"/>
      <c r="D140" s="53"/>
      <c r="M140" s="32"/>
      <c r="N140" s="32"/>
    </row>
    <row r="141" spans="2:14" s="50" customFormat="1">
      <c r="B141" s="189"/>
      <c r="D141" s="53"/>
      <c r="M141" s="32"/>
      <c r="N141" s="32"/>
    </row>
    <row r="142" spans="2:14" s="50" customFormat="1">
      <c r="B142" s="189"/>
      <c r="D142" s="53"/>
      <c r="M142" s="32"/>
      <c r="N142" s="32"/>
    </row>
    <row r="143" spans="2:14" s="50" customFormat="1">
      <c r="B143" s="189"/>
      <c r="D143" s="53"/>
      <c r="M143" s="32"/>
      <c r="N143" s="32"/>
    </row>
    <row r="144" spans="2:14" s="50" customFormat="1">
      <c r="B144" s="189"/>
      <c r="D144" s="53"/>
      <c r="M144" s="32"/>
      <c r="N144" s="32"/>
    </row>
    <row r="145" spans="2:14" s="50" customFormat="1">
      <c r="B145" s="189"/>
      <c r="D145" s="53"/>
      <c r="M145" s="32"/>
      <c r="N145" s="32"/>
    </row>
    <row r="146" spans="2:14" s="50" customFormat="1">
      <c r="B146" s="189"/>
      <c r="D146" s="53"/>
      <c r="M146" s="32"/>
      <c r="N146" s="32"/>
    </row>
    <row r="147" spans="2:14" s="50" customFormat="1">
      <c r="B147" s="189"/>
      <c r="D147" s="53"/>
      <c r="M147" s="32"/>
      <c r="N147" s="32"/>
    </row>
    <row r="148" spans="2:14" s="50" customFormat="1">
      <c r="B148" s="189"/>
      <c r="D148" s="53"/>
      <c r="M148" s="32"/>
      <c r="N148" s="32"/>
    </row>
    <row r="149" spans="2:14" s="50" customFormat="1">
      <c r="B149" s="189"/>
      <c r="D149" s="53"/>
      <c r="M149" s="32"/>
      <c r="N149" s="32"/>
    </row>
    <row r="150" spans="2:14" s="50" customFormat="1">
      <c r="B150" s="189"/>
      <c r="D150" s="53"/>
      <c r="M150" s="32"/>
      <c r="N150" s="32"/>
    </row>
    <row r="151" spans="2:14" s="50" customFormat="1">
      <c r="B151" s="189"/>
      <c r="D151" s="53"/>
      <c r="M151" s="32"/>
      <c r="N151" s="32"/>
    </row>
    <row r="152" spans="2:14" s="50" customFormat="1">
      <c r="B152" s="189"/>
      <c r="D152" s="53"/>
      <c r="M152" s="32"/>
      <c r="N152" s="32"/>
    </row>
    <row r="153" spans="2:14" s="50" customFormat="1">
      <c r="B153" s="189"/>
      <c r="D153" s="53"/>
      <c r="M153" s="32"/>
      <c r="N153" s="32"/>
    </row>
    <row r="154" spans="2:14" s="50" customFormat="1">
      <c r="B154" s="189"/>
      <c r="D154" s="53"/>
      <c r="M154" s="32"/>
      <c r="N154" s="32"/>
    </row>
    <row r="155" spans="2:14" s="50" customFormat="1">
      <c r="B155" s="189"/>
      <c r="D155" s="53"/>
      <c r="M155" s="32"/>
      <c r="N155" s="32"/>
    </row>
    <row r="156" spans="2:14" s="50" customFormat="1">
      <c r="B156" s="189"/>
      <c r="D156" s="53"/>
      <c r="M156" s="32"/>
      <c r="N156" s="32"/>
    </row>
    <row r="157" spans="2:14" s="50" customFormat="1">
      <c r="B157" s="189"/>
      <c r="D157" s="53"/>
      <c r="M157" s="32"/>
      <c r="N157" s="32"/>
    </row>
    <row r="158" spans="2:14" s="50" customFormat="1">
      <c r="B158" s="189"/>
      <c r="D158" s="53"/>
      <c r="M158" s="32"/>
      <c r="N158" s="32"/>
    </row>
    <row r="159" spans="2:14" s="50" customFormat="1">
      <c r="B159" s="189"/>
      <c r="D159" s="53"/>
      <c r="M159" s="32"/>
      <c r="N159" s="32"/>
    </row>
    <row r="160" spans="2:14" s="50" customFormat="1">
      <c r="B160" s="189"/>
      <c r="D160" s="53"/>
      <c r="M160" s="32"/>
      <c r="N160" s="32"/>
    </row>
    <row r="161" spans="2:14" s="50" customFormat="1">
      <c r="B161" s="189"/>
      <c r="D161" s="53"/>
      <c r="M161" s="32"/>
      <c r="N161" s="32"/>
    </row>
    <row r="162" spans="2:14" s="50" customFormat="1">
      <c r="B162" s="189"/>
      <c r="D162" s="53"/>
      <c r="M162" s="32"/>
      <c r="N162" s="32"/>
    </row>
    <row r="163" spans="2:14" s="50" customFormat="1">
      <c r="B163" s="189"/>
      <c r="D163" s="53"/>
      <c r="M163" s="32"/>
      <c r="N163" s="32"/>
    </row>
    <row r="164" spans="2:14" s="50" customFormat="1">
      <c r="B164" s="189"/>
      <c r="D164" s="53"/>
      <c r="M164" s="32"/>
      <c r="N164" s="32"/>
    </row>
    <row r="165" spans="2:14" s="50" customFormat="1">
      <c r="B165" s="189"/>
      <c r="D165" s="53"/>
      <c r="M165" s="32"/>
      <c r="N165" s="32"/>
    </row>
    <row r="166" spans="2:14" s="50" customFormat="1">
      <c r="B166" s="189"/>
      <c r="D166" s="53"/>
      <c r="M166" s="32"/>
      <c r="N166" s="32"/>
    </row>
    <row r="167" spans="2:14" s="50" customFormat="1">
      <c r="B167" s="189"/>
      <c r="D167" s="53"/>
      <c r="M167" s="32"/>
      <c r="N167" s="32"/>
    </row>
    <row r="168" spans="2:14" s="50" customFormat="1">
      <c r="B168" s="189"/>
      <c r="D168" s="53"/>
      <c r="M168" s="32"/>
      <c r="N168" s="32"/>
    </row>
    <row r="169" spans="2:14" s="50" customFormat="1">
      <c r="B169" s="189"/>
      <c r="D169" s="53"/>
      <c r="M169" s="32"/>
      <c r="N169" s="32"/>
    </row>
    <row r="170" spans="2:14" s="50" customFormat="1">
      <c r="B170" s="189"/>
      <c r="D170" s="53"/>
      <c r="M170" s="32"/>
      <c r="N170" s="32"/>
    </row>
    <row r="171" spans="2:14" s="50" customFormat="1">
      <c r="B171" s="189"/>
      <c r="D171" s="53"/>
      <c r="M171" s="32"/>
      <c r="N171" s="32"/>
    </row>
    <row r="172" spans="2:14" s="50" customFormat="1">
      <c r="B172" s="189"/>
      <c r="D172" s="53"/>
      <c r="M172" s="32"/>
      <c r="N172" s="32"/>
    </row>
    <row r="173" spans="2:14" s="50" customFormat="1">
      <c r="B173" s="189"/>
      <c r="D173" s="53"/>
      <c r="M173" s="32"/>
      <c r="N173" s="32"/>
    </row>
    <row r="174" spans="2:14" s="50" customFormat="1">
      <c r="B174" s="189"/>
      <c r="D174" s="53"/>
      <c r="M174" s="32"/>
      <c r="N174" s="32"/>
    </row>
    <row r="175" spans="2:14" s="50" customFormat="1">
      <c r="B175" s="189"/>
      <c r="D175" s="53"/>
      <c r="M175" s="32"/>
      <c r="N175" s="32"/>
    </row>
    <row r="176" spans="2:14" s="50" customFormat="1">
      <c r="B176" s="189"/>
      <c r="D176" s="53"/>
      <c r="M176" s="32"/>
      <c r="N176" s="32"/>
    </row>
    <row r="177" spans="2:14" s="50" customFormat="1">
      <c r="B177" s="189"/>
      <c r="D177" s="53"/>
      <c r="M177" s="32"/>
      <c r="N177" s="32"/>
    </row>
    <row r="178" spans="2:14" s="50" customFormat="1">
      <c r="B178" s="189"/>
      <c r="D178" s="53"/>
      <c r="M178" s="32"/>
      <c r="N178" s="32"/>
    </row>
    <row r="179" spans="2:14" s="50" customFormat="1">
      <c r="B179" s="189"/>
      <c r="D179" s="53"/>
      <c r="M179" s="32"/>
      <c r="N179" s="32"/>
    </row>
    <row r="180" spans="2:14" s="50" customFormat="1">
      <c r="B180" s="189"/>
      <c r="D180" s="53"/>
      <c r="M180" s="32"/>
      <c r="N180" s="32"/>
    </row>
    <row r="181" spans="2:14" s="50" customFormat="1">
      <c r="B181" s="189"/>
      <c r="D181" s="53"/>
      <c r="M181" s="32"/>
      <c r="N181" s="32"/>
    </row>
    <row r="182" spans="2:14" s="50" customFormat="1">
      <c r="B182" s="189"/>
      <c r="D182" s="53"/>
      <c r="M182" s="32"/>
      <c r="N182" s="32"/>
    </row>
    <row r="183" spans="2:14" s="50" customFormat="1">
      <c r="B183" s="189"/>
      <c r="D183" s="53"/>
      <c r="M183" s="32"/>
      <c r="N183" s="32"/>
    </row>
    <row r="184" spans="2:14" s="50" customFormat="1">
      <c r="B184" s="189"/>
      <c r="D184" s="53"/>
      <c r="M184" s="32"/>
      <c r="N184" s="32"/>
    </row>
    <row r="185" spans="2:14" s="50" customFormat="1">
      <c r="B185" s="189"/>
      <c r="D185" s="53"/>
      <c r="M185" s="32"/>
      <c r="N185" s="32"/>
    </row>
    <row r="186" spans="2:14" s="50" customFormat="1">
      <c r="B186" s="189"/>
      <c r="D186" s="53"/>
      <c r="M186" s="32"/>
      <c r="N186" s="32"/>
    </row>
    <row r="187" spans="2:14" s="50" customFormat="1">
      <c r="B187" s="189"/>
      <c r="D187" s="53"/>
      <c r="M187" s="32"/>
      <c r="N187" s="32"/>
    </row>
    <row r="188" spans="2:14" s="50" customFormat="1">
      <c r="B188" s="189"/>
      <c r="D188" s="53"/>
      <c r="M188" s="32"/>
      <c r="N188" s="32"/>
    </row>
    <row r="189" spans="2:14" s="50" customFormat="1">
      <c r="B189" s="189"/>
      <c r="D189" s="53"/>
      <c r="M189" s="32"/>
      <c r="N189" s="32"/>
    </row>
    <row r="190" spans="2:14" s="50" customFormat="1">
      <c r="B190" s="189"/>
      <c r="D190" s="53"/>
      <c r="M190" s="32"/>
      <c r="N190" s="32"/>
    </row>
    <row r="191" spans="2:14" s="50" customFormat="1">
      <c r="B191" s="189"/>
      <c r="D191" s="53"/>
      <c r="M191" s="32"/>
      <c r="N191" s="32"/>
    </row>
    <row r="192" spans="2:14" s="50" customFormat="1">
      <c r="B192" s="189"/>
      <c r="D192" s="53"/>
      <c r="M192" s="32"/>
      <c r="N192" s="32"/>
    </row>
    <row r="193" spans="2:14" s="50" customFormat="1">
      <c r="B193" s="189"/>
      <c r="D193" s="53"/>
      <c r="M193" s="32"/>
      <c r="N193" s="32"/>
    </row>
    <row r="194" spans="2:14" s="50" customFormat="1">
      <c r="B194" s="189"/>
      <c r="D194" s="53"/>
      <c r="M194" s="32"/>
      <c r="N194" s="32"/>
    </row>
    <row r="195" spans="2:14" s="50" customFormat="1">
      <c r="B195" s="189"/>
      <c r="D195" s="53"/>
      <c r="M195" s="32"/>
      <c r="N195" s="32"/>
    </row>
    <row r="196" spans="2:14" s="50" customFormat="1">
      <c r="B196" s="189"/>
      <c r="D196" s="53"/>
      <c r="M196" s="32"/>
      <c r="N196" s="32"/>
    </row>
    <row r="197" spans="2:14" s="50" customFormat="1">
      <c r="B197" s="189"/>
      <c r="D197" s="53"/>
      <c r="M197" s="32"/>
      <c r="N197" s="32"/>
    </row>
    <row r="198" spans="2:14" s="50" customFormat="1">
      <c r="B198" s="189"/>
      <c r="D198" s="53"/>
      <c r="M198" s="32"/>
      <c r="N198" s="32"/>
    </row>
    <row r="199" spans="2:14" s="50" customFormat="1">
      <c r="B199" s="189"/>
      <c r="D199" s="53"/>
      <c r="M199" s="32"/>
      <c r="N199" s="32"/>
    </row>
    <row r="200" spans="2:14" s="50" customFormat="1">
      <c r="B200" s="189"/>
      <c r="D200" s="53"/>
      <c r="M200" s="32"/>
      <c r="N200" s="32"/>
    </row>
    <row r="201" spans="2:14" s="50" customFormat="1">
      <c r="B201" s="189"/>
      <c r="D201" s="53"/>
      <c r="M201" s="32"/>
      <c r="N201" s="32"/>
    </row>
    <row r="202" spans="2:14" s="50" customFormat="1">
      <c r="B202" s="189"/>
      <c r="D202" s="53"/>
      <c r="M202" s="32"/>
      <c r="N202" s="32"/>
    </row>
    <row r="203" spans="2:14" s="50" customFormat="1">
      <c r="B203" s="189"/>
      <c r="D203" s="53"/>
      <c r="M203" s="32"/>
      <c r="N203" s="32"/>
    </row>
    <row r="204" spans="2:14" s="50" customFormat="1">
      <c r="B204" s="189"/>
      <c r="D204" s="53"/>
      <c r="M204" s="32"/>
      <c r="N204" s="32"/>
    </row>
    <row r="205" spans="2:14" s="50" customFormat="1">
      <c r="B205" s="189"/>
      <c r="D205" s="53"/>
      <c r="M205" s="32"/>
      <c r="N205" s="32"/>
    </row>
    <row r="206" spans="2:14" s="50" customFormat="1">
      <c r="B206" s="189"/>
      <c r="D206" s="53"/>
      <c r="M206" s="32"/>
      <c r="N206" s="32"/>
    </row>
    <row r="207" spans="2:14" s="50" customFormat="1">
      <c r="B207" s="189"/>
      <c r="D207" s="53"/>
      <c r="M207" s="32"/>
      <c r="N207" s="32"/>
    </row>
    <row r="208" spans="2:14" s="50" customFormat="1">
      <c r="B208" s="189"/>
      <c r="D208" s="53"/>
      <c r="M208" s="32"/>
      <c r="N208" s="32"/>
    </row>
    <row r="209" spans="2:14" s="50" customFormat="1">
      <c r="B209" s="189"/>
      <c r="D209" s="53"/>
      <c r="M209" s="32"/>
      <c r="N209" s="32"/>
    </row>
    <row r="210" spans="2:14" s="50" customFormat="1">
      <c r="B210" s="189"/>
      <c r="D210" s="53"/>
      <c r="M210" s="32"/>
      <c r="N210" s="32"/>
    </row>
    <row r="211" spans="2:14" s="50" customFormat="1">
      <c r="B211" s="189"/>
      <c r="D211" s="53"/>
      <c r="M211" s="32"/>
      <c r="N211" s="32"/>
    </row>
    <row r="212" spans="2:14" s="50" customFormat="1">
      <c r="B212" s="189"/>
      <c r="D212" s="53"/>
      <c r="M212" s="32"/>
      <c r="N212" s="32"/>
    </row>
    <row r="213" spans="2:14" s="50" customFormat="1">
      <c r="B213" s="189"/>
      <c r="D213" s="53"/>
      <c r="M213" s="32"/>
      <c r="N213" s="32"/>
    </row>
    <row r="214" spans="2:14" s="50" customFormat="1">
      <c r="B214" s="189"/>
      <c r="D214" s="53"/>
      <c r="M214" s="32"/>
      <c r="N214" s="32"/>
    </row>
    <row r="215" spans="2:14" s="50" customFormat="1">
      <c r="B215" s="189"/>
      <c r="D215" s="53"/>
      <c r="M215" s="32"/>
      <c r="N215" s="32"/>
    </row>
    <row r="216" spans="2:14" s="50" customFormat="1">
      <c r="B216" s="189"/>
      <c r="D216" s="53"/>
      <c r="M216" s="32"/>
      <c r="N216" s="32"/>
    </row>
    <row r="217" spans="2:14" s="50" customFormat="1">
      <c r="B217" s="189"/>
      <c r="D217" s="53"/>
      <c r="M217" s="32"/>
      <c r="N217" s="32"/>
    </row>
    <row r="218" spans="2:14" s="50" customFormat="1">
      <c r="B218" s="189"/>
      <c r="D218" s="53"/>
      <c r="M218" s="32"/>
      <c r="N218" s="32"/>
    </row>
    <row r="219" spans="2:14" s="50" customFormat="1">
      <c r="B219" s="189"/>
      <c r="D219" s="53"/>
      <c r="M219" s="32"/>
      <c r="N219" s="32"/>
    </row>
    <row r="220" spans="2:14" s="50" customFormat="1">
      <c r="B220" s="189"/>
      <c r="D220" s="53"/>
      <c r="M220" s="32"/>
      <c r="N220" s="32"/>
    </row>
    <row r="221" spans="2:14" s="50" customFormat="1">
      <c r="B221" s="189"/>
      <c r="D221" s="53"/>
      <c r="M221" s="32"/>
      <c r="N221" s="32"/>
    </row>
    <row r="222" spans="2:14" s="50" customFormat="1">
      <c r="B222" s="189"/>
      <c r="D222" s="53"/>
      <c r="M222" s="32"/>
      <c r="N222" s="32"/>
    </row>
    <row r="223" spans="2:14" s="50" customFormat="1">
      <c r="B223" s="189"/>
      <c r="D223" s="53"/>
      <c r="M223" s="32"/>
      <c r="N223" s="32"/>
    </row>
    <row r="224" spans="2:14" s="50" customFormat="1">
      <c r="B224" s="189"/>
      <c r="D224" s="53"/>
      <c r="M224" s="32"/>
      <c r="N224" s="32"/>
    </row>
    <row r="225" spans="2:14" s="50" customFormat="1">
      <c r="B225" s="189"/>
      <c r="D225" s="53"/>
      <c r="M225" s="32"/>
      <c r="N225" s="32"/>
    </row>
    <row r="226" spans="2:14" s="50" customFormat="1">
      <c r="B226" s="189"/>
      <c r="D226" s="53"/>
      <c r="M226" s="32"/>
      <c r="N226" s="32"/>
    </row>
    <row r="227" spans="2:14" s="50" customFormat="1">
      <c r="B227" s="189"/>
      <c r="D227" s="53"/>
      <c r="M227" s="32"/>
      <c r="N227" s="32"/>
    </row>
    <row r="228" spans="2:14" s="50" customFormat="1">
      <c r="B228" s="189"/>
      <c r="D228" s="53"/>
      <c r="M228" s="32"/>
      <c r="N228" s="32"/>
    </row>
    <row r="229" spans="2:14" s="50" customFormat="1">
      <c r="B229" s="189"/>
      <c r="D229" s="53"/>
      <c r="M229" s="32"/>
      <c r="N229" s="32"/>
    </row>
    <row r="230" spans="2:14" s="50" customFormat="1">
      <c r="B230" s="189"/>
      <c r="D230" s="53"/>
      <c r="M230" s="32"/>
      <c r="N230" s="32"/>
    </row>
    <row r="231" spans="2:14" s="50" customFormat="1">
      <c r="B231" s="189"/>
      <c r="D231" s="53"/>
      <c r="M231" s="32"/>
      <c r="N231" s="32"/>
    </row>
    <row r="232" spans="2:14" s="50" customFormat="1">
      <c r="B232" s="189"/>
      <c r="D232" s="53"/>
      <c r="M232" s="32"/>
      <c r="N232" s="32"/>
    </row>
    <row r="233" spans="2:14" s="50" customFormat="1">
      <c r="B233" s="189"/>
      <c r="D233" s="53"/>
      <c r="M233" s="32"/>
      <c r="N233" s="32"/>
    </row>
    <row r="234" spans="2:14" s="50" customFormat="1">
      <c r="B234" s="189"/>
      <c r="D234" s="53"/>
      <c r="M234" s="32"/>
      <c r="N234" s="32"/>
    </row>
    <row r="235" spans="2:14" s="50" customFormat="1">
      <c r="B235" s="189"/>
      <c r="D235" s="53"/>
      <c r="M235" s="32"/>
      <c r="N235" s="32"/>
    </row>
    <row r="236" spans="2:14" s="50" customFormat="1">
      <c r="B236" s="189"/>
      <c r="D236" s="53"/>
      <c r="M236" s="32"/>
      <c r="N236" s="32"/>
    </row>
    <row r="237" spans="2:14" s="50" customFormat="1">
      <c r="B237" s="189"/>
      <c r="D237" s="53"/>
      <c r="M237" s="32"/>
      <c r="N237" s="32"/>
    </row>
    <row r="238" spans="2:14" s="50" customFormat="1">
      <c r="B238" s="189"/>
      <c r="D238" s="53"/>
      <c r="M238" s="32"/>
      <c r="N238" s="32"/>
    </row>
    <row r="239" spans="2:14" s="50" customFormat="1">
      <c r="B239" s="189"/>
      <c r="D239" s="53"/>
      <c r="M239" s="32"/>
      <c r="N239" s="32"/>
    </row>
    <row r="240" spans="2:14" s="50" customFormat="1">
      <c r="B240" s="189"/>
      <c r="D240" s="53"/>
      <c r="M240" s="32"/>
      <c r="N240" s="32"/>
    </row>
    <row r="241" spans="2:14" s="50" customFormat="1">
      <c r="B241" s="189"/>
      <c r="D241" s="53"/>
      <c r="M241" s="32"/>
      <c r="N241" s="32"/>
    </row>
    <row r="242" spans="2:14" s="50" customFormat="1">
      <c r="B242" s="189"/>
      <c r="D242" s="53"/>
      <c r="M242" s="32"/>
      <c r="N242" s="32"/>
    </row>
    <row r="243" spans="2:14" s="50" customFormat="1">
      <c r="B243" s="189"/>
      <c r="D243" s="53"/>
      <c r="M243" s="32"/>
      <c r="N243" s="32"/>
    </row>
    <row r="244" spans="2:14" s="50" customFormat="1">
      <c r="B244" s="189"/>
      <c r="D244" s="53"/>
      <c r="M244" s="32"/>
      <c r="N244" s="32"/>
    </row>
    <row r="245" spans="2:14" s="50" customFormat="1">
      <c r="B245" s="189"/>
      <c r="D245" s="53"/>
      <c r="M245" s="32"/>
      <c r="N245" s="32"/>
    </row>
    <row r="246" spans="2:14" s="50" customFormat="1">
      <c r="B246" s="189"/>
      <c r="D246" s="53"/>
      <c r="M246" s="32"/>
      <c r="N246" s="32"/>
    </row>
    <row r="247" spans="2:14" s="50" customFormat="1">
      <c r="B247" s="189"/>
      <c r="D247" s="53"/>
      <c r="M247" s="32"/>
      <c r="N247" s="32"/>
    </row>
    <row r="248" spans="2:14" s="50" customFormat="1">
      <c r="B248" s="189"/>
      <c r="D248" s="53"/>
      <c r="M248" s="32"/>
      <c r="N248" s="32"/>
    </row>
    <row r="249" spans="2:14" s="50" customFormat="1">
      <c r="B249" s="189"/>
      <c r="D249" s="53"/>
      <c r="M249" s="32"/>
      <c r="N249" s="32"/>
    </row>
    <row r="250" spans="2:14" s="50" customFormat="1">
      <c r="B250" s="189"/>
      <c r="D250" s="53"/>
      <c r="M250" s="32"/>
      <c r="N250" s="32"/>
    </row>
    <row r="251" spans="2:14" s="50" customFormat="1">
      <c r="B251" s="189"/>
      <c r="D251" s="53"/>
      <c r="M251" s="32"/>
      <c r="N251" s="32"/>
    </row>
    <row r="252" spans="2:14" s="50" customFormat="1">
      <c r="B252" s="189"/>
      <c r="D252" s="53"/>
      <c r="M252" s="32"/>
      <c r="N252" s="32"/>
    </row>
    <row r="253" spans="2:14" s="50" customFormat="1">
      <c r="B253" s="189"/>
      <c r="D253" s="53"/>
      <c r="M253" s="32"/>
      <c r="N253" s="32"/>
    </row>
    <row r="254" spans="2:14" s="50" customFormat="1">
      <c r="B254" s="189"/>
      <c r="D254" s="53"/>
      <c r="M254" s="32"/>
      <c r="N254" s="32"/>
    </row>
    <row r="255" spans="2:14" s="50" customFormat="1">
      <c r="B255" s="189"/>
      <c r="D255" s="53"/>
      <c r="M255" s="32"/>
      <c r="N255" s="32"/>
    </row>
    <row r="256" spans="2:14" s="50" customFormat="1">
      <c r="B256" s="189"/>
      <c r="D256" s="53"/>
      <c r="M256" s="32"/>
      <c r="N256" s="32"/>
    </row>
    <row r="257" spans="2:14" s="50" customFormat="1">
      <c r="B257" s="189"/>
      <c r="D257" s="53"/>
      <c r="M257" s="32"/>
      <c r="N257" s="32"/>
    </row>
    <row r="258" spans="2:14" s="50" customFormat="1">
      <c r="B258" s="189"/>
      <c r="D258" s="53"/>
      <c r="M258" s="32"/>
      <c r="N258" s="32"/>
    </row>
    <row r="259" spans="2:14" s="50" customFormat="1">
      <c r="B259" s="189"/>
      <c r="D259" s="53"/>
      <c r="M259" s="32"/>
      <c r="N259" s="32"/>
    </row>
    <row r="260" spans="2:14" s="50" customFormat="1">
      <c r="B260" s="189"/>
      <c r="D260" s="53"/>
      <c r="M260" s="32"/>
      <c r="N260" s="32"/>
    </row>
    <row r="261" spans="2:14" s="50" customFormat="1">
      <c r="B261" s="189"/>
      <c r="D261" s="53"/>
      <c r="M261" s="32"/>
      <c r="N261" s="32"/>
    </row>
    <row r="262" spans="2:14" s="50" customFormat="1">
      <c r="B262" s="189"/>
      <c r="D262" s="53"/>
      <c r="M262" s="32"/>
      <c r="N262" s="32"/>
    </row>
    <row r="263" spans="2:14" s="50" customFormat="1">
      <c r="B263" s="189"/>
      <c r="D263" s="53"/>
      <c r="M263" s="32"/>
      <c r="N263" s="32"/>
    </row>
    <row r="264" spans="2:14" s="50" customFormat="1">
      <c r="B264" s="189"/>
      <c r="D264" s="53"/>
      <c r="M264" s="32"/>
      <c r="N264" s="32"/>
    </row>
    <row r="265" spans="2:14" s="50" customFormat="1">
      <c r="B265" s="189"/>
      <c r="D265" s="53"/>
      <c r="M265" s="32"/>
      <c r="N265" s="32"/>
    </row>
    <row r="266" spans="2:14" s="50" customFormat="1">
      <c r="B266" s="189"/>
      <c r="D266" s="53"/>
      <c r="M266" s="32"/>
      <c r="N266" s="32"/>
    </row>
    <row r="267" spans="2:14" s="50" customFormat="1">
      <c r="B267" s="189"/>
      <c r="D267" s="53"/>
      <c r="M267" s="32"/>
      <c r="N267" s="32"/>
    </row>
    <row r="268" spans="2:14" s="50" customFormat="1">
      <c r="B268" s="189"/>
      <c r="D268" s="53"/>
      <c r="M268" s="32"/>
      <c r="N268" s="32"/>
    </row>
    <row r="269" spans="2:14" s="50" customFormat="1">
      <c r="B269" s="189"/>
      <c r="D269" s="53"/>
      <c r="M269" s="32"/>
      <c r="N269" s="32"/>
    </row>
    <row r="270" spans="2:14" s="50" customFormat="1">
      <c r="B270" s="189"/>
      <c r="D270" s="53"/>
      <c r="M270" s="32"/>
      <c r="N270" s="32"/>
    </row>
    <row r="271" spans="2:14" s="50" customFormat="1">
      <c r="B271" s="189"/>
      <c r="D271" s="53"/>
      <c r="M271" s="32"/>
      <c r="N271" s="32"/>
    </row>
    <row r="272" spans="2:14" s="50" customFormat="1">
      <c r="B272" s="189"/>
      <c r="D272" s="53"/>
      <c r="M272" s="32"/>
      <c r="N272" s="32"/>
    </row>
    <row r="273" spans="2:14" s="50" customFormat="1">
      <c r="B273" s="189"/>
      <c r="D273" s="53"/>
      <c r="M273" s="32"/>
      <c r="N273" s="32"/>
    </row>
    <row r="274" spans="2:14" s="50" customFormat="1">
      <c r="B274" s="189"/>
      <c r="D274" s="53"/>
      <c r="M274" s="32"/>
      <c r="N274" s="32"/>
    </row>
    <row r="275" spans="2:14" s="50" customFormat="1">
      <c r="B275" s="189"/>
      <c r="D275" s="53"/>
      <c r="M275" s="32"/>
      <c r="N275" s="32"/>
    </row>
    <row r="276" spans="2:14" s="50" customFormat="1">
      <c r="B276" s="189"/>
      <c r="D276" s="53"/>
      <c r="M276" s="32"/>
      <c r="N276" s="32"/>
    </row>
    <row r="277" spans="2:14" s="50" customFormat="1">
      <c r="B277" s="189"/>
      <c r="D277" s="53"/>
      <c r="M277" s="32"/>
      <c r="N277" s="32"/>
    </row>
    <row r="278" spans="2:14" s="50" customFormat="1">
      <c r="B278" s="189"/>
      <c r="D278" s="53"/>
      <c r="M278" s="32"/>
      <c r="N278" s="32"/>
    </row>
    <row r="279" spans="2:14" s="50" customFormat="1">
      <c r="B279" s="189"/>
      <c r="D279" s="53"/>
      <c r="M279" s="32"/>
      <c r="N279" s="32"/>
    </row>
    <row r="280" spans="2:14" s="50" customFormat="1">
      <c r="B280" s="189"/>
      <c r="D280" s="53"/>
      <c r="M280" s="32"/>
      <c r="N280" s="32"/>
    </row>
    <row r="281" spans="2:14" s="50" customFormat="1">
      <c r="B281" s="189"/>
      <c r="D281" s="53"/>
      <c r="M281" s="32"/>
      <c r="N281" s="32"/>
    </row>
    <row r="282" spans="2:14" s="50" customFormat="1">
      <c r="B282" s="189"/>
      <c r="D282" s="53"/>
      <c r="M282" s="32"/>
      <c r="N282" s="32"/>
    </row>
    <row r="283" spans="2:14" s="50" customFormat="1">
      <c r="B283" s="189"/>
      <c r="D283" s="53"/>
      <c r="M283" s="32"/>
      <c r="N283" s="32"/>
    </row>
    <row r="284" spans="2:14" s="50" customFormat="1">
      <c r="B284" s="189"/>
      <c r="D284" s="53"/>
      <c r="M284" s="32"/>
      <c r="N284" s="32"/>
    </row>
    <row r="285" spans="2:14" s="50" customFormat="1">
      <c r="B285" s="189"/>
      <c r="D285" s="53"/>
      <c r="M285" s="32"/>
      <c r="N285" s="32"/>
    </row>
    <row r="286" spans="2:14" s="50" customFormat="1">
      <c r="B286" s="189"/>
      <c r="D286" s="53"/>
      <c r="M286" s="32"/>
      <c r="N286" s="32"/>
    </row>
    <row r="287" spans="2:14" s="50" customFormat="1">
      <c r="B287" s="189"/>
      <c r="D287" s="53"/>
      <c r="M287" s="32"/>
      <c r="N287" s="32"/>
    </row>
    <row r="288" spans="2:14" s="50" customFormat="1">
      <c r="B288" s="189"/>
      <c r="D288" s="53"/>
      <c r="M288" s="32"/>
      <c r="N288" s="32"/>
    </row>
    <row r="289" spans="2:14" s="50" customFormat="1">
      <c r="B289" s="189"/>
      <c r="D289" s="53"/>
      <c r="M289" s="32"/>
      <c r="N289" s="32"/>
    </row>
    <row r="290" spans="2:14" s="50" customFormat="1">
      <c r="B290" s="189"/>
      <c r="D290" s="53"/>
      <c r="M290" s="32"/>
      <c r="N290" s="32"/>
    </row>
    <row r="291" spans="2:14" s="50" customFormat="1">
      <c r="B291" s="189"/>
      <c r="D291" s="53"/>
      <c r="M291" s="32"/>
      <c r="N291" s="32"/>
    </row>
    <row r="292" spans="2:14" s="50" customFormat="1">
      <c r="B292" s="189"/>
      <c r="D292" s="53"/>
      <c r="M292" s="32"/>
      <c r="N292" s="32"/>
    </row>
    <row r="293" spans="2:14" s="50" customFormat="1">
      <c r="B293" s="189"/>
      <c r="D293" s="53"/>
      <c r="M293" s="32"/>
      <c r="N293" s="32"/>
    </row>
    <row r="294" spans="2:14" s="50" customFormat="1">
      <c r="B294" s="189"/>
      <c r="D294" s="53"/>
      <c r="M294" s="32"/>
      <c r="N294" s="32"/>
    </row>
    <row r="295" spans="2:14" s="50" customFormat="1">
      <c r="B295" s="189"/>
      <c r="D295" s="53"/>
      <c r="M295" s="32"/>
      <c r="N295" s="32"/>
    </row>
    <row r="296" spans="2:14" s="50" customFormat="1">
      <c r="B296" s="189"/>
      <c r="D296" s="53"/>
      <c r="M296" s="32"/>
      <c r="N296" s="32"/>
    </row>
    <row r="297" spans="2:14" s="50" customFormat="1">
      <c r="B297" s="189"/>
      <c r="D297" s="53"/>
      <c r="M297" s="32"/>
      <c r="N297" s="32"/>
    </row>
    <row r="298" spans="2:14" s="50" customFormat="1">
      <c r="B298" s="189"/>
      <c r="D298" s="53"/>
      <c r="M298" s="32"/>
      <c r="N298" s="32"/>
    </row>
    <row r="299" spans="2:14" s="50" customFormat="1">
      <c r="B299" s="189"/>
      <c r="D299" s="53"/>
      <c r="M299" s="32"/>
      <c r="N299" s="32"/>
    </row>
    <row r="300" spans="2:14" s="50" customFormat="1">
      <c r="B300" s="189"/>
      <c r="D300" s="53"/>
      <c r="M300" s="32"/>
      <c r="N300" s="32"/>
    </row>
    <row r="301" spans="2:14" s="50" customFormat="1">
      <c r="B301" s="189"/>
      <c r="D301" s="53"/>
      <c r="M301" s="32"/>
      <c r="N301" s="32"/>
    </row>
    <row r="302" spans="2:14" s="50" customFormat="1">
      <c r="B302" s="189"/>
      <c r="D302" s="53"/>
      <c r="M302" s="32"/>
      <c r="N302" s="32"/>
    </row>
    <row r="303" spans="2:14" s="50" customFormat="1">
      <c r="B303" s="189"/>
      <c r="D303" s="53"/>
      <c r="M303" s="32"/>
      <c r="N303" s="32"/>
    </row>
    <row r="304" spans="2:14" s="50" customFormat="1">
      <c r="B304" s="189"/>
      <c r="D304" s="53"/>
      <c r="M304" s="32"/>
      <c r="N304" s="32"/>
    </row>
    <row r="305" spans="2:14" s="50" customFormat="1">
      <c r="B305" s="189"/>
      <c r="D305" s="53"/>
      <c r="M305" s="32"/>
      <c r="N305" s="32"/>
    </row>
    <row r="306" spans="2:14" s="50" customFormat="1">
      <c r="B306" s="189"/>
      <c r="D306" s="53"/>
      <c r="M306" s="32"/>
      <c r="N306" s="32"/>
    </row>
    <row r="307" spans="2:14" s="50" customFormat="1">
      <c r="B307" s="189"/>
      <c r="D307" s="53"/>
      <c r="M307" s="32"/>
      <c r="N307" s="32"/>
    </row>
    <row r="308" spans="2:14" s="50" customFormat="1">
      <c r="B308" s="189"/>
      <c r="D308" s="53"/>
      <c r="M308" s="32"/>
      <c r="N308" s="32"/>
    </row>
    <row r="309" spans="2:14" s="50" customFormat="1">
      <c r="B309" s="189"/>
      <c r="D309" s="53"/>
      <c r="M309" s="32"/>
      <c r="N309" s="32"/>
    </row>
    <row r="310" spans="2:14" s="50" customFormat="1">
      <c r="B310" s="189"/>
      <c r="D310" s="53"/>
      <c r="M310" s="32"/>
      <c r="N310" s="32"/>
    </row>
    <row r="311" spans="2:14" s="50" customFormat="1">
      <c r="B311" s="189"/>
      <c r="D311" s="53"/>
      <c r="M311" s="32"/>
      <c r="N311" s="32"/>
    </row>
    <row r="312" spans="2:14" s="50" customFormat="1">
      <c r="B312" s="189"/>
      <c r="D312" s="53"/>
      <c r="M312" s="32"/>
      <c r="N312" s="32"/>
    </row>
    <row r="313" spans="2:14" s="50" customFormat="1">
      <c r="B313" s="189"/>
      <c r="D313" s="53"/>
      <c r="M313" s="32"/>
      <c r="N313" s="32"/>
    </row>
    <row r="314" spans="2:14" s="50" customFormat="1">
      <c r="B314" s="189"/>
      <c r="D314" s="53"/>
      <c r="M314" s="32"/>
      <c r="N314" s="32"/>
    </row>
    <row r="315" spans="2:14" s="50" customFormat="1">
      <c r="B315" s="189"/>
      <c r="D315" s="53"/>
      <c r="M315" s="32"/>
      <c r="N315" s="32"/>
    </row>
    <row r="316" spans="2:14" s="50" customFormat="1">
      <c r="B316" s="189"/>
      <c r="D316" s="53"/>
      <c r="M316" s="32"/>
      <c r="N316" s="32"/>
    </row>
    <row r="317" spans="2:14" s="50" customFormat="1">
      <c r="B317" s="189"/>
      <c r="D317" s="53"/>
      <c r="M317" s="32"/>
      <c r="N317" s="32"/>
    </row>
    <row r="318" spans="2:14" s="50" customFormat="1">
      <c r="B318" s="189"/>
      <c r="D318" s="53"/>
      <c r="M318" s="32"/>
      <c r="N318" s="32"/>
    </row>
    <row r="319" spans="2:14" s="50" customFormat="1">
      <c r="B319" s="189"/>
      <c r="D319" s="53"/>
      <c r="M319" s="32"/>
      <c r="N319" s="32"/>
    </row>
    <row r="320" spans="2:14" s="50" customFormat="1">
      <c r="B320" s="189"/>
      <c r="D320" s="53"/>
      <c r="M320" s="32"/>
      <c r="N320" s="32"/>
    </row>
    <row r="321" spans="2:14" s="50" customFormat="1">
      <c r="B321" s="189"/>
      <c r="D321" s="53"/>
      <c r="M321" s="32"/>
      <c r="N321" s="32"/>
    </row>
    <row r="322" spans="2:14" s="50" customFormat="1">
      <c r="B322" s="189"/>
      <c r="D322" s="53"/>
      <c r="M322" s="32"/>
      <c r="N322" s="32"/>
    </row>
    <row r="323" spans="2:14" s="50" customFormat="1">
      <c r="B323" s="189"/>
      <c r="D323" s="53"/>
      <c r="M323" s="32"/>
      <c r="N323" s="32"/>
    </row>
    <row r="324" spans="2:14" s="50" customFormat="1">
      <c r="B324" s="189"/>
      <c r="D324" s="53"/>
      <c r="M324" s="32"/>
      <c r="N324" s="32"/>
    </row>
    <row r="325" spans="2:14" s="50" customFormat="1">
      <c r="B325" s="189"/>
      <c r="D325" s="53"/>
      <c r="M325" s="32"/>
      <c r="N325" s="32"/>
    </row>
    <row r="326" spans="2:14" s="50" customFormat="1">
      <c r="B326" s="189"/>
      <c r="D326" s="53"/>
      <c r="M326" s="32"/>
      <c r="N326" s="32"/>
    </row>
    <row r="327" spans="2:14" s="50" customFormat="1">
      <c r="B327" s="189"/>
      <c r="D327" s="53"/>
      <c r="M327" s="32"/>
      <c r="N327" s="32"/>
    </row>
    <row r="328" spans="2:14" s="50" customFormat="1">
      <c r="B328" s="189"/>
      <c r="D328" s="53"/>
      <c r="M328" s="32"/>
      <c r="N328" s="32"/>
    </row>
    <row r="329" spans="2:14" s="50" customFormat="1">
      <c r="B329" s="189"/>
      <c r="D329" s="53"/>
      <c r="M329" s="32"/>
      <c r="N329" s="32"/>
    </row>
    <row r="330" spans="2:14" s="50" customFormat="1">
      <c r="B330" s="189"/>
      <c r="D330" s="53"/>
      <c r="M330" s="32"/>
      <c r="N330" s="32"/>
    </row>
    <row r="331" spans="2:14" s="50" customFormat="1">
      <c r="B331" s="189"/>
      <c r="D331" s="53"/>
      <c r="M331" s="32"/>
      <c r="N331" s="32"/>
    </row>
    <row r="332" spans="2:14" s="50" customFormat="1">
      <c r="B332" s="189"/>
      <c r="D332" s="53"/>
      <c r="M332" s="32"/>
      <c r="N332" s="32"/>
    </row>
    <row r="333" spans="2:14" s="50" customFormat="1">
      <c r="B333" s="189"/>
      <c r="D333" s="53"/>
      <c r="M333" s="32"/>
      <c r="N333" s="32"/>
    </row>
    <row r="334" spans="2:14" s="50" customFormat="1">
      <c r="B334" s="189"/>
      <c r="D334" s="53"/>
      <c r="M334" s="32"/>
      <c r="N334" s="32"/>
    </row>
    <row r="335" spans="2:14" s="50" customFormat="1">
      <c r="B335" s="189"/>
      <c r="D335" s="53"/>
      <c r="M335" s="32"/>
      <c r="N335" s="32"/>
    </row>
    <row r="336" spans="2:14" s="50" customFormat="1">
      <c r="B336" s="189"/>
      <c r="D336" s="53"/>
      <c r="M336" s="32"/>
      <c r="N336" s="32"/>
    </row>
    <row r="337" spans="2:14" s="50" customFormat="1">
      <c r="B337" s="189"/>
      <c r="D337" s="53"/>
      <c r="M337" s="32"/>
      <c r="N337" s="32"/>
    </row>
    <row r="338" spans="2:14" s="50" customFormat="1">
      <c r="B338" s="189"/>
      <c r="D338" s="53"/>
      <c r="M338" s="32"/>
      <c r="N338" s="32"/>
    </row>
    <row r="339" spans="2:14" s="50" customFormat="1">
      <c r="B339" s="189"/>
      <c r="D339" s="53"/>
      <c r="M339" s="32"/>
      <c r="N339" s="32"/>
    </row>
    <row r="340" spans="2:14" s="50" customFormat="1">
      <c r="B340" s="189"/>
      <c r="D340" s="53"/>
      <c r="M340" s="32"/>
      <c r="N340" s="32"/>
    </row>
    <row r="341" spans="2:14" s="50" customFormat="1">
      <c r="B341" s="189"/>
      <c r="D341" s="53"/>
      <c r="M341" s="32"/>
      <c r="N341" s="32"/>
    </row>
    <row r="342" spans="2:14" s="50" customFormat="1">
      <c r="B342" s="189"/>
      <c r="D342" s="53"/>
      <c r="M342" s="32"/>
      <c r="N342" s="32"/>
    </row>
    <row r="343" spans="2:14" s="50" customFormat="1">
      <c r="B343" s="189"/>
      <c r="D343" s="53"/>
      <c r="M343" s="32"/>
      <c r="N343" s="32"/>
    </row>
    <row r="344" spans="2:14" s="50" customFormat="1">
      <c r="B344" s="189"/>
      <c r="D344" s="53"/>
      <c r="M344" s="32"/>
      <c r="N344" s="32"/>
    </row>
    <row r="345" spans="2:14" s="50" customFormat="1">
      <c r="B345" s="189"/>
      <c r="D345" s="53"/>
      <c r="M345" s="32"/>
      <c r="N345" s="32"/>
    </row>
    <row r="346" spans="2:14" s="50" customFormat="1">
      <c r="B346" s="189"/>
      <c r="D346" s="53"/>
      <c r="M346" s="32"/>
      <c r="N346" s="32"/>
    </row>
    <row r="347" spans="2:14" s="50" customFormat="1">
      <c r="B347" s="189"/>
      <c r="D347" s="53"/>
      <c r="M347" s="32"/>
      <c r="N347" s="32"/>
    </row>
    <row r="348" spans="2:14" s="50" customFormat="1">
      <c r="B348" s="189"/>
      <c r="D348" s="53"/>
      <c r="M348" s="32"/>
      <c r="N348" s="32"/>
    </row>
    <row r="349" spans="2:14" s="50" customFormat="1">
      <c r="B349" s="189"/>
      <c r="D349" s="53"/>
      <c r="M349" s="32"/>
      <c r="N349" s="32"/>
    </row>
    <row r="350" spans="2:14" s="50" customFormat="1">
      <c r="B350" s="189"/>
      <c r="D350" s="53"/>
      <c r="M350" s="32"/>
      <c r="N350" s="32"/>
    </row>
    <row r="351" spans="2:14" s="50" customFormat="1">
      <c r="B351" s="189"/>
      <c r="D351" s="53"/>
      <c r="M351" s="32"/>
      <c r="N351" s="32"/>
    </row>
    <row r="352" spans="2:14" s="50" customFormat="1">
      <c r="B352" s="189"/>
      <c r="D352" s="53"/>
      <c r="M352" s="32"/>
      <c r="N352" s="32"/>
    </row>
    <row r="353" spans="2:14" s="50" customFormat="1">
      <c r="B353" s="189"/>
      <c r="D353" s="53"/>
      <c r="M353" s="32"/>
      <c r="N353" s="32"/>
    </row>
    <row r="354" spans="2:14" s="50" customFormat="1">
      <c r="B354" s="189"/>
      <c r="D354" s="53"/>
      <c r="M354" s="32"/>
      <c r="N354" s="32"/>
    </row>
    <row r="355" spans="2:14" s="50" customFormat="1">
      <c r="B355" s="189"/>
      <c r="D355" s="53"/>
      <c r="M355" s="32"/>
      <c r="N355" s="32"/>
    </row>
    <row r="356" spans="2:14" s="50" customFormat="1">
      <c r="B356" s="189"/>
      <c r="D356" s="53"/>
      <c r="M356" s="32"/>
      <c r="N356" s="32"/>
    </row>
    <row r="357" spans="2:14" s="50" customFormat="1">
      <c r="B357" s="189"/>
      <c r="D357" s="53"/>
      <c r="M357" s="32"/>
      <c r="N357" s="32"/>
    </row>
    <row r="358" spans="2:14" s="50" customFormat="1">
      <c r="B358" s="189"/>
      <c r="D358" s="53"/>
      <c r="M358" s="32"/>
      <c r="N358" s="32"/>
    </row>
    <row r="359" spans="2:14" s="50" customFormat="1">
      <c r="B359" s="189"/>
      <c r="D359" s="53"/>
      <c r="M359" s="32"/>
      <c r="N359" s="32"/>
    </row>
    <row r="360" spans="2:14" s="50" customFormat="1">
      <c r="B360" s="189"/>
      <c r="D360" s="53"/>
      <c r="M360" s="32"/>
      <c r="N360" s="32"/>
    </row>
    <row r="361" spans="2:14" s="50" customFormat="1">
      <c r="B361" s="189"/>
      <c r="D361" s="53"/>
      <c r="M361" s="32"/>
      <c r="N361" s="32"/>
    </row>
    <row r="362" spans="2:14" s="50" customFormat="1">
      <c r="B362" s="189"/>
      <c r="D362" s="53"/>
      <c r="M362" s="32"/>
      <c r="N362" s="32"/>
    </row>
  </sheetData>
  <autoFilter ref="A7:N7" xr:uid="{00000000-0001-0000-02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4">
    <mergeCell ref="A1:C1"/>
    <mergeCell ref="D4:H4"/>
    <mergeCell ref="A7:K7"/>
    <mergeCell ref="F6:G6"/>
  </mergeCells>
  <conditionalFormatting sqref="C57:K312 F9:K10 F8:G8 F12:K12 F11:G11 I13:K13 F22:H23 F13:G13 F24:G27 A30:G31 I19:K19 J18:K18 F14:H14 J22:K23 E28:H29 J28:K28 K29 A57:A312 B57:B362 G33:K33 G47:K47 I48:K54 G52:G53 G43:G45 F15:G19 I15:K15 F55:K56 I34:K46 F21:G21">
    <cfRule type="expression" dxfId="345" priority="416" stopIfTrue="1">
      <formula>ISNUMBER(SEARCH("Closed",$J8))</formula>
    </cfRule>
    <cfRule type="expression" dxfId="344" priority="417" stopIfTrue="1">
      <formula>IF($B8="Minor", TRUE, FALSE)</formula>
    </cfRule>
    <cfRule type="expression" dxfId="343" priority="418" stopIfTrue="1">
      <formula>IF(OR($B8="Major",$B8="Pre-Condition"), TRUE, FALSE)</formula>
    </cfRule>
  </conditionalFormatting>
  <conditionalFormatting sqref="E48 C48 C49:E49 A47:B49 A52:B53 D52:E53 A54:E54 A50:E51 H48:H54 F43:F45 H35:H38 H43:H46">
    <cfRule type="expression" dxfId="342" priority="355" stopIfTrue="1">
      <formula>ISNUMBER(SEARCH("Closed",$I35))</formula>
    </cfRule>
    <cfRule type="expression" dxfId="341" priority="356" stopIfTrue="1">
      <formula>IF($C35="Minor", TRUE, FALSE)</formula>
    </cfRule>
    <cfRule type="expression" dxfId="340" priority="357" stopIfTrue="1">
      <formula>IF(OR($C35="Major",$C35="Pre-Condition"), TRUE, FALSE)</formula>
    </cfRule>
  </conditionalFormatting>
  <conditionalFormatting sqref="C18">
    <cfRule type="expression" dxfId="339" priority="358" stopIfTrue="1">
      <formula>ISNUMBER(SEARCH("Closed",$I19))</formula>
    </cfRule>
    <cfRule type="expression" dxfId="338" priority="359" stopIfTrue="1">
      <formula>IF($C19="Minor", TRUE, FALSE)</formula>
    </cfRule>
    <cfRule type="expression" dxfId="337" priority="360" stopIfTrue="1">
      <formula>IF(OR($C19="Major",$C19="Pre-Condition"), TRUE, FALSE)</formula>
    </cfRule>
  </conditionalFormatting>
  <conditionalFormatting sqref="C10">
    <cfRule type="expression" dxfId="336" priority="361" stopIfTrue="1">
      <formula>ISNUMBER(SEARCH("Closed",$I11))</formula>
    </cfRule>
    <cfRule type="expression" dxfId="335" priority="362" stopIfTrue="1">
      <formula>IF($C11="Minor", TRUE, FALSE)</formula>
    </cfRule>
    <cfRule type="expression" dxfId="334" priority="363" stopIfTrue="1">
      <formula>IF(OR($C11="Major",$C11="Pre-Condition"), TRUE, FALSE)</formula>
    </cfRule>
  </conditionalFormatting>
  <conditionalFormatting sqref="C9:E9 C12:E14 E21:E24 D10:E11 A9:B14 C25:E26 C16:E17 A16:B19 A21:B26">
    <cfRule type="expression" dxfId="333" priority="352" stopIfTrue="1">
      <formula>ISNUMBER(SEARCH("Closed",$I9))</formula>
    </cfRule>
    <cfRule type="expression" dxfId="332" priority="353" stopIfTrue="1">
      <formula>IF($C9="Minor", TRUE, FALSE)</formula>
    </cfRule>
    <cfRule type="expression" dxfId="331" priority="354" stopIfTrue="1">
      <formula>IF(OR($C9="Major",$C9="Pre-Condition"), TRUE, FALSE)</formula>
    </cfRule>
  </conditionalFormatting>
  <conditionalFormatting sqref="D18:E18">
    <cfRule type="expression" dxfId="330" priority="346" stopIfTrue="1">
      <formula>ISNUMBER(SEARCH("Closed",$I18))</formula>
    </cfRule>
    <cfRule type="expression" dxfId="329" priority="347" stopIfTrue="1">
      <formula>IF($C18="Minor", TRUE, FALSE)</formula>
    </cfRule>
    <cfRule type="expression" dxfId="328" priority="348" stopIfTrue="1">
      <formula>IF(OR($C18="Major",$C18="Pre-Condition"), TRUE, FALSE)</formula>
    </cfRule>
  </conditionalFormatting>
  <conditionalFormatting sqref="C19:E19">
    <cfRule type="expression" dxfId="327" priority="343" stopIfTrue="1">
      <formula>ISNUMBER(SEARCH("Closed",$I19))</formula>
    </cfRule>
    <cfRule type="expression" dxfId="326" priority="344" stopIfTrue="1">
      <formula>IF($C19="Minor", TRUE, FALSE)</formula>
    </cfRule>
    <cfRule type="expression" dxfId="325" priority="345" stopIfTrue="1">
      <formula>IF(OR($C19="Major",$C19="Pre-Condition"), TRUE, FALSE)</formula>
    </cfRule>
  </conditionalFormatting>
  <conditionalFormatting sqref="H11">
    <cfRule type="expression" dxfId="324" priority="337" stopIfTrue="1">
      <formula>ISNUMBER(SEARCH("Closed",$I11))</formula>
    </cfRule>
    <cfRule type="expression" dxfId="323" priority="338" stopIfTrue="1">
      <formula>IF($C11="Minor", TRUE, FALSE)</formula>
    </cfRule>
    <cfRule type="expression" dxfId="322" priority="339" stopIfTrue="1">
      <formula>IF(OR($C11="Major",$C11="Pre-Condition"), TRUE, FALSE)</formula>
    </cfRule>
  </conditionalFormatting>
  <conditionalFormatting sqref="H13">
    <cfRule type="expression" dxfId="321" priority="334" stopIfTrue="1">
      <formula>ISNUMBER(SEARCH("Closed",$I13))</formula>
    </cfRule>
    <cfRule type="expression" dxfId="320" priority="335" stopIfTrue="1">
      <formula>IF($C13="Minor", TRUE, FALSE)</formula>
    </cfRule>
    <cfRule type="expression" dxfId="319" priority="336" stopIfTrue="1">
      <formula>IF(OR($C13="Major",$C13="Pre-Condition"), TRUE, FALSE)</formula>
    </cfRule>
  </conditionalFormatting>
  <conditionalFormatting sqref="H16">
    <cfRule type="expression" dxfId="318" priority="331" stopIfTrue="1">
      <formula>ISNUMBER(SEARCH("Closed",$I16))</formula>
    </cfRule>
    <cfRule type="expression" dxfId="317" priority="332" stopIfTrue="1">
      <formula>IF($C16="Minor", TRUE, FALSE)</formula>
    </cfRule>
    <cfRule type="expression" dxfId="316" priority="333" stopIfTrue="1">
      <formula>IF(OR($C16="Major",$C16="Pre-Condition"), TRUE, FALSE)</formula>
    </cfRule>
  </conditionalFormatting>
  <conditionalFormatting sqref="H17">
    <cfRule type="expression" dxfId="315" priority="328" stopIfTrue="1">
      <formula>ISNUMBER(SEARCH("Closed",$I17))</formula>
    </cfRule>
    <cfRule type="expression" dxfId="314" priority="329" stopIfTrue="1">
      <formula>IF($C17="Minor", TRUE, FALSE)</formula>
    </cfRule>
    <cfRule type="expression" dxfId="313" priority="330" stopIfTrue="1">
      <formula>IF(OR($C17="Major",$C17="Pre-Condition"), TRUE, FALSE)</formula>
    </cfRule>
  </conditionalFormatting>
  <conditionalFormatting sqref="H19">
    <cfRule type="expression" dxfId="312" priority="325" stopIfTrue="1">
      <formula>ISNUMBER(SEARCH("Closed",$I19))</formula>
    </cfRule>
    <cfRule type="expression" dxfId="311" priority="326" stopIfTrue="1">
      <formula>IF($C19="Minor", TRUE, FALSE)</formula>
    </cfRule>
    <cfRule type="expression" dxfId="310" priority="327" stopIfTrue="1">
      <formula>IF(OR($C19="Major",$C19="Pre-Condition"), TRUE, FALSE)</formula>
    </cfRule>
  </conditionalFormatting>
  <conditionalFormatting sqref="H21">
    <cfRule type="expression" dxfId="309" priority="319" stopIfTrue="1">
      <formula>ISNUMBER(SEARCH("Closed",$I21))</formula>
    </cfRule>
    <cfRule type="expression" dxfId="308" priority="320" stopIfTrue="1">
      <formula>IF($C21="Minor", TRUE, FALSE)</formula>
    </cfRule>
    <cfRule type="expression" dxfId="307" priority="321" stopIfTrue="1">
      <formula>IF(OR($C21="Major",$C21="Pre-Condition"), TRUE, FALSE)</formula>
    </cfRule>
  </conditionalFormatting>
  <conditionalFormatting sqref="H18">
    <cfRule type="expression" dxfId="306" priority="316" stopIfTrue="1">
      <formula>ISNUMBER(SEARCH("Closed",$I18))</formula>
    </cfRule>
    <cfRule type="expression" dxfId="305" priority="317" stopIfTrue="1">
      <formula>IF($C18="Minor", TRUE, FALSE)</formula>
    </cfRule>
    <cfRule type="expression" dxfId="304" priority="318" stopIfTrue="1">
      <formula>IF(OR($C18="Major",$C18="Pre-Condition"), TRUE, FALSE)</formula>
    </cfRule>
  </conditionalFormatting>
  <conditionalFormatting sqref="H24">
    <cfRule type="expression" dxfId="303" priority="313" stopIfTrue="1">
      <formula>ISNUMBER(SEARCH("Closed",$I24))</formula>
    </cfRule>
    <cfRule type="expression" dxfId="302" priority="314" stopIfTrue="1">
      <formula>IF($C24="Minor", TRUE, FALSE)</formula>
    </cfRule>
    <cfRule type="expression" dxfId="301" priority="315" stopIfTrue="1">
      <formula>IF(OR($C24="Major",$C24="Pre-Condition"), TRUE, FALSE)</formula>
    </cfRule>
  </conditionalFormatting>
  <conditionalFormatting sqref="H25">
    <cfRule type="expression" dxfId="300" priority="310" stopIfTrue="1">
      <formula>ISNUMBER(SEARCH("Closed",$I25))</formula>
    </cfRule>
    <cfRule type="expression" dxfId="299" priority="311" stopIfTrue="1">
      <formula>IF($C25="Minor", TRUE, FALSE)</formula>
    </cfRule>
    <cfRule type="expression" dxfId="298" priority="312" stopIfTrue="1">
      <formula>IF(OR($C25="Major",$C25="Pre-Condition"), TRUE, FALSE)</formula>
    </cfRule>
  </conditionalFormatting>
  <conditionalFormatting sqref="H26">
    <cfRule type="expression" dxfId="297" priority="307" stopIfTrue="1">
      <formula>ISNUMBER(SEARCH("Closed",$I26))</formula>
    </cfRule>
    <cfRule type="expression" dxfId="296" priority="308" stopIfTrue="1">
      <formula>IF($C26="Minor", TRUE, FALSE)</formula>
    </cfRule>
    <cfRule type="expression" dxfId="295" priority="309" stopIfTrue="1">
      <formula>IF(OR($C26="Major",$C26="Pre-Condition"), TRUE, FALSE)</formula>
    </cfRule>
  </conditionalFormatting>
  <conditionalFormatting sqref="C29:D29 D27:D28 A27:B29">
    <cfRule type="expression" dxfId="294" priority="304" stopIfTrue="1">
      <formula>ISNUMBER(SEARCH("Closed",$I27))</formula>
    </cfRule>
    <cfRule type="expression" dxfId="293" priority="305" stopIfTrue="1">
      <formula>IF($C27="Minor", TRUE, FALSE)</formula>
    </cfRule>
    <cfRule type="expression" dxfId="292" priority="306" stopIfTrue="1">
      <formula>IF(OR($C27="Major",$C27="Pre-Condition"), TRUE, FALSE)</formula>
    </cfRule>
  </conditionalFormatting>
  <conditionalFormatting sqref="C27">
    <cfRule type="expression" dxfId="291" priority="301" stopIfTrue="1">
      <formula>ISNUMBER(SEARCH("Closed",$I27))</formula>
    </cfRule>
    <cfRule type="expression" dxfId="290" priority="302" stopIfTrue="1">
      <formula>IF($C27="Minor", TRUE, FALSE)</formula>
    </cfRule>
    <cfRule type="expression" dxfId="289" priority="303" stopIfTrue="1">
      <formula>IF(OR($C27="Major",$C27="Pre-Condition"), TRUE, FALSE)</formula>
    </cfRule>
  </conditionalFormatting>
  <conditionalFormatting sqref="H27">
    <cfRule type="expression" dxfId="288" priority="295" stopIfTrue="1">
      <formula>ISNUMBER(SEARCH("Closed",$I27))</formula>
    </cfRule>
    <cfRule type="expression" dxfId="287" priority="296" stopIfTrue="1">
      <formula>IF($C27="Minor", TRUE, FALSE)</formula>
    </cfRule>
    <cfRule type="expression" dxfId="286" priority="297" stopIfTrue="1">
      <formula>IF(OR($C27="Major",$C27="Pre-Condition"), TRUE, FALSE)</formula>
    </cfRule>
  </conditionalFormatting>
  <conditionalFormatting sqref="E27">
    <cfRule type="expression" dxfId="285" priority="298" stopIfTrue="1">
      <formula>ISNUMBER(SEARCH("Closed",$I27))</formula>
    </cfRule>
    <cfRule type="expression" dxfId="284" priority="299" stopIfTrue="1">
      <formula>IF($C27="Minor", TRUE, FALSE)</formula>
    </cfRule>
    <cfRule type="expression" dxfId="283" priority="300" stopIfTrue="1">
      <formula>IF(OR($C27="Major",$C27="Pre-Condition"), TRUE, FALSE)</formula>
    </cfRule>
  </conditionalFormatting>
  <conditionalFormatting sqref="H30">
    <cfRule type="expression" dxfId="282" priority="292" stopIfTrue="1">
      <formula>ISNUMBER(SEARCH("Closed",$I30))</formula>
    </cfRule>
    <cfRule type="expression" dxfId="281" priority="293" stopIfTrue="1">
      <formula>IF($C30="Minor", TRUE, FALSE)</formula>
    </cfRule>
    <cfRule type="expression" dxfId="280" priority="294" stopIfTrue="1">
      <formula>IF(OR($C30="Major",$C30="Pre-Condition"), TRUE, FALSE)</formula>
    </cfRule>
  </conditionalFormatting>
  <conditionalFormatting sqref="I18">
    <cfRule type="expression" dxfId="279" priority="286" stopIfTrue="1">
      <formula>ISNUMBER(SEARCH("Closed",$I18))</formula>
    </cfRule>
    <cfRule type="expression" dxfId="278" priority="287" stopIfTrue="1">
      <formula>IF($C18="Minor", TRUE, FALSE)</formula>
    </cfRule>
    <cfRule type="expression" dxfId="277" priority="288" stopIfTrue="1">
      <formula>IF(OR($C18="Major",$C18="Pre-Condition"), TRUE, FALSE)</formula>
    </cfRule>
  </conditionalFormatting>
  <conditionalFormatting sqref="I11:K11">
    <cfRule type="expression" dxfId="276" priority="280" stopIfTrue="1">
      <formula>ISNUMBER(SEARCH("Closed",$I11))</formula>
    </cfRule>
    <cfRule type="expression" dxfId="275" priority="281" stopIfTrue="1">
      <formula>IF($C11="Minor", TRUE, FALSE)</formula>
    </cfRule>
    <cfRule type="expression" dxfId="274" priority="282" stopIfTrue="1">
      <formula>IF(OR($C11="Major",$C11="Pre-Condition"), TRUE, FALSE)</formula>
    </cfRule>
  </conditionalFormatting>
  <conditionalFormatting sqref="I14:K14">
    <cfRule type="expression" dxfId="273" priority="277" stopIfTrue="1">
      <formula>ISNUMBER(SEARCH("Closed",$I14))</formula>
    </cfRule>
    <cfRule type="expression" dxfId="272" priority="278" stopIfTrue="1">
      <formula>IF($C14="Minor", TRUE, FALSE)</formula>
    </cfRule>
    <cfRule type="expression" dxfId="271" priority="279" stopIfTrue="1">
      <formula>IF(OR($C14="Major",$C14="Pre-Condition"), TRUE, FALSE)</formula>
    </cfRule>
  </conditionalFormatting>
  <conditionalFormatting sqref="A15">
    <cfRule type="expression" dxfId="270" priority="268" stopIfTrue="1">
      <formula>ISNUMBER(SEARCH("Closed",$J15))</formula>
    </cfRule>
    <cfRule type="expression" dxfId="269" priority="269" stopIfTrue="1">
      <formula>IF($B15="Minor", TRUE, FALSE)</formula>
    </cfRule>
    <cfRule type="expression" dxfId="268" priority="270" stopIfTrue="1">
      <formula>IF(OR($B15="Major",$B15="Pre-Condition"), TRUE, FALSE)</formula>
    </cfRule>
  </conditionalFormatting>
  <conditionalFormatting sqref="B15:D15">
    <cfRule type="expression" dxfId="267" priority="265" stopIfTrue="1">
      <formula>ISNUMBER(SEARCH("Closed",$J15))</formula>
    </cfRule>
    <cfRule type="expression" dxfId="266" priority="266" stopIfTrue="1">
      <formula>IF($B15="Minor", TRUE, FALSE)</formula>
    </cfRule>
    <cfRule type="expression" dxfId="265" priority="267" stopIfTrue="1">
      <formula>IF(OR($B15="Major",$B15="Pre-Condition"), TRUE, FALSE)</formula>
    </cfRule>
  </conditionalFormatting>
  <conditionalFormatting sqref="I16:K17">
    <cfRule type="expression" dxfId="264" priority="256" stopIfTrue="1">
      <formula>ISNUMBER(SEARCH("Closed",$I16))</formula>
    </cfRule>
    <cfRule type="expression" dxfId="263" priority="257" stopIfTrue="1">
      <formula>IF($C16="Minor", TRUE, FALSE)</formula>
    </cfRule>
    <cfRule type="expression" dxfId="262" priority="258" stopIfTrue="1">
      <formula>IF(OR($C16="Major",$C16="Pre-Condition"), TRUE, FALSE)</formula>
    </cfRule>
  </conditionalFormatting>
  <conditionalFormatting sqref="I21:K21">
    <cfRule type="expression" dxfId="261" priority="253" stopIfTrue="1">
      <formula>ISNUMBER(SEARCH("Closed",$I21))</formula>
    </cfRule>
    <cfRule type="expression" dxfId="260" priority="254" stopIfTrue="1">
      <formula>IF($C21="Minor", TRUE, FALSE)</formula>
    </cfRule>
    <cfRule type="expression" dxfId="259" priority="255" stopIfTrue="1">
      <formula>IF(OR($C21="Major",$C21="Pre-Condition"), TRUE, FALSE)</formula>
    </cfRule>
  </conditionalFormatting>
  <conditionalFormatting sqref="I23">
    <cfRule type="expression" dxfId="258" priority="250" stopIfTrue="1">
      <formula>ISNUMBER(SEARCH("Closed",$I23))</formula>
    </cfRule>
    <cfRule type="expression" dxfId="257" priority="251" stopIfTrue="1">
      <formula>IF($C23="Minor", TRUE, FALSE)</formula>
    </cfRule>
    <cfRule type="expression" dxfId="256" priority="252" stopIfTrue="1">
      <formula>IF(OR($C23="Major",$C23="Pre-Condition"), TRUE, FALSE)</formula>
    </cfRule>
  </conditionalFormatting>
  <conditionalFormatting sqref="I24:K24 I26:K27 J25:K25">
    <cfRule type="expression" dxfId="255" priority="244" stopIfTrue="1">
      <formula>ISNUMBER(SEARCH("Closed",$I24))</formula>
    </cfRule>
    <cfRule type="expression" dxfId="254" priority="245" stopIfTrue="1">
      <formula>IF($C24="Minor", TRUE, FALSE)</formula>
    </cfRule>
    <cfRule type="expression" dxfId="253" priority="246" stopIfTrue="1">
      <formula>IF(OR($C24="Major",$C24="Pre-Condition"), TRUE, FALSE)</formula>
    </cfRule>
  </conditionalFormatting>
  <conditionalFormatting sqref="I28">
    <cfRule type="expression" dxfId="252" priority="241" stopIfTrue="1">
      <formula>ISNUMBER(SEARCH("Closed",$I28))</formula>
    </cfRule>
    <cfRule type="expression" dxfId="251" priority="242" stopIfTrue="1">
      <formula>IF($C28="Minor", TRUE, FALSE)</formula>
    </cfRule>
    <cfRule type="expression" dxfId="250" priority="243" stopIfTrue="1">
      <formula>IF(OR($C28="Major",$C28="Pre-Condition"), TRUE, FALSE)</formula>
    </cfRule>
  </conditionalFormatting>
  <conditionalFormatting sqref="I29:J29">
    <cfRule type="expression" dxfId="249" priority="238" stopIfTrue="1">
      <formula>ISNUMBER(SEARCH("Closed",$I29))</formula>
    </cfRule>
    <cfRule type="expression" dxfId="248" priority="239" stopIfTrue="1">
      <formula>IF($C29="Minor", TRUE, FALSE)</formula>
    </cfRule>
    <cfRule type="expression" dxfId="247" priority="240" stopIfTrue="1">
      <formula>IF(OR($C29="Major",$C29="Pre-Condition"), TRUE, FALSE)</formula>
    </cfRule>
  </conditionalFormatting>
  <conditionalFormatting sqref="I30:K30">
    <cfRule type="expression" dxfId="246" priority="232" stopIfTrue="1">
      <formula>ISNUMBER(SEARCH("Closed",$I30))</formula>
    </cfRule>
    <cfRule type="expression" dxfId="245" priority="233" stopIfTrue="1">
      <formula>IF($C30="Minor", TRUE, FALSE)</formula>
    </cfRule>
    <cfRule type="expression" dxfId="244" priority="234" stopIfTrue="1">
      <formula>IF(OR($C30="Major",$C30="Pre-Condition"), TRUE, FALSE)</formula>
    </cfRule>
  </conditionalFormatting>
  <conditionalFormatting sqref="D47:F47 D37 A37:B38">
    <cfRule type="expression" dxfId="243" priority="229" stopIfTrue="1">
      <formula>ISNUMBER(SEARCH("Closed",$I37))</formula>
    </cfRule>
    <cfRule type="expression" dxfId="242" priority="230" stopIfTrue="1">
      <formula>IF($C37="Minor", TRUE, FALSE)</formula>
    </cfRule>
    <cfRule type="expression" dxfId="241" priority="231" stopIfTrue="1">
      <formula>IF(OR($C37="Major",$C37="Pre-Condition"), TRUE, FALSE)</formula>
    </cfRule>
  </conditionalFormatting>
  <conditionalFormatting sqref="E37">
    <cfRule type="expression" dxfId="240" priority="226" stopIfTrue="1">
      <formula>ISNUMBER(SEARCH("Closed",$I37))</formula>
    </cfRule>
    <cfRule type="expression" dxfId="239" priority="227" stopIfTrue="1">
      <formula>IF($C37="Minor", TRUE, FALSE)</formula>
    </cfRule>
    <cfRule type="expression" dxfId="238" priority="228" stopIfTrue="1">
      <formula>IF(OR($C37="Major",$C37="Pre-Condition"), TRUE, FALSE)</formula>
    </cfRule>
  </conditionalFormatting>
  <conditionalFormatting sqref="E33:F33">
    <cfRule type="expression" dxfId="237" priority="223" stopIfTrue="1">
      <formula>ISNUMBER(SEARCH("Closed",$I33))</formula>
    </cfRule>
    <cfRule type="expression" dxfId="236" priority="224" stopIfTrue="1">
      <formula>IF($C33="Minor", TRUE, FALSE)</formula>
    </cfRule>
    <cfRule type="expression" dxfId="235" priority="225" stopIfTrue="1">
      <formula>IF(OR($C33="Major",$C33="Pre-Condition"), TRUE, FALSE)</formula>
    </cfRule>
  </conditionalFormatting>
  <conditionalFormatting sqref="A33:B33 D33">
    <cfRule type="expression" dxfId="234" priority="220" stopIfTrue="1">
      <formula>ISNUMBER(SEARCH("Closed",$I33))</formula>
    </cfRule>
    <cfRule type="expression" dxfId="233" priority="221" stopIfTrue="1">
      <formula>IF($C33="Minor", TRUE, FALSE)</formula>
    </cfRule>
    <cfRule type="expression" dxfId="232" priority="222" stopIfTrue="1">
      <formula>IF(OR($C33="Major",$C33="Pre-Condition"), TRUE, FALSE)</formula>
    </cfRule>
  </conditionalFormatting>
  <conditionalFormatting sqref="A34:B34 D34:E34">
    <cfRule type="expression" dxfId="231" priority="217" stopIfTrue="1">
      <formula>ISNUMBER(SEARCH("Closed",$I34))</formula>
    </cfRule>
    <cfRule type="expression" dxfId="230" priority="218" stopIfTrue="1">
      <formula>IF($C34="Minor", TRUE, FALSE)</formula>
    </cfRule>
    <cfRule type="expression" dxfId="229" priority="219" stopIfTrue="1">
      <formula>IF(OR($C34="Major",$C34="Pre-Condition"), TRUE, FALSE)</formula>
    </cfRule>
  </conditionalFormatting>
  <conditionalFormatting sqref="A35:B35 D35:E35">
    <cfRule type="expression" dxfId="228" priority="214" stopIfTrue="1">
      <formula>ISNUMBER(SEARCH("Closed",$I35))</formula>
    </cfRule>
    <cfRule type="expression" dxfId="227" priority="215" stopIfTrue="1">
      <formula>IF($C35="Minor", TRUE, FALSE)</formula>
    </cfRule>
    <cfRule type="expression" dxfId="226" priority="216" stopIfTrue="1">
      <formula>IF(OR($C35="Major",$C35="Pre-Condition"), TRUE, FALSE)</formula>
    </cfRule>
  </conditionalFormatting>
  <conditionalFormatting sqref="A36:B36 D36:E36">
    <cfRule type="expression" dxfId="225" priority="211" stopIfTrue="1">
      <formula>ISNUMBER(SEARCH("Closed",$I36))</formula>
    </cfRule>
    <cfRule type="expression" dxfId="224" priority="212" stopIfTrue="1">
      <formula>IF($C36="Minor", TRUE, FALSE)</formula>
    </cfRule>
    <cfRule type="expression" dxfId="223" priority="213" stopIfTrue="1">
      <formula>IF(OR($C36="Major",$C36="Pre-Condition"), TRUE, FALSE)</formula>
    </cfRule>
  </conditionalFormatting>
  <conditionalFormatting sqref="H34">
    <cfRule type="expression" dxfId="222" priority="187" stopIfTrue="1">
      <formula>ISNUMBER(SEARCH("Closed",$I34))</formula>
    </cfRule>
    <cfRule type="expression" dxfId="221" priority="188" stopIfTrue="1">
      <formula>IF($C34="Minor", TRUE, FALSE)</formula>
    </cfRule>
    <cfRule type="expression" dxfId="220" priority="189" stopIfTrue="1">
      <formula>IF(OR($C34="Major",$C34="Pre-Condition"), TRUE, FALSE)</formula>
    </cfRule>
  </conditionalFormatting>
  <conditionalFormatting sqref="C52:C53">
    <cfRule type="expression" dxfId="219" priority="184" stopIfTrue="1">
      <formula>ISNUMBER(SEARCH("Closed",$I52))</formula>
    </cfRule>
    <cfRule type="expression" dxfId="218" priority="185" stopIfTrue="1">
      <formula>IF($C52="Minor", TRUE, FALSE)</formula>
    </cfRule>
    <cfRule type="expression" dxfId="217" priority="186" stopIfTrue="1">
      <formula>IF(OR($C52="Major",$C52="Pre-Condition"), TRUE, FALSE)</formula>
    </cfRule>
  </conditionalFormatting>
  <conditionalFormatting sqref="C33:C38">
    <cfRule type="expression" dxfId="216" priority="181" stopIfTrue="1">
      <formula>ISNUMBER(SEARCH("Closed",$I33))</formula>
    </cfRule>
    <cfRule type="expression" dxfId="215" priority="182" stopIfTrue="1">
      <formula>IF($C33="Minor", TRUE, FALSE)</formula>
    </cfRule>
    <cfRule type="expression" dxfId="214" priority="183" stopIfTrue="1">
      <formula>IF(OR($C33="Major",$C33="Pre-Condition"), TRUE, FALSE)</formula>
    </cfRule>
  </conditionalFormatting>
  <conditionalFormatting sqref="I25">
    <cfRule type="expression" dxfId="213" priority="172" stopIfTrue="1">
      <formula>ISNUMBER(SEARCH("Closed",$I25))</formula>
    </cfRule>
    <cfRule type="expression" dxfId="212" priority="173" stopIfTrue="1">
      <formula>IF($C25="Minor", TRUE, FALSE)</formula>
    </cfRule>
    <cfRule type="expression" dxfId="211" priority="174" stopIfTrue="1">
      <formula>IF(OR($C25="Major",$C25="Pre-Condition"), TRUE, FALSE)</formula>
    </cfRule>
  </conditionalFormatting>
  <conditionalFormatting sqref="D43:E43 A43:B44 A45:E46">
    <cfRule type="expression" dxfId="210" priority="154" stopIfTrue="1">
      <formula>ISNUMBER(SEARCH("Closed",$I43))</formula>
    </cfRule>
    <cfRule type="expression" dxfId="209" priority="155" stopIfTrue="1">
      <formula>IF($C43="Minor", TRUE, FALSE)</formula>
    </cfRule>
    <cfRule type="expression" dxfId="208" priority="156" stopIfTrue="1">
      <formula>IF(OR($C43="Major",$C43="Pre-Condition"), TRUE, FALSE)</formula>
    </cfRule>
  </conditionalFormatting>
  <conditionalFormatting sqref="G46">
    <cfRule type="expression" dxfId="207" priority="151" stopIfTrue="1">
      <formula>ISNUMBER(SEARCH("Closed",$J46))</formula>
    </cfRule>
    <cfRule type="expression" dxfId="206" priority="152" stopIfTrue="1">
      <formula>IF($B46="Minor", TRUE, FALSE)</formula>
    </cfRule>
    <cfRule type="expression" dxfId="205" priority="153" stopIfTrue="1">
      <formula>IF(OR($B46="Major",$B46="Pre-Condition"), TRUE, FALSE)</formula>
    </cfRule>
  </conditionalFormatting>
  <conditionalFormatting sqref="G54">
    <cfRule type="expression" dxfId="204" priority="148" stopIfTrue="1">
      <formula>ISNUMBER(SEARCH("Closed",$J54))</formula>
    </cfRule>
    <cfRule type="expression" dxfId="203" priority="149" stopIfTrue="1">
      <formula>IF($B54="Minor", TRUE, FALSE)</formula>
    </cfRule>
    <cfRule type="expression" dxfId="202" priority="150" stopIfTrue="1">
      <formula>IF(OR($B54="Major",$B54="Pre-Condition"), TRUE, FALSE)</formula>
    </cfRule>
  </conditionalFormatting>
  <conditionalFormatting sqref="G51">
    <cfRule type="expression" dxfId="201" priority="145" stopIfTrue="1">
      <formula>ISNUMBER(SEARCH("Closed",$J51))</formula>
    </cfRule>
    <cfRule type="expression" dxfId="200" priority="146" stopIfTrue="1">
      <formula>IF($B51="Minor", TRUE, FALSE)</formula>
    </cfRule>
    <cfRule type="expression" dxfId="199" priority="147" stopIfTrue="1">
      <formula>IF(OR($B51="Major",$B51="Pre-Condition"), TRUE, FALSE)</formula>
    </cfRule>
  </conditionalFormatting>
  <conditionalFormatting sqref="G50">
    <cfRule type="expression" dxfId="198" priority="142" stopIfTrue="1">
      <formula>ISNUMBER(SEARCH("Closed",$J50))</formula>
    </cfRule>
    <cfRule type="expression" dxfId="197" priority="143" stopIfTrue="1">
      <formula>IF($B50="Minor", TRUE, FALSE)</formula>
    </cfRule>
    <cfRule type="expression" dxfId="196" priority="144" stopIfTrue="1">
      <formula>IF(OR($B50="Major",$B50="Pre-Condition"), TRUE, FALSE)</formula>
    </cfRule>
  </conditionalFormatting>
  <conditionalFormatting sqref="G49">
    <cfRule type="expression" dxfId="195" priority="139" stopIfTrue="1">
      <formula>ISNUMBER(SEARCH("Closed",$J49))</formula>
    </cfRule>
    <cfRule type="expression" dxfId="194" priority="140" stopIfTrue="1">
      <formula>IF($B49="Minor", TRUE, FALSE)</formula>
    </cfRule>
    <cfRule type="expression" dxfId="193" priority="141" stopIfTrue="1">
      <formula>IF(OR($B49="Major",$B49="Pre-Condition"), TRUE, FALSE)</formula>
    </cfRule>
  </conditionalFormatting>
  <conditionalFormatting sqref="G48">
    <cfRule type="expression" dxfId="192" priority="136" stopIfTrue="1">
      <formula>ISNUMBER(SEARCH("Closed",$J48))</formula>
    </cfRule>
    <cfRule type="expression" dxfId="191" priority="137" stopIfTrue="1">
      <formula>IF($B48="Minor", TRUE, FALSE)</formula>
    </cfRule>
    <cfRule type="expression" dxfId="190" priority="138" stopIfTrue="1">
      <formula>IF(OR($B48="Major",$B48="Pre-Condition"), TRUE, FALSE)</formula>
    </cfRule>
  </conditionalFormatting>
  <conditionalFormatting sqref="G39:G42">
    <cfRule type="expression" dxfId="189" priority="133" stopIfTrue="1">
      <formula>ISNUMBER(SEARCH("Closed",$J39))</formula>
    </cfRule>
    <cfRule type="expression" dxfId="188" priority="134" stopIfTrue="1">
      <formula>IF($B39="Minor", TRUE, FALSE)</formula>
    </cfRule>
    <cfRule type="expression" dxfId="187" priority="135" stopIfTrue="1">
      <formula>IF(OR($B39="Major",$B39="Pre-Condition"), TRUE, FALSE)</formula>
    </cfRule>
  </conditionalFormatting>
  <conditionalFormatting sqref="G34:G38">
    <cfRule type="expression" dxfId="186" priority="127" stopIfTrue="1">
      <formula>ISNUMBER(SEARCH("Closed",$J34))</formula>
    </cfRule>
    <cfRule type="expression" dxfId="185" priority="128" stopIfTrue="1">
      <formula>IF($B34="Minor", TRUE, FALSE)</formula>
    </cfRule>
    <cfRule type="expression" dxfId="184" priority="129" stopIfTrue="1">
      <formula>IF(OR($B34="Major",$B34="Pre-Condition"), TRUE, FALSE)</formula>
    </cfRule>
  </conditionalFormatting>
  <conditionalFormatting sqref="F35:F38">
    <cfRule type="expression" dxfId="183" priority="124" stopIfTrue="1">
      <formula>ISNUMBER(SEARCH("Closed",$I35))</formula>
    </cfRule>
    <cfRule type="expression" dxfId="182" priority="125" stopIfTrue="1">
      <formula>IF($C35="Minor", TRUE, FALSE)</formula>
    </cfRule>
    <cfRule type="expression" dxfId="181" priority="126" stopIfTrue="1">
      <formula>IF(OR($C35="Major",$C35="Pre-Condition"), TRUE, FALSE)</formula>
    </cfRule>
  </conditionalFormatting>
  <conditionalFormatting sqref="F34">
    <cfRule type="expression" dxfId="180" priority="121" stopIfTrue="1">
      <formula>ISNUMBER(SEARCH("Closed",$I34))</formula>
    </cfRule>
    <cfRule type="expression" dxfId="179" priority="122" stopIfTrue="1">
      <formula>IF($C34="Minor", TRUE, FALSE)</formula>
    </cfRule>
    <cfRule type="expression" dxfId="178" priority="123" stopIfTrue="1">
      <formula>IF(OR($C34="Major",$C34="Pre-Condition"), TRUE, FALSE)</formula>
    </cfRule>
  </conditionalFormatting>
  <conditionalFormatting sqref="E15">
    <cfRule type="expression" dxfId="177" priority="106" stopIfTrue="1">
      <formula>ISNUMBER(SEARCH("Closed",$J15))</formula>
    </cfRule>
    <cfRule type="expression" dxfId="176" priority="107" stopIfTrue="1">
      <formula>IF($B15="Minor", TRUE, FALSE)</formula>
    </cfRule>
    <cfRule type="expression" dxfId="175" priority="108" stopIfTrue="1">
      <formula>IF(OR($B15="Major",$B15="Pre-Condition"), TRUE, FALSE)</formula>
    </cfRule>
  </conditionalFormatting>
  <conditionalFormatting sqref="H15">
    <cfRule type="expression" dxfId="174" priority="100" stopIfTrue="1">
      <formula>ISNUMBER(SEARCH("Closed",$J15))</formula>
    </cfRule>
    <cfRule type="expression" dxfId="173" priority="101" stopIfTrue="1">
      <formula>IF($B15="Minor", TRUE, FALSE)</formula>
    </cfRule>
    <cfRule type="expression" dxfId="172" priority="102" stopIfTrue="1">
      <formula>IF(OR($B15="Major",$B15="Pre-Condition"), TRUE, FALSE)</formula>
    </cfRule>
  </conditionalFormatting>
  <conditionalFormatting sqref="D38">
    <cfRule type="expression" dxfId="171" priority="97" stopIfTrue="1">
      <formula>ISNUMBER(SEARCH("Closed",$J38))</formula>
    </cfRule>
    <cfRule type="expression" dxfId="170" priority="98" stopIfTrue="1">
      <formula>IF($B38="Minor", TRUE, FALSE)</formula>
    </cfRule>
    <cfRule type="expression" dxfId="169" priority="99" stopIfTrue="1">
      <formula>IF(OR($B38="Major",$B38="Pre-Condition"), TRUE, FALSE)</formula>
    </cfRule>
  </conditionalFormatting>
  <conditionalFormatting sqref="E38">
    <cfRule type="expression" dxfId="168" priority="94" stopIfTrue="1">
      <formula>ISNUMBER(SEARCH("Closed",$J38))</formula>
    </cfRule>
    <cfRule type="expression" dxfId="167" priority="95" stopIfTrue="1">
      <formula>IF($B38="Minor", TRUE, FALSE)</formula>
    </cfRule>
    <cfRule type="expression" dxfId="166" priority="96" stopIfTrue="1">
      <formula>IF(OR($B38="Major",$B38="Pre-Condition"), TRUE, FALSE)</formula>
    </cfRule>
  </conditionalFormatting>
  <conditionalFormatting sqref="B55">
    <cfRule type="expression" dxfId="165" priority="85" stopIfTrue="1">
      <formula>ISNUMBER(SEARCH("Closed",$I55))</formula>
    </cfRule>
    <cfRule type="expression" dxfId="164" priority="86" stopIfTrue="1">
      <formula>IF($C55="Minor", TRUE, FALSE)</formula>
    </cfRule>
    <cfRule type="expression" dxfId="163" priority="87" stopIfTrue="1">
      <formula>IF(OR($C55="Major",$C55="Pre-Condition"), TRUE, FALSE)</formula>
    </cfRule>
  </conditionalFormatting>
  <conditionalFormatting sqref="B56">
    <cfRule type="expression" dxfId="162" priority="82" stopIfTrue="1">
      <formula>ISNUMBER(SEARCH("Closed",$I56))</formula>
    </cfRule>
    <cfRule type="expression" dxfId="161" priority="83" stopIfTrue="1">
      <formula>IF($C56="Minor", TRUE, FALSE)</formula>
    </cfRule>
    <cfRule type="expression" dxfId="160" priority="84" stopIfTrue="1">
      <formula>IF(OR($C56="Major",$C56="Pre-Condition"), TRUE, FALSE)</formula>
    </cfRule>
  </conditionalFormatting>
  <conditionalFormatting sqref="A55">
    <cfRule type="expression" dxfId="159" priority="67" stopIfTrue="1">
      <formula>ISNUMBER(SEARCH("Closed",$J55))</formula>
    </cfRule>
    <cfRule type="expression" dxfId="158" priority="68" stopIfTrue="1">
      <formula>IF($B55="Minor", TRUE, FALSE)</formula>
    </cfRule>
    <cfRule type="expression" dxfId="157" priority="69" stopIfTrue="1">
      <formula>IF(OR($B55="Major",$B55="Pre-Condition"), TRUE, FALSE)</formula>
    </cfRule>
  </conditionalFormatting>
  <conditionalFormatting sqref="A56">
    <cfRule type="expression" dxfId="156" priority="64" stopIfTrue="1">
      <formula>ISNUMBER(SEARCH("Closed",$J56))</formula>
    </cfRule>
    <cfRule type="expression" dxfId="155" priority="65" stopIfTrue="1">
      <formula>IF($B56="Minor", TRUE, FALSE)</formula>
    </cfRule>
    <cfRule type="expression" dxfId="154" priority="66" stopIfTrue="1">
      <formula>IF(OR($B56="Major",$B56="Pre-Condition"), TRUE, FALSE)</formula>
    </cfRule>
  </conditionalFormatting>
  <conditionalFormatting sqref="C55:C56">
    <cfRule type="expression" dxfId="153" priority="61" stopIfTrue="1">
      <formula>ISNUMBER(SEARCH("Closed",$J55))</formula>
    </cfRule>
    <cfRule type="expression" dxfId="152" priority="62" stopIfTrue="1">
      <formula>IF($B55="Minor", TRUE, FALSE)</formula>
    </cfRule>
    <cfRule type="expression" dxfId="151" priority="63" stopIfTrue="1">
      <formula>IF(OR($B55="Major",$B55="Pre-Condition"), TRUE, FALSE)</formula>
    </cfRule>
  </conditionalFormatting>
  <conditionalFormatting sqref="D55:E56">
    <cfRule type="expression" dxfId="150" priority="58" stopIfTrue="1">
      <formula>ISNUMBER(SEARCH("Closed",$J55))</formula>
    </cfRule>
    <cfRule type="expression" dxfId="149" priority="59" stopIfTrue="1">
      <formula>IF($B55="Minor", TRUE, FALSE)</formula>
    </cfRule>
    <cfRule type="expression" dxfId="148" priority="60" stopIfTrue="1">
      <formula>IF(OR($B55="Major",$B55="Pre-Condition"), TRUE, FALSE)</formula>
    </cfRule>
  </conditionalFormatting>
  <conditionalFormatting sqref="A42:F42">
    <cfRule type="expression" dxfId="147" priority="55" stopIfTrue="1">
      <formula>ISNUMBER(SEARCH("Closed",$J42))</formula>
    </cfRule>
    <cfRule type="expression" dxfId="146" priority="56" stopIfTrue="1">
      <formula>IF($B42="Minor", TRUE, FALSE)</formula>
    </cfRule>
    <cfRule type="expression" dxfId="145" priority="57" stopIfTrue="1">
      <formula>IF(OR($B42="Major",$B42="Pre-Condition"), TRUE, FALSE)</formula>
    </cfRule>
  </conditionalFormatting>
  <conditionalFormatting sqref="A39:F40">
    <cfRule type="expression" dxfId="144" priority="52" stopIfTrue="1">
      <formula>ISNUMBER(SEARCH("Closed",$J39))</formula>
    </cfRule>
    <cfRule type="expression" dxfId="143" priority="53" stopIfTrue="1">
      <formula>IF($B39="Minor", TRUE, FALSE)</formula>
    </cfRule>
    <cfRule type="expression" dxfId="142" priority="54" stopIfTrue="1">
      <formula>IF(OR($B39="Major",$B39="Pre-Condition"), TRUE, FALSE)</formula>
    </cfRule>
  </conditionalFormatting>
  <conditionalFormatting sqref="A41:F41">
    <cfRule type="expression" dxfId="141" priority="49" stopIfTrue="1">
      <formula>ISNUMBER(SEARCH("Closed",$J41))</formula>
    </cfRule>
    <cfRule type="expression" dxfId="140" priority="50" stopIfTrue="1">
      <formula>IF($B41="Minor", TRUE, FALSE)</formula>
    </cfRule>
    <cfRule type="expression" dxfId="139" priority="51" stopIfTrue="1">
      <formula>IF(OR($B41="Major",$B41="Pre-Condition"), TRUE, FALSE)</formula>
    </cfRule>
  </conditionalFormatting>
  <conditionalFormatting sqref="H42">
    <cfRule type="expression" dxfId="138" priority="46" stopIfTrue="1">
      <formula>ISNUMBER(SEARCH("Closed",$J42))</formula>
    </cfRule>
    <cfRule type="expression" dxfId="137" priority="47" stopIfTrue="1">
      <formula>IF($B42="Minor", TRUE, FALSE)</formula>
    </cfRule>
    <cfRule type="expression" dxfId="136" priority="48" stopIfTrue="1">
      <formula>IF(OR($B42="Major",$B42="Pre-Condition"), TRUE, FALSE)</formula>
    </cfRule>
  </conditionalFormatting>
  <conditionalFormatting sqref="H39">
    <cfRule type="expression" dxfId="135" priority="43" stopIfTrue="1">
      <formula>ISNUMBER(SEARCH("Closed",$J39))</formula>
    </cfRule>
    <cfRule type="expression" dxfId="134" priority="44" stopIfTrue="1">
      <formula>IF($B39="Minor", TRUE, FALSE)</formula>
    </cfRule>
    <cfRule type="expression" dxfId="133" priority="45" stopIfTrue="1">
      <formula>IF(OR($B39="Major",$B39="Pre-Condition"), TRUE, FALSE)</formula>
    </cfRule>
  </conditionalFormatting>
  <conditionalFormatting sqref="H40">
    <cfRule type="expression" dxfId="132" priority="40" stopIfTrue="1">
      <formula>ISNUMBER(SEARCH("Closed",$J40))</formula>
    </cfRule>
    <cfRule type="expression" dxfId="131" priority="41" stopIfTrue="1">
      <formula>IF($B40="Minor", TRUE, FALSE)</formula>
    </cfRule>
    <cfRule type="expression" dxfId="130" priority="42" stopIfTrue="1">
      <formula>IF(OR($B40="Major",$B40="Pre-Condition"), TRUE, FALSE)</formula>
    </cfRule>
  </conditionalFormatting>
  <conditionalFormatting sqref="H41">
    <cfRule type="expression" dxfId="129" priority="37" stopIfTrue="1">
      <formula>ISNUMBER(SEARCH("Closed",$J41))</formula>
    </cfRule>
    <cfRule type="expression" dxfId="128" priority="38" stopIfTrue="1">
      <formula>IF($B41="Minor", TRUE, FALSE)</formula>
    </cfRule>
    <cfRule type="expression" dxfId="127" priority="39" stopIfTrue="1">
      <formula>IF(OR($B41="Major",$B41="Pre-Condition"), TRUE, FALSE)</formula>
    </cfRule>
  </conditionalFormatting>
  <conditionalFormatting sqref="H8:K8">
    <cfRule type="expression" dxfId="126" priority="19" stopIfTrue="1">
      <formula>ISNUMBER(SEARCH("Closed",$J8))</formula>
    </cfRule>
    <cfRule type="expression" dxfId="125" priority="20" stopIfTrue="1">
      <formula>IF($B8="Minor", TRUE, FALSE)</formula>
    </cfRule>
    <cfRule type="expression" dxfId="124" priority="21" stopIfTrue="1">
      <formula>IF(OR($B8="Major",$B8="Pre-Condition"), TRUE, FALSE)</formula>
    </cfRule>
  </conditionalFormatting>
  <conditionalFormatting sqref="B8:E8">
    <cfRule type="expression" dxfId="123" priority="16" stopIfTrue="1">
      <formula>ISNUMBER(SEARCH("Closed",$J8))</formula>
    </cfRule>
    <cfRule type="expression" dxfId="122" priority="17" stopIfTrue="1">
      <formula>IF($B8="Minor", TRUE, FALSE)</formula>
    </cfRule>
    <cfRule type="expression" dxfId="121" priority="18" stopIfTrue="1">
      <formula>IF(OR($B8="Major",$B8="Pre-Condition"), TRUE, FALSE)</formula>
    </cfRule>
  </conditionalFormatting>
  <conditionalFormatting sqref="A8">
    <cfRule type="expression" dxfId="120" priority="13" stopIfTrue="1">
      <formula>ISNUMBER(SEARCH("Closed",$J8))</formula>
    </cfRule>
    <cfRule type="expression" dxfId="119" priority="14" stopIfTrue="1">
      <formula>IF($B8="Minor", TRUE, FALSE)</formula>
    </cfRule>
    <cfRule type="expression" dxfId="118" priority="15" stopIfTrue="1">
      <formula>IF(OR($B8="Major",$B8="Pre-Condition"), TRUE, FALSE)</formula>
    </cfRule>
  </conditionalFormatting>
  <conditionalFormatting sqref="A20:K20">
    <cfRule type="expression" dxfId="117" priority="7" stopIfTrue="1">
      <formula>ISNUMBER(SEARCH("Closed",$I20))</formula>
    </cfRule>
    <cfRule type="expression" dxfId="116" priority="8" stopIfTrue="1">
      <formula>IF($C20="Minor", TRUE, FALSE)</formula>
    </cfRule>
    <cfRule type="expression" dxfId="115" priority="9" stopIfTrue="1">
      <formula>IF(OR($C20="Major",$C20="Pre-Condition"), TRUE, FALSE)</formula>
    </cfRule>
  </conditionalFormatting>
  <conditionalFormatting sqref="H31:K31">
    <cfRule type="expression" dxfId="114" priority="1" stopIfTrue="1">
      <formula>ISNUMBER(SEARCH("Closed",$J31))</formula>
    </cfRule>
    <cfRule type="expression" dxfId="113" priority="2" stopIfTrue="1">
      <formula>IF($B31="Minor", TRUE, FALSE)</formula>
    </cfRule>
    <cfRule type="expression" dxfId="112" priority="3" stopIfTrue="1">
      <formula>IF(OR($B31="Major",$B31="Pre-Condition"), TRUE, FALSE)</formula>
    </cfRule>
  </conditionalFormatting>
  <dataValidations count="2">
    <dataValidation type="list" allowBlank="1" showInputMessage="1" showErrorMessage="1" sqref="B30:B31 B57:B362" xr:uid="{00000000-0002-0000-0200-000000000000}">
      <formula1>$N$1:$N$3</formula1>
    </dataValidation>
    <dataValidation type="list" allowBlank="1" showInputMessage="1" showErrorMessage="1" sqref="B33:B56 A32 B8:B29" xr:uid="{00000000-0002-0000-0200-000001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2"/>
  <sheetViews>
    <sheetView view="pageBreakPreview" zoomScaleNormal="75" zoomScaleSheetLayoutView="100" workbookViewId="0"/>
  </sheetViews>
  <sheetFormatPr defaultColWidth="9" defaultRowHeight="14.25"/>
  <cols>
    <col min="1" max="1" width="8.28515625" style="325" customWidth="1"/>
    <col min="2" max="2" width="78.7109375" style="343" customWidth="1"/>
    <col min="3" max="3" width="3" style="328" customWidth="1"/>
    <col min="4" max="4" width="19" style="328" customWidth="1"/>
    <col min="5" max="16384" width="9" style="322"/>
  </cols>
  <sheetData>
    <row r="1" spans="1:4" ht="28.5">
      <c r="A1" s="319">
        <v>3</v>
      </c>
      <c r="B1" s="320" t="s">
        <v>429</v>
      </c>
      <c r="C1" s="321"/>
      <c r="D1" s="321"/>
    </row>
    <row r="2" spans="1:4">
      <c r="A2" s="323">
        <v>3.1</v>
      </c>
      <c r="B2" s="324" t="s">
        <v>150</v>
      </c>
      <c r="C2" s="321"/>
      <c r="D2" s="321"/>
    </row>
    <row r="3" spans="1:4">
      <c r="B3" s="326" t="s">
        <v>47</v>
      </c>
      <c r="C3" s="321"/>
      <c r="D3" s="321"/>
    </row>
    <row r="4" spans="1:4" ht="15">
      <c r="B4" s="327"/>
      <c r="C4"/>
      <c r="D4"/>
    </row>
    <row r="5" spans="1:4">
      <c r="B5" s="326" t="s">
        <v>48</v>
      </c>
      <c r="C5" s="321"/>
      <c r="D5" s="321"/>
    </row>
    <row r="6" spans="1:4">
      <c r="B6" s="327" t="s">
        <v>2675</v>
      </c>
      <c r="C6" s="321"/>
      <c r="D6" s="321"/>
    </row>
    <row r="7" spans="1:4">
      <c r="B7" s="326" t="s">
        <v>622</v>
      </c>
    </row>
    <row r="8" spans="1:4">
      <c r="B8" s="327" t="s">
        <v>2676</v>
      </c>
    </row>
    <row r="9" spans="1:4" ht="28.5">
      <c r="B9" s="327" t="s">
        <v>2677</v>
      </c>
    </row>
    <row r="10" spans="1:4">
      <c r="B10" s="327" t="s">
        <v>2678</v>
      </c>
    </row>
    <row r="11" spans="1:4" ht="28.5">
      <c r="B11" s="327" t="s">
        <v>2679</v>
      </c>
    </row>
    <row r="12" spans="1:4">
      <c r="B12" s="327" t="s">
        <v>2680</v>
      </c>
    </row>
    <row r="13" spans="1:4">
      <c r="B13" s="327" t="s">
        <v>2681</v>
      </c>
    </row>
    <row r="14" spans="1:4">
      <c r="B14" s="327" t="s">
        <v>2682</v>
      </c>
    </row>
    <row r="15" spans="1:4" ht="28.5">
      <c r="B15" s="327" t="s">
        <v>2683</v>
      </c>
    </row>
    <row r="16" spans="1:4">
      <c r="B16" s="327" t="s">
        <v>2684</v>
      </c>
    </row>
    <row r="17" spans="2:4">
      <c r="B17" s="327" t="s">
        <v>2685</v>
      </c>
    </row>
    <row r="18" spans="2:4">
      <c r="B18" s="327"/>
    </row>
    <row r="19" spans="2:4">
      <c r="B19" s="329" t="s">
        <v>2686</v>
      </c>
    </row>
    <row r="20" spans="2:4">
      <c r="B20" s="330" t="s">
        <v>2687</v>
      </c>
    </row>
    <row r="21" spans="2:4">
      <c r="B21" s="330" t="s">
        <v>2688</v>
      </c>
    </row>
    <row r="22" spans="2:4" ht="28.5">
      <c r="B22" s="330" t="s">
        <v>2689</v>
      </c>
    </row>
    <row r="23" spans="2:4">
      <c r="B23" s="330" t="s">
        <v>2690</v>
      </c>
    </row>
    <row r="24" spans="2:4">
      <c r="B24" s="330" t="s">
        <v>2691</v>
      </c>
    </row>
    <row r="25" spans="2:4">
      <c r="B25" s="327"/>
    </row>
    <row r="26" spans="2:4">
      <c r="B26" s="331"/>
    </row>
    <row r="27" spans="2:4">
      <c r="B27" s="326" t="s">
        <v>188</v>
      </c>
    </row>
    <row r="28" spans="2:4" ht="28.5">
      <c r="B28" s="327" t="s">
        <v>2692</v>
      </c>
      <c r="C28"/>
      <c r="D28"/>
    </row>
    <row r="29" spans="2:4">
      <c r="B29" s="331"/>
    </row>
    <row r="30" spans="2:4">
      <c r="B30" s="326" t="s">
        <v>2693</v>
      </c>
    </row>
    <row r="31" spans="2:4">
      <c r="B31" s="331"/>
    </row>
    <row r="32" spans="2:4" ht="28.5">
      <c r="B32" s="327" t="s">
        <v>2694</v>
      </c>
    </row>
    <row r="33" spans="1:4" ht="15">
      <c r="B33" s="327"/>
      <c r="C33"/>
      <c r="D33"/>
    </row>
    <row r="34" spans="1:4">
      <c r="A34" s="323">
        <v>3.2</v>
      </c>
      <c r="B34" s="332" t="s">
        <v>2695</v>
      </c>
      <c r="C34" s="321"/>
      <c r="D34" s="321"/>
    </row>
    <row r="35" spans="1:4" s="333" customFormat="1" ht="15">
      <c r="A35" s="325"/>
      <c r="B35" s="327" t="s">
        <v>152</v>
      </c>
      <c r="C35"/>
      <c r="D35"/>
    </row>
    <row r="36" spans="1:4" s="333" customFormat="1" ht="57">
      <c r="A36" s="325"/>
      <c r="B36" s="327" t="s">
        <v>2696</v>
      </c>
      <c r="C36"/>
      <c r="D36"/>
    </row>
    <row r="37" spans="1:4" s="333" customFormat="1" ht="42.75">
      <c r="A37" s="325"/>
      <c r="B37" s="334" t="s">
        <v>2697</v>
      </c>
      <c r="C37"/>
      <c r="D37"/>
    </row>
    <row r="38" spans="1:4" s="333" customFormat="1" ht="15">
      <c r="A38" s="325"/>
      <c r="B38" s="327" t="s">
        <v>49</v>
      </c>
      <c r="C38"/>
      <c r="D38"/>
    </row>
    <row r="39" spans="1:4" s="333" customFormat="1" ht="15">
      <c r="A39" s="325"/>
      <c r="B39" s="327" t="s">
        <v>575</v>
      </c>
      <c r="C39"/>
      <c r="D39"/>
    </row>
    <row r="40" spans="1:4" s="333" customFormat="1" ht="15">
      <c r="A40" s="325"/>
      <c r="B40" s="327"/>
      <c r="C40"/>
      <c r="D40"/>
    </row>
    <row r="41" spans="1:4">
      <c r="A41" s="335" t="s">
        <v>249</v>
      </c>
      <c r="B41" s="326" t="s">
        <v>34</v>
      </c>
      <c r="C41" s="321"/>
      <c r="D41" s="321"/>
    </row>
    <row r="42" spans="1:4">
      <c r="A42" s="335"/>
      <c r="B42" s="327" t="s">
        <v>2656</v>
      </c>
      <c r="C42" s="321"/>
      <c r="D42" s="321"/>
    </row>
    <row r="43" spans="1:4" ht="15">
      <c r="A43" s="335"/>
      <c r="B43" s="327"/>
      <c r="C43"/>
      <c r="D43"/>
    </row>
    <row r="44" spans="1:4">
      <c r="A44" s="323">
        <v>3.3</v>
      </c>
      <c r="B44" s="332" t="s">
        <v>120</v>
      </c>
      <c r="C44" s="336"/>
      <c r="D44" s="337"/>
    </row>
    <row r="45" spans="1:4" ht="99" customHeight="1">
      <c r="A45" s="338"/>
      <c r="B45" s="327" t="s">
        <v>576</v>
      </c>
      <c r="C45" s="339"/>
      <c r="D45" s="340"/>
    </row>
    <row r="46" spans="1:4">
      <c r="A46" s="338"/>
      <c r="B46" s="327" t="s">
        <v>430</v>
      </c>
      <c r="C46" s="339"/>
      <c r="D46" s="340"/>
    </row>
    <row r="47" spans="1:4">
      <c r="A47" s="338"/>
      <c r="B47" s="327" t="s">
        <v>430</v>
      </c>
      <c r="C47" s="339"/>
      <c r="D47" s="340"/>
    </row>
    <row r="48" spans="1:4" ht="28.5">
      <c r="A48" s="338"/>
      <c r="B48" s="327" t="s">
        <v>577</v>
      </c>
      <c r="C48" s="339"/>
      <c r="D48" s="340"/>
    </row>
    <row r="49" spans="1:4">
      <c r="A49" s="338"/>
      <c r="B49" s="341"/>
      <c r="C49" s="339"/>
      <c r="D49" s="340"/>
    </row>
    <row r="50" spans="1:4">
      <c r="A50" s="323">
        <v>3.4</v>
      </c>
      <c r="B50" s="332" t="s">
        <v>121</v>
      </c>
      <c r="C50" s="321"/>
      <c r="D50" s="342"/>
    </row>
    <row r="51" spans="1:4">
      <c r="B51" s="327" t="s">
        <v>199</v>
      </c>
      <c r="D51" s="343"/>
    </row>
    <row r="52" spans="1:4" ht="15">
      <c r="B52" s="327"/>
      <c r="C52"/>
      <c r="D52"/>
    </row>
    <row r="53" spans="1:4">
      <c r="A53" s="323">
        <v>3.5</v>
      </c>
      <c r="B53" s="332" t="s">
        <v>189</v>
      </c>
      <c r="C53" s="321"/>
      <c r="D53" s="321"/>
    </row>
    <row r="54" spans="1:4" ht="85.5">
      <c r="B54" s="344" t="s">
        <v>2698</v>
      </c>
      <c r="C54" s="345"/>
      <c r="D54" s="345"/>
    </row>
    <row r="55" spans="1:4">
      <c r="B55" s="327"/>
    </row>
    <row r="56" spans="1:4">
      <c r="A56" s="323">
        <v>3.6</v>
      </c>
      <c r="B56" s="332" t="s">
        <v>248</v>
      </c>
      <c r="C56" s="321"/>
      <c r="D56" s="321"/>
    </row>
    <row r="57" spans="1:4" ht="199.5">
      <c r="B57" s="327" t="s">
        <v>2699</v>
      </c>
      <c r="C57" s="346"/>
      <c r="D57" s="346"/>
    </row>
    <row r="58" spans="1:4" s="348" customFormat="1" ht="128.25">
      <c r="A58" s="325"/>
      <c r="B58" s="347" t="s">
        <v>2700</v>
      </c>
      <c r="C58" s="346"/>
      <c r="D58" s="346"/>
    </row>
    <row r="59" spans="1:4" s="348" customFormat="1" ht="185.25">
      <c r="A59" s="325"/>
      <c r="B59" s="327" t="s">
        <v>2701</v>
      </c>
      <c r="C59" s="346"/>
      <c r="D59" s="346"/>
    </row>
    <row r="60" spans="1:4" ht="46.5" customHeight="1">
      <c r="B60" s="327" t="s">
        <v>2702</v>
      </c>
      <c r="C60"/>
      <c r="D60"/>
    </row>
    <row r="61" spans="1:4" ht="46.5" customHeight="1">
      <c r="B61" s="349" t="s">
        <v>2703</v>
      </c>
      <c r="C61" s="346"/>
      <c r="D61" s="346"/>
    </row>
    <row r="62" spans="1:4" ht="142.5">
      <c r="B62" s="349" t="s">
        <v>2704</v>
      </c>
      <c r="C62" s="346"/>
      <c r="D62" s="346"/>
    </row>
    <row r="63" spans="1:4" ht="114">
      <c r="B63" s="349" t="s">
        <v>2705</v>
      </c>
      <c r="C63" s="346"/>
      <c r="D63" s="346"/>
    </row>
    <row r="64" spans="1:4" ht="71.25">
      <c r="B64" s="327" t="s">
        <v>2706</v>
      </c>
      <c r="C64" s="346"/>
      <c r="D64" s="346"/>
    </row>
    <row r="65" spans="2:4">
      <c r="B65" s="329" t="s">
        <v>2686</v>
      </c>
      <c r="C65" s="346"/>
      <c r="D65" s="346"/>
    </row>
    <row r="66" spans="2:4" ht="28.5">
      <c r="B66" s="350" t="s">
        <v>2707</v>
      </c>
      <c r="C66" s="346"/>
      <c r="D66" s="346"/>
    </row>
    <row r="67" spans="2:4">
      <c r="B67" s="334" t="s">
        <v>2708</v>
      </c>
      <c r="C67" s="346"/>
      <c r="D67" s="346"/>
    </row>
    <row r="68" spans="2:4">
      <c r="B68" s="334" t="s">
        <v>2709</v>
      </c>
      <c r="C68" s="346"/>
      <c r="D68" s="346"/>
    </row>
    <row r="69" spans="2:4">
      <c r="B69" s="334" t="s">
        <v>2710</v>
      </c>
      <c r="C69" s="346"/>
      <c r="D69" s="346"/>
    </row>
    <row r="70" spans="2:4">
      <c r="B70" s="334" t="s">
        <v>2711</v>
      </c>
      <c r="C70" s="346"/>
      <c r="D70" s="346"/>
    </row>
    <row r="71" spans="2:4" ht="28.5">
      <c r="B71" s="334" t="s">
        <v>2712</v>
      </c>
      <c r="C71" s="346"/>
      <c r="D71" s="346"/>
    </row>
    <row r="72" spans="2:4" ht="28.5">
      <c r="B72" s="334" t="s">
        <v>2713</v>
      </c>
      <c r="C72" s="346"/>
      <c r="D72" s="346"/>
    </row>
    <row r="73" spans="2:4">
      <c r="B73" s="334" t="s">
        <v>2714</v>
      </c>
      <c r="C73" s="346"/>
      <c r="D73" s="346"/>
    </row>
    <row r="74" spans="2:4">
      <c r="B74" s="334" t="s">
        <v>2715</v>
      </c>
      <c r="C74" s="346"/>
      <c r="D74" s="346"/>
    </row>
    <row r="75" spans="2:4">
      <c r="B75" s="334" t="s">
        <v>2716</v>
      </c>
      <c r="C75" s="346"/>
      <c r="D75" s="346"/>
    </row>
    <row r="76" spans="2:4">
      <c r="B76" s="351" t="s">
        <v>2717</v>
      </c>
      <c r="C76" s="346"/>
      <c r="D76" s="346"/>
    </row>
    <row r="77" spans="2:4" ht="42.75">
      <c r="B77" s="351" t="s">
        <v>2718</v>
      </c>
      <c r="C77" s="346"/>
      <c r="D77" s="346"/>
    </row>
    <row r="78" spans="2:4">
      <c r="B78" s="351" t="s">
        <v>2719</v>
      </c>
      <c r="C78" s="346"/>
      <c r="D78" s="346"/>
    </row>
    <row r="79" spans="2:4">
      <c r="B79" s="351" t="s">
        <v>2720</v>
      </c>
      <c r="C79" s="346"/>
      <c r="D79" s="346"/>
    </row>
    <row r="80" spans="2:4">
      <c r="B80" s="351" t="s">
        <v>2721</v>
      </c>
      <c r="C80" s="346"/>
      <c r="D80" s="346"/>
    </row>
    <row r="81" spans="2:4">
      <c r="B81" s="351" t="s">
        <v>2722</v>
      </c>
      <c r="C81" s="346"/>
      <c r="D81" s="346"/>
    </row>
    <row r="82" spans="2:4" ht="14.25" customHeight="1">
      <c r="B82" s="351" t="s">
        <v>2723</v>
      </c>
      <c r="C82" s="346"/>
      <c r="D82" s="346"/>
    </row>
    <row r="83" spans="2:4">
      <c r="B83" s="351" t="s">
        <v>2724</v>
      </c>
      <c r="C83" s="346"/>
      <c r="D83" s="346"/>
    </row>
    <row r="84" spans="2:4">
      <c r="B84" s="351" t="s">
        <v>2725</v>
      </c>
      <c r="C84" s="346"/>
      <c r="D84" s="346"/>
    </row>
    <row r="85" spans="2:4">
      <c r="B85" s="351" t="s">
        <v>2726</v>
      </c>
      <c r="C85" s="346"/>
      <c r="D85" s="346"/>
    </row>
    <row r="86" spans="2:4">
      <c r="B86" s="351" t="s">
        <v>2727</v>
      </c>
      <c r="C86" s="346"/>
      <c r="D86" s="346"/>
    </row>
    <row r="87" spans="2:4">
      <c r="B87" s="351" t="s">
        <v>2728</v>
      </c>
      <c r="C87" s="346"/>
      <c r="D87" s="346"/>
    </row>
    <row r="88" spans="2:4">
      <c r="B88" s="351" t="s">
        <v>2729</v>
      </c>
      <c r="C88" s="346"/>
      <c r="D88" s="346"/>
    </row>
    <row r="89" spans="2:4">
      <c r="B89" s="352" t="s">
        <v>2730</v>
      </c>
      <c r="C89" s="346"/>
      <c r="D89" s="346"/>
    </row>
    <row r="90" spans="2:4" ht="28.5">
      <c r="B90" s="334" t="s">
        <v>2731</v>
      </c>
      <c r="C90" s="346"/>
      <c r="D90" s="346"/>
    </row>
    <row r="91" spans="2:4" ht="57">
      <c r="B91" s="334" t="s">
        <v>2732</v>
      </c>
      <c r="C91" s="346"/>
      <c r="D91" s="346"/>
    </row>
    <row r="92" spans="2:4">
      <c r="B92" s="353" t="s">
        <v>2733</v>
      </c>
      <c r="C92" s="346"/>
      <c r="D92" s="346"/>
    </row>
    <row r="93" spans="2:4" ht="42.75">
      <c r="B93" s="334" t="s">
        <v>2734</v>
      </c>
      <c r="C93" s="346"/>
      <c r="D93" s="346"/>
    </row>
    <row r="94" spans="2:4">
      <c r="B94" s="330" t="s">
        <v>2735</v>
      </c>
      <c r="C94" s="346"/>
      <c r="D94" s="346"/>
    </row>
    <row r="95" spans="2:4">
      <c r="B95" s="334" t="s">
        <v>2736</v>
      </c>
      <c r="C95" s="346"/>
      <c r="D95" s="346"/>
    </row>
    <row r="96" spans="2:4">
      <c r="B96" s="334" t="s">
        <v>2737</v>
      </c>
      <c r="C96" s="346"/>
      <c r="D96" s="346"/>
    </row>
    <row r="97" spans="2:4">
      <c r="B97" s="330" t="s">
        <v>2738</v>
      </c>
      <c r="C97" s="346"/>
      <c r="D97" s="346"/>
    </row>
    <row r="98" spans="2:4">
      <c r="B98" s="330" t="s">
        <v>2739</v>
      </c>
      <c r="C98" s="346"/>
      <c r="D98" s="346"/>
    </row>
    <row r="99" spans="2:4">
      <c r="B99" s="334" t="s">
        <v>2740</v>
      </c>
      <c r="C99" s="346"/>
      <c r="D99" s="346"/>
    </row>
    <row r="100" spans="2:4">
      <c r="B100" s="327" t="s">
        <v>2741</v>
      </c>
      <c r="C100" s="346"/>
      <c r="D100" s="346"/>
    </row>
    <row r="101" spans="2:4">
      <c r="B101" s="354" t="s">
        <v>2742</v>
      </c>
      <c r="C101" s="346"/>
      <c r="D101" s="346"/>
    </row>
    <row r="102" spans="2:4">
      <c r="B102" s="355" t="s">
        <v>2743</v>
      </c>
      <c r="C102" s="346"/>
      <c r="D102" s="346"/>
    </row>
    <row r="103" spans="2:4" ht="28.5">
      <c r="B103" s="327" t="s">
        <v>2744</v>
      </c>
      <c r="C103" s="346"/>
      <c r="D103" s="346"/>
    </row>
    <row r="104" spans="2:4">
      <c r="B104" s="354" t="s">
        <v>2745</v>
      </c>
      <c r="C104" s="346"/>
      <c r="D104" s="346"/>
    </row>
    <row r="105" spans="2:4">
      <c r="B105" s="354" t="s">
        <v>2746</v>
      </c>
      <c r="C105" s="346"/>
      <c r="D105" s="346"/>
    </row>
    <row r="106" spans="2:4">
      <c r="B106" s="327" t="s">
        <v>2747</v>
      </c>
      <c r="C106" s="346"/>
      <c r="D106" s="346"/>
    </row>
    <row r="107" spans="2:4">
      <c r="B107" s="354" t="s">
        <v>2748</v>
      </c>
      <c r="C107" s="346"/>
      <c r="D107" s="346"/>
    </row>
    <row r="108" spans="2:4">
      <c r="B108" s="354" t="s">
        <v>2749</v>
      </c>
      <c r="C108" s="346"/>
      <c r="D108" s="346"/>
    </row>
    <row r="109" spans="2:4">
      <c r="B109" s="327" t="s">
        <v>2750</v>
      </c>
      <c r="C109" s="346"/>
      <c r="D109" s="346"/>
    </row>
    <row r="110" spans="2:4">
      <c r="B110" s="327" t="s">
        <v>2751</v>
      </c>
      <c r="C110" s="346"/>
      <c r="D110" s="346"/>
    </row>
    <row r="111" spans="2:4">
      <c r="B111" s="327" t="s">
        <v>2752</v>
      </c>
      <c r="C111" s="346"/>
      <c r="D111" s="346"/>
    </row>
    <row r="112" spans="2:4">
      <c r="B112" s="327" t="s">
        <v>2753</v>
      </c>
      <c r="C112" s="346"/>
      <c r="D112" s="346"/>
    </row>
    <row r="113" spans="2:4">
      <c r="B113" s="356" t="s">
        <v>2690</v>
      </c>
      <c r="C113" s="346"/>
      <c r="D113" s="346"/>
    </row>
    <row r="114" spans="2:4" ht="28.5">
      <c r="B114" s="327" t="s">
        <v>2754</v>
      </c>
      <c r="C114" s="346"/>
      <c r="D114" s="346"/>
    </row>
    <row r="115" spans="2:4">
      <c r="B115" s="327" t="s">
        <v>2755</v>
      </c>
      <c r="C115" s="346"/>
      <c r="D115" s="346"/>
    </row>
    <row r="116" spans="2:4">
      <c r="B116" s="354" t="s">
        <v>2756</v>
      </c>
      <c r="C116" s="346"/>
      <c r="D116" s="346"/>
    </row>
    <row r="117" spans="2:4">
      <c r="B117" s="354" t="s">
        <v>2757</v>
      </c>
      <c r="C117" s="346"/>
      <c r="D117" s="346"/>
    </row>
    <row r="118" spans="2:4">
      <c r="B118" s="327" t="s">
        <v>2758</v>
      </c>
      <c r="C118" s="346"/>
      <c r="D118" s="346"/>
    </row>
    <row r="119" spans="2:4">
      <c r="B119" s="354" t="s">
        <v>2759</v>
      </c>
      <c r="C119" s="346"/>
      <c r="D119" s="346"/>
    </row>
    <row r="120" spans="2:4">
      <c r="B120" s="354" t="s">
        <v>2760</v>
      </c>
      <c r="C120" s="346"/>
      <c r="D120" s="346"/>
    </row>
    <row r="121" spans="2:4">
      <c r="B121" s="327" t="s">
        <v>2761</v>
      </c>
      <c r="C121" s="346"/>
      <c r="D121" s="346"/>
    </row>
    <row r="122" spans="2:4">
      <c r="B122" s="327" t="s">
        <v>2762</v>
      </c>
      <c r="C122" s="346"/>
      <c r="D122" s="346"/>
    </row>
    <row r="123" spans="2:4">
      <c r="B123" s="327" t="s">
        <v>2763</v>
      </c>
      <c r="C123" s="346"/>
      <c r="D123" s="346"/>
    </row>
    <row r="124" spans="2:4">
      <c r="B124" s="327" t="s">
        <v>2764</v>
      </c>
      <c r="C124" s="346"/>
      <c r="D124" s="346"/>
    </row>
    <row r="125" spans="2:4">
      <c r="B125" s="327" t="s">
        <v>2765</v>
      </c>
      <c r="C125" s="346"/>
      <c r="D125" s="346"/>
    </row>
    <row r="126" spans="2:4">
      <c r="B126" s="327"/>
      <c r="C126" s="346"/>
      <c r="D126" s="346"/>
    </row>
    <row r="127" spans="2:4">
      <c r="B127" s="356" t="s">
        <v>2766</v>
      </c>
      <c r="C127" s="346"/>
      <c r="D127" s="346"/>
    </row>
    <row r="128" spans="2:4" ht="28.5">
      <c r="B128" s="327" t="s">
        <v>2754</v>
      </c>
      <c r="C128" s="346"/>
      <c r="D128" s="346"/>
    </row>
    <row r="129" spans="1:4" ht="28.5">
      <c r="B129" s="327" t="s">
        <v>2767</v>
      </c>
      <c r="C129" s="346"/>
      <c r="D129" s="346"/>
    </row>
    <row r="130" spans="1:4" ht="28.5">
      <c r="B130" s="354" t="s">
        <v>2768</v>
      </c>
      <c r="C130" s="346"/>
      <c r="D130" s="346"/>
    </row>
    <row r="131" spans="1:4" ht="28.5">
      <c r="B131" s="354" t="s">
        <v>2769</v>
      </c>
      <c r="C131" s="346"/>
      <c r="D131" s="346"/>
    </row>
    <row r="132" spans="1:4">
      <c r="B132" s="354" t="s">
        <v>2770</v>
      </c>
      <c r="C132" s="346"/>
      <c r="D132" s="346"/>
    </row>
    <row r="133" spans="1:4">
      <c r="B133" s="354" t="s">
        <v>2771</v>
      </c>
      <c r="C133" s="346"/>
      <c r="D133" s="346"/>
    </row>
    <row r="134" spans="1:4">
      <c r="B134" s="354" t="s">
        <v>2772</v>
      </c>
      <c r="C134" s="346"/>
      <c r="D134" s="346"/>
    </row>
    <row r="135" spans="1:4">
      <c r="B135" s="354" t="s">
        <v>2773</v>
      </c>
      <c r="C135" s="346"/>
      <c r="D135" s="346"/>
    </row>
    <row r="136" spans="1:4" ht="28.5">
      <c r="B136" s="354" t="s">
        <v>2774</v>
      </c>
      <c r="C136" s="346"/>
      <c r="D136" s="346"/>
    </row>
    <row r="137" spans="1:4">
      <c r="B137" s="327"/>
      <c r="C137" s="346"/>
      <c r="D137" s="346"/>
    </row>
    <row r="138" spans="1:4" ht="15">
      <c r="B138" s="327"/>
      <c r="C138"/>
      <c r="D138"/>
    </row>
    <row r="139" spans="1:4">
      <c r="A139" s="323">
        <v>3.7</v>
      </c>
      <c r="B139" s="332" t="s">
        <v>2775</v>
      </c>
      <c r="C139" s="321"/>
      <c r="D139" s="342"/>
    </row>
    <row r="140" spans="1:4">
      <c r="A140" s="335"/>
      <c r="B140" s="357"/>
      <c r="C140" s="321"/>
      <c r="D140" s="342"/>
    </row>
    <row r="141" spans="1:4" ht="30">
      <c r="B141" s="358" t="s">
        <v>2776</v>
      </c>
      <c r="C141" s="346"/>
      <c r="D141" s="346"/>
    </row>
    <row r="142" spans="1:4" ht="15">
      <c r="A142" s="359"/>
      <c r="B142" s="360"/>
      <c r="C142" s="346"/>
      <c r="D142" s="346"/>
    </row>
    <row r="143" spans="1:4" ht="28.5">
      <c r="A143" s="361" t="s">
        <v>9</v>
      </c>
      <c r="B143" s="362" t="s">
        <v>2777</v>
      </c>
      <c r="C143" s="346"/>
      <c r="D143" s="363"/>
    </row>
    <row r="144" spans="1:4" ht="28.5">
      <c r="A144" s="361"/>
      <c r="B144" s="362" t="s">
        <v>628</v>
      </c>
      <c r="C144" s="346"/>
      <c r="D144" s="363"/>
    </row>
    <row r="145" spans="1:4">
      <c r="A145" s="361"/>
      <c r="B145" s="331"/>
      <c r="C145" s="346"/>
      <c r="D145" s="363"/>
    </row>
    <row r="146" spans="1:4">
      <c r="A146" s="359" t="s">
        <v>534</v>
      </c>
      <c r="B146" s="364" t="s">
        <v>535</v>
      </c>
      <c r="C146" s="346"/>
      <c r="D146" s="363"/>
    </row>
    <row r="147" spans="1:4" ht="15">
      <c r="A147"/>
      <c r="B147" s="327" t="s">
        <v>2778</v>
      </c>
      <c r="C147"/>
      <c r="D147"/>
    </row>
    <row r="148" spans="1:4">
      <c r="A148" s="335" t="s">
        <v>431</v>
      </c>
      <c r="B148" s="326" t="s">
        <v>432</v>
      </c>
      <c r="C148" s="321"/>
      <c r="D148" s="321"/>
    </row>
    <row r="149" spans="1:4" ht="15">
      <c r="A149"/>
      <c r="B149" s="327" t="s">
        <v>2779</v>
      </c>
      <c r="C149" s="346"/>
      <c r="D149" s="346"/>
    </row>
    <row r="150" spans="1:4" ht="15">
      <c r="A150"/>
      <c r="B150" s="327"/>
      <c r="C150"/>
      <c r="D150"/>
    </row>
    <row r="151" spans="1:4">
      <c r="A151" s="323">
        <v>3.8</v>
      </c>
      <c r="B151" s="332" t="s">
        <v>250</v>
      </c>
      <c r="C151" s="321"/>
      <c r="D151" s="342"/>
    </row>
    <row r="152" spans="1:4">
      <c r="A152" s="335" t="s">
        <v>129</v>
      </c>
      <c r="B152" s="326" t="s">
        <v>50</v>
      </c>
      <c r="C152" s="321"/>
      <c r="D152" s="342"/>
    </row>
    <row r="153" spans="1:4" ht="15">
      <c r="A153"/>
      <c r="B153" s="327" t="s">
        <v>2780</v>
      </c>
      <c r="C153" s="346"/>
      <c r="D153" s="363"/>
    </row>
    <row r="154" spans="1:4" ht="15">
      <c r="A154"/>
      <c r="B154" s="327" t="s">
        <v>2781</v>
      </c>
      <c r="C154" s="346"/>
      <c r="D154" s="363"/>
    </row>
    <row r="155" spans="1:4" ht="15">
      <c r="A155"/>
      <c r="B155" s="327" t="s">
        <v>2782</v>
      </c>
      <c r="C155" s="346"/>
      <c r="D155" s="363"/>
    </row>
    <row r="156" spans="1:4" ht="15">
      <c r="A156"/>
      <c r="B156" s="327" t="s">
        <v>2783</v>
      </c>
      <c r="C156" s="346"/>
      <c r="D156" s="363"/>
    </row>
    <row r="157" spans="1:4" ht="15">
      <c r="A157"/>
      <c r="B157" s="327" t="s">
        <v>580</v>
      </c>
      <c r="C157"/>
      <c r="D157" s="343"/>
    </row>
    <row r="158" spans="1:4">
      <c r="B158" s="331"/>
      <c r="D158" s="343"/>
    </row>
    <row r="159" spans="1:4" ht="42.75">
      <c r="A159" s="365" t="s">
        <v>514</v>
      </c>
      <c r="B159" s="366" t="s">
        <v>515</v>
      </c>
      <c r="D159" s="343"/>
    </row>
    <row r="160" spans="1:4">
      <c r="A160" s="367"/>
      <c r="B160" s="368" t="s">
        <v>2784</v>
      </c>
      <c r="D160" s="343"/>
    </row>
    <row r="161" spans="1:4" ht="15">
      <c r="A161" s="369"/>
      <c r="B161" s="370"/>
      <c r="C161"/>
      <c r="D161" s="343"/>
    </row>
    <row r="162" spans="1:4">
      <c r="A162" s="369"/>
      <c r="B162" s="370"/>
      <c r="D162" s="343"/>
    </row>
    <row r="163" spans="1:4">
      <c r="A163" s="369"/>
      <c r="B163" s="371"/>
      <c r="D163" s="343"/>
    </row>
    <row r="164" spans="1:4">
      <c r="A164" s="323">
        <v>3.9</v>
      </c>
      <c r="B164" s="332" t="s">
        <v>113</v>
      </c>
      <c r="C164" s="321"/>
      <c r="D164" s="321"/>
    </row>
    <row r="165" spans="1:4" ht="105">
      <c r="A165"/>
      <c r="B165" s="372" t="s">
        <v>536</v>
      </c>
      <c r="C165" s="346"/>
      <c r="D165" s="346"/>
    </row>
    <row r="166" spans="1:4" ht="15">
      <c r="A166"/>
      <c r="B166" s="327"/>
      <c r="C166"/>
      <c r="D166"/>
    </row>
    <row r="167" spans="1:4" ht="15">
      <c r="A167"/>
      <c r="B167" s="327"/>
      <c r="C167"/>
      <c r="D167"/>
    </row>
    <row r="168" spans="1:4">
      <c r="A168" s="373">
        <v>3.1</v>
      </c>
      <c r="B168" s="332" t="s">
        <v>195</v>
      </c>
      <c r="C168" s="321"/>
      <c r="D168" s="321"/>
    </row>
    <row r="169" spans="1:4" ht="28.5">
      <c r="A169" s="335"/>
      <c r="B169" s="327" t="s">
        <v>44</v>
      </c>
      <c r="C169"/>
      <c r="D169"/>
    </row>
    <row r="170" spans="1:4">
      <c r="A170" s="335" t="s">
        <v>13</v>
      </c>
      <c r="B170" s="326" t="s">
        <v>253</v>
      </c>
      <c r="C170" s="321"/>
      <c r="D170" s="321"/>
    </row>
    <row r="171" spans="1:4" ht="28.5">
      <c r="A171" s="361" t="s">
        <v>45</v>
      </c>
      <c r="B171" s="327"/>
      <c r="C171"/>
      <c r="D171"/>
    </row>
    <row r="172" spans="1:4" ht="15">
      <c r="A172" s="361"/>
      <c r="B172" s="327"/>
      <c r="C172"/>
      <c r="D172"/>
    </row>
    <row r="173" spans="1:4" ht="28.5">
      <c r="A173" s="361" t="s">
        <v>434</v>
      </c>
      <c r="B173" s="327"/>
      <c r="C173"/>
      <c r="D173"/>
    </row>
    <row r="174" spans="1:4" ht="15">
      <c r="A174" s="361" t="s">
        <v>151</v>
      </c>
      <c r="B174" s="327"/>
      <c r="C174"/>
      <c r="D174"/>
    </row>
    <row r="175" spans="1:4" ht="15">
      <c r="A175"/>
      <c r="B175" s="327"/>
      <c r="C175"/>
      <c r="D175"/>
    </row>
    <row r="176" spans="1:4" ht="15">
      <c r="A176" s="361"/>
      <c r="B176" s="327"/>
      <c r="C176"/>
      <c r="D176"/>
    </row>
    <row r="177" spans="1:4" ht="15">
      <c r="A177" s="361"/>
      <c r="B177" s="327"/>
      <c r="C177"/>
      <c r="D177"/>
    </row>
    <row r="178" spans="1:4" ht="15">
      <c r="A178"/>
      <c r="B178" s="327"/>
      <c r="C178"/>
      <c r="D178"/>
    </row>
    <row r="179" spans="1:4">
      <c r="A179" s="373">
        <v>3.11</v>
      </c>
      <c r="B179" s="374" t="s">
        <v>254</v>
      </c>
      <c r="C179" s="321"/>
      <c r="D179" s="321"/>
    </row>
    <row r="180" spans="1:4" ht="15">
      <c r="A180" s="335"/>
      <c r="B180" s="375"/>
      <c r="C180"/>
      <c r="D180"/>
    </row>
    <row r="181" spans="1:4" ht="30">
      <c r="A181" s="335"/>
      <c r="B181" s="375" t="s">
        <v>274</v>
      </c>
      <c r="C181"/>
      <c r="D181"/>
    </row>
    <row r="182" spans="1:4" ht="75">
      <c r="A182" s="361"/>
      <c r="B182" s="375" t="s">
        <v>549</v>
      </c>
      <c r="C182"/>
      <c r="D182"/>
    </row>
  </sheetData>
  <phoneticPr fontId="10"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28515625" defaultRowHeight="14.25"/>
  <cols>
    <col min="1" max="1" width="6.7109375" style="133" customWidth="1"/>
    <col min="2" max="2" width="79.28515625" style="193" customWidth="1"/>
    <col min="3" max="3" width="2.42578125" style="193" customWidth="1"/>
    <col min="4" max="16384" width="9.28515625" style="48"/>
  </cols>
  <sheetData>
    <row r="1" spans="1:3" ht="28.5">
      <c r="A1" s="125">
        <v>5</v>
      </c>
      <c r="B1" s="138" t="s">
        <v>527</v>
      </c>
      <c r="C1" s="56"/>
    </row>
    <row r="2" spans="1:3" ht="28.5">
      <c r="A2" s="127">
        <v>5.3</v>
      </c>
      <c r="B2" s="132" t="s">
        <v>528</v>
      </c>
      <c r="C2" s="56"/>
    </row>
    <row r="3" spans="1:3">
      <c r="A3" s="195" t="s">
        <v>533</v>
      </c>
      <c r="B3" s="129" t="s">
        <v>512</v>
      </c>
      <c r="C3" s="59"/>
    </row>
    <row r="4" spans="1:3">
      <c r="B4" s="134" t="s">
        <v>525</v>
      </c>
      <c r="C4" s="59"/>
    </row>
    <row r="5" spans="1:3" ht="28.5">
      <c r="B5" s="86" t="s">
        <v>511</v>
      </c>
      <c r="C5" s="59"/>
    </row>
    <row r="6" spans="1:3" ht="28.5">
      <c r="B6" s="86" t="s">
        <v>609</v>
      </c>
      <c r="C6" s="59"/>
    </row>
    <row r="7" spans="1:3">
      <c r="B7" s="88"/>
      <c r="C7" s="59"/>
    </row>
    <row r="8" spans="1:3">
      <c r="A8" s="195" t="s">
        <v>513</v>
      </c>
      <c r="B8" s="129" t="s">
        <v>510</v>
      </c>
      <c r="C8" s="56"/>
    </row>
    <row r="9" spans="1:3" ht="28.5">
      <c r="B9" s="86" t="s">
        <v>610</v>
      </c>
      <c r="C9" s="59"/>
    </row>
    <row r="10" spans="1:3">
      <c r="A10" s="128"/>
      <c r="B10" s="194"/>
    </row>
    <row r="11" spans="1:3">
      <c r="A11" s="128"/>
      <c r="B11" s="194"/>
    </row>
    <row r="12" spans="1:3">
      <c r="B12" s="88"/>
      <c r="C12" s="59"/>
    </row>
    <row r="13" spans="1:3" ht="57">
      <c r="A13" s="198">
        <v>5.4</v>
      </c>
      <c r="B13" s="199" t="s">
        <v>547</v>
      </c>
      <c r="C13" s="53"/>
    </row>
    <row r="14" spans="1:3" ht="57">
      <c r="A14" s="195" t="s">
        <v>529</v>
      </c>
      <c r="B14" s="191" t="s">
        <v>546</v>
      </c>
      <c r="C14" s="53"/>
    </row>
    <row r="15" spans="1:3">
      <c r="B15" s="134" t="s">
        <v>548</v>
      </c>
      <c r="C15" s="53"/>
    </row>
    <row r="16" spans="1:3">
      <c r="B16" s="205"/>
      <c r="C16" s="53"/>
    </row>
    <row r="17" spans="1:3">
      <c r="B17" s="88"/>
      <c r="C17" s="51"/>
    </row>
    <row r="18" spans="1:3">
      <c r="A18" s="195" t="s">
        <v>545</v>
      </c>
      <c r="B18" s="129" t="s">
        <v>512</v>
      </c>
      <c r="C18" s="51"/>
    </row>
    <row r="19" spans="1:3">
      <c r="B19" s="134" t="s">
        <v>525</v>
      </c>
    </row>
    <row r="20" spans="1:3" ht="28.5">
      <c r="B20" s="86" t="s">
        <v>511</v>
      </c>
    </row>
    <row r="21" spans="1:3">
      <c r="A21" s="128"/>
      <c r="B21" s="194"/>
    </row>
    <row r="22" spans="1:3">
      <c r="A22" s="128"/>
      <c r="B22" s="194"/>
    </row>
    <row r="23" spans="1:3">
      <c r="B23" s="88"/>
    </row>
    <row r="24" spans="1:3" ht="42.75">
      <c r="A24" s="198" t="s">
        <v>530</v>
      </c>
      <c r="B24" s="199" t="s">
        <v>532</v>
      </c>
      <c r="C24" s="53"/>
    </row>
    <row r="25" spans="1:3">
      <c r="A25" s="195" t="s">
        <v>531</v>
      </c>
      <c r="B25" s="129" t="s">
        <v>526</v>
      </c>
      <c r="C25" s="53"/>
    </row>
    <row r="26" spans="1:3">
      <c r="B26" s="134" t="s">
        <v>525</v>
      </c>
      <c r="C26" s="53"/>
    </row>
    <row r="27" spans="1:3">
      <c r="B27" s="86"/>
      <c r="C27" s="53"/>
    </row>
    <row r="28" spans="1:3">
      <c r="B28" s="88"/>
      <c r="C28" s="51"/>
    </row>
    <row r="29" spans="1:3">
      <c r="B29" s="88"/>
      <c r="C29" s="51"/>
    </row>
    <row r="30" spans="1:3">
      <c r="A30" s="128"/>
      <c r="B30" s="194"/>
    </row>
    <row r="31" spans="1:3">
      <c r="B31" s="8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1"/>
  <sheetViews>
    <sheetView view="pageBreakPreview" zoomScaleNormal="100" workbookViewId="0"/>
  </sheetViews>
  <sheetFormatPr defaultColWidth="9" defaultRowHeight="14.25"/>
  <cols>
    <col min="1" max="1" width="7.28515625" style="155" customWidth="1"/>
    <col min="2" max="2" width="80.42578125" style="59" customWidth="1"/>
    <col min="3" max="3" width="2" style="59" customWidth="1"/>
    <col min="4" max="16384" width="9" style="32"/>
  </cols>
  <sheetData>
    <row r="1" spans="1:3" ht="42.75">
      <c r="A1" s="137">
        <v>6</v>
      </c>
      <c r="B1" s="138" t="s">
        <v>2785</v>
      </c>
      <c r="C1" s="126"/>
    </row>
    <row r="2" spans="1:3">
      <c r="A2" s="139">
        <v>6.1</v>
      </c>
      <c r="B2" s="140" t="s">
        <v>108</v>
      </c>
      <c r="C2" s="126"/>
    </row>
    <row r="3" spans="1:3">
      <c r="A3" s="139"/>
      <c r="B3" s="141" t="s">
        <v>2786</v>
      </c>
      <c r="C3" s="130"/>
    </row>
    <row r="4" spans="1:3">
      <c r="A4" s="139"/>
      <c r="B4" s="145"/>
      <c r="C4" s="130"/>
    </row>
    <row r="5" spans="1:3">
      <c r="A5" s="139"/>
      <c r="B5" s="146" t="s">
        <v>622</v>
      </c>
      <c r="C5" s="130"/>
    </row>
    <row r="6" spans="1:3" ht="28.5">
      <c r="A6" s="139"/>
      <c r="B6" s="145" t="s">
        <v>2787</v>
      </c>
      <c r="C6" s="130"/>
    </row>
    <row r="7" spans="1:3">
      <c r="A7" s="139"/>
      <c r="B7" s="145" t="s">
        <v>2788</v>
      </c>
      <c r="C7" s="130"/>
    </row>
    <row r="8" spans="1:3">
      <c r="A8" s="139"/>
      <c r="B8" s="145" t="s">
        <v>2789</v>
      </c>
      <c r="C8" s="130"/>
    </row>
    <row r="9" spans="1:3">
      <c r="A9" s="139"/>
      <c r="B9" s="145" t="s">
        <v>2790</v>
      </c>
      <c r="C9" s="130"/>
    </row>
    <row r="10" spans="1:3">
      <c r="A10" s="139"/>
      <c r="B10" s="145" t="s">
        <v>2791</v>
      </c>
      <c r="C10" s="130"/>
    </row>
    <row r="11" spans="1:3">
      <c r="A11" s="139"/>
      <c r="B11" s="145" t="s">
        <v>2792</v>
      </c>
      <c r="C11" s="130"/>
    </row>
    <row r="12" spans="1:3">
      <c r="A12" s="139"/>
      <c r="B12" s="145" t="s">
        <v>2793</v>
      </c>
      <c r="C12" s="130"/>
    </row>
    <row r="13" spans="1:3">
      <c r="A13" s="139"/>
      <c r="B13" s="145" t="s">
        <v>2794</v>
      </c>
      <c r="C13" s="130"/>
    </row>
    <row r="14" spans="1:3">
      <c r="A14" s="139"/>
      <c r="B14" s="145" t="s">
        <v>2795</v>
      </c>
      <c r="C14" s="130"/>
    </row>
    <row r="15" spans="1:3">
      <c r="A15" s="139"/>
      <c r="B15" s="145" t="s">
        <v>2796</v>
      </c>
      <c r="C15" s="130"/>
    </row>
    <row r="16" spans="1:3">
      <c r="A16" s="139"/>
      <c r="B16" s="145" t="s">
        <v>2797</v>
      </c>
      <c r="C16" s="130"/>
    </row>
    <row r="17" spans="1:3">
      <c r="A17" s="139"/>
      <c r="B17" s="145" t="s">
        <v>2798</v>
      </c>
      <c r="C17" s="130"/>
    </row>
    <row r="18" spans="1:3">
      <c r="A18" s="139"/>
      <c r="B18" s="145" t="s">
        <v>2799</v>
      </c>
      <c r="C18" s="130"/>
    </row>
    <row r="19" spans="1:3" ht="28.5">
      <c r="A19" s="139"/>
      <c r="B19" s="145" t="s">
        <v>2800</v>
      </c>
      <c r="C19" s="130"/>
    </row>
    <row r="20" spans="1:3" ht="28.5">
      <c r="A20" s="139"/>
      <c r="B20" s="145" t="s">
        <v>2801</v>
      </c>
      <c r="C20" s="130"/>
    </row>
    <row r="21" spans="1:3">
      <c r="A21" s="139"/>
      <c r="B21" s="145" t="s">
        <v>2802</v>
      </c>
      <c r="C21" s="130"/>
    </row>
    <row r="22" spans="1:3">
      <c r="A22" s="139"/>
      <c r="B22" s="145" t="s">
        <v>2803</v>
      </c>
      <c r="C22" s="130"/>
    </row>
    <row r="23" spans="1:3">
      <c r="A23" s="139"/>
      <c r="B23" s="145" t="s">
        <v>2804</v>
      </c>
      <c r="C23" s="130"/>
    </row>
    <row r="24" spans="1:3" ht="28.5">
      <c r="A24" s="139"/>
      <c r="B24" s="145" t="s">
        <v>2805</v>
      </c>
      <c r="C24" s="130"/>
    </row>
    <row r="25" spans="1:3">
      <c r="A25" s="139"/>
      <c r="B25" s="215"/>
      <c r="C25" s="130"/>
    </row>
    <row r="26" spans="1:3">
      <c r="A26" s="139" t="s">
        <v>652</v>
      </c>
      <c r="B26" s="32" t="s">
        <v>2806</v>
      </c>
      <c r="C26" s="130"/>
    </row>
    <row r="27" spans="1:3">
      <c r="A27" s="139"/>
      <c r="B27" s="32"/>
      <c r="C27" s="130"/>
    </row>
    <row r="28" spans="1:3" ht="57">
      <c r="A28" s="139" t="s">
        <v>653</v>
      </c>
      <c r="B28" s="162" t="s">
        <v>2807</v>
      </c>
      <c r="C28" s="130"/>
    </row>
    <row r="29" spans="1:3">
      <c r="A29" s="139"/>
      <c r="B29" s="32"/>
      <c r="C29" s="130"/>
    </row>
    <row r="30" spans="1:3">
      <c r="A30" s="139">
        <v>6.2</v>
      </c>
      <c r="B30" s="143" t="s">
        <v>109</v>
      </c>
      <c r="C30" s="126"/>
    </row>
    <row r="31" spans="1:3" ht="33.75" customHeight="1">
      <c r="A31" s="139"/>
      <c r="B31" s="141" t="s">
        <v>2808</v>
      </c>
      <c r="C31" s="130"/>
    </row>
    <row r="32" spans="1:3" ht="14.25" customHeight="1">
      <c r="A32" s="139"/>
      <c r="B32" s="131"/>
      <c r="C32" s="130"/>
    </row>
    <row r="33" spans="1:3" ht="15" customHeight="1">
      <c r="A33" s="139"/>
      <c r="B33" s="142"/>
      <c r="C33" s="130"/>
    </row>
    <row r="34" spans="1:3">
      <c r="A34" s="139">
        <v>6.3</v>
      </c>
      <c r="B34" s="143" t="s">
        <v>110</v>
      </c>
      <c r="C34" s="126"/>
    </row>
    <row r="35" spans="1:3">
      <c r="A35" s="139"/>
      <c r="B35" s="144" t="s">
        <v>152</v>
      </c>
      <c r="C35" s="126"/>
    </row>
    <row r="36" spans="1:3" ht="57">
      <c r="A36" s="139"/>
      <c r="B36" s="88" t="s">
        <v>2696</v>
      </c>
      <c r="C36" s="130"/>
    </row>
    <row r="37" spans="1:3">
      <c r="A37" s="139"/>
      <c r="B37" s="145" t="s">
        <v>2809</v>
      </c>
      <c r="C37" s="130"/>
    </row>
    <row r="38" spans="1:3">
      <c r="A38" s="139"/>
      <c r="B38" s="145"/>
      <c r="C38" s="130"/>
    </row>
    <row r="39" spans="1:3">
      <c r="A39" s="139" t="s">
        <v>190</v>
      </c>
      <c r="B39" s="146" t="s">
        <v>34</v>
      </c>
      <c r="C39" s="126"/>
    </row>
    <row r="40" spans="1:3">
      <c r="A40" s="139"/>
      <c r="B40" s="145" t="s">
        <v>2656</v>
      </c>
      <c r="C40" s="130"/>
    </row>
    <row r="41" spans="1:3">
      <c r="A41" s="139"/>
      <c r="B41" s="142"/>
      <c r="C41" s="130"/>
    </row>
    <row r="42" spans="1:3">
      <c r="A42" s="139">
        <v>6.4</v>
      </c>
      <c r="B42" s="143" t="s">
        <v>665</v>
      </c>
      <c r="C42" s="126"/>
    </row>
    <row r="43" spans="1:3" ht="171">
      <c r="A43" s="139" t="s">
        <v>36</v>
      </c>
      <c r="B43" s="129" t="s">
        <v>662</v>
      </c>
      <c r="C43" s="126"/>
    </row>
    <row r="44" spans="1:3" ht="57">
      <c r="A44" s="139" t="s">
        <v>666</v>
      </c>
      <c r="B44" s="129" t="s">
        <v>664</v>
      </c>
      <c r="C44" s="126"/>
    </row>
    <row r="45" spans="1:3">
      <c r="A45" s="139"/>
      <c r="B45" s="376"/>
      <c r="C45" s="126"/>
    </row>
    <row r="46" spans="1:3">
      <c r="A46" s="139"/>
      <c r="B46" s="376"/>
      <c r="C46" s="126"/>
    </row>
    <row r="47" spans="1:3">
      <c r="A47" s="139"/>
      <c r="B47" s="148" t="s">
        <v>122</v>
      </c>
      <c r="C47" s="149"/>
    </row>
    <row r="48" spans="1:3">
      <c r="A48" s="139"/>
      <c r="B48" s="147"/>
      <c r="C48" s="135"/>
    </row>
    <row r="49" spans="1:3" ht="99.75">
      <c r="A49" s="139"/>
      <c r="B49" s="377" t="s">
        <v>2810</v>
      </c>
      <c r="C49" s="135"/>
    </row>
    <row r="50" spans="1:3" ht="114">
      <c r="A50" s="139"/>
      <c r="B50" s="145" t="s">
        <v>2811</v>
      </c>
      <c r="C50" s="136"/>
    </row>
    <row r="51" spans="1:3">
      <c r="A51" s="139"/>
      <c r="B51" s="150"/>
      <c r="C51" s="136"/>
    </row>
    <row r="52" spans="1:3">
      <c r="A52" s="139" t="s">
        <v>667</v>
      </c>
      <c r="B52" s="146" t="s">
        <v>668</v>
      </c>
      <c r="C52" s="136"/>
    </row>
    <row r="53" spans="1:3" ht="242.25">
      <c r="A53" s="139"/>
      <c r="B53" s="378" t="s">
        <v>2812</v>
      </c>
      <c r="C53" s="130"/>
    </row>
    <row r="54" spans="1:3">
      <c r="A54" s="139">
        <v>6.5</v>
      </c>
      <c r="B54" s="143" t="s">
        <v>112</v>
      </c>
      <c r="C54" s="126"/>
    </row>
    <row r="55" spans="1:3">
      <c r="A55" s="139"/>
      <c r="B55" s="141" t="s">
        <v>2813</v>
      </c>
      <c r="C55" s="126"/>
    </row>
    <row r="56" spans="1:3">
      <c r="A56" s="139"/>
      <c r="B56" s="145" t="s">
        <v>2814</v>
      </c>
      <c r="C56" s="126"/>
    </row>
    <row r="57" spans="1:3">
      <c r="A57" s="139"/>
      <c r="B57" s="145" t="s">
        <v>2815</v>
      </c>
      <c r="C57" s="126"/>
    </row>
    <row r="58" spans="1:3" ht="42.75">
      <c r="A58" s="139"/>
      <c r="B58" s="145" t="s">
        <v>2816</v>
      </c>
      <c r="C58" s="126"/>
    </row>
    <row r="59" spans="1:3">
      <c r="A59" s="139"/>
      <c r="B59" s="145" t="s">
        <v>580</v>
      </c>
      <c r="C59" s="130"/>
    </row>
    <row r="60" spans="1:3">
      <c r="A60" s="139"/>
      <c r="B60" s="145"/>
      <c r="C60" s="130"/>
    </row>
    <row r="61" spans="1:3">
      <c r="A61" s="139">
        <v>6.6</v>
      </c>
      <c r="B61" s="143" t="s">
        <v>114</v>
      </c>
      <c r="C61" s="126"/>
    </row>
    <row r="62" spans="1:3" ht="28.5">
      <c r="A62" s="139"/>
      <c r="B62" s="145" t="s">
        <v>184</v>
      </c>
      <c r="C62" s="130"/>
    </row>
    <row r="63" spans="1:3">
      <c r="A63" s="139"/>
      <c r="B63" s="142"/>
      <c r="C63" s="130"/>
    </row>
    <row r="64" spans="1:3">
      <c r="A64" s="139">
        <v>6.7</v>
      </c>
      <c r="B64" s="143" t="s">
        <v>248</v>
      </c>
      <c r="C64" s="126"/>
    </row>
    <row r="65" spans="1:3">
      <c r="A65" s="139"/>
      <c r="B65" s="138" t="s">
        <v>439</v>
      </c>
      <c r="C65" s="126"/>
    </row>
    <row r="66" spans="1:3">
      <c r="A66" s="139"/>
      <c r="B66" s="138"/>
      <c r="C66" s="126"/>
    </row>
    <row r="67" spans="1:3" ht="42.75">
      <c r="A67" s="139"/>
      <c r="B67" s="379" t="s">
        <v>2817</v>
      </c>
      <c r="C67" s="136"/>
    </row>
    <row r="68" spans="1:3">
      <c r="A68" s="139"/>
      <c r="B68" s="145" t="s">
        <v>2788</v>
      </c>
      <c r="C68" s="136"/>
    </row>
    <row r="69" spans="1:3">
      <c r="A69" s="139"/>
      <c r="B69" s="145" t="s">
        <v>2789</v>
      </c>
      <c r="C69" s="136"/>
    </row>
    <row r="70" spans="1:3">
      <c r="A70" s="139"/>
      <c r="B70" s="145" t="s">
        <v>2790</v>
      </c>
      <c r="C70" s="136"/>
    </row>
    <row r="71" spans="1:3">
      <c r="A71" s="139"/>
      <c r="B71" s="145" t="s">
        <v>2791</v>
      </c>
      <c r="C71" s="136"/>
    </row>
    <row r="72" spans="1:3">
      <c r="A72" s="139"/>
      <c r="B72" s="145" t="s">
        <v>2792</v>
      </c>
      <c r="C72" s="136"/>
    </row>
    <row r="73" spans="1:3">
      <c r="A73" s="139"/>
      <c r="B73" s="145" t="s">
        <v>2793</v>
      </c>
      <c r="C73" s="136"/>
    </row>
    <row r="74" spans="1:3">
      <c r="A74" s="139"/>
      <c r="B74" s="145" t="s">
        <v>2794</v>
      </c>
      <c r="C74" s="136"/>
    </row>
    <row r="75" spans="1:3">
      <c r="A75" s="139"/>
      <c r="B75" s="145" t="s">
        <v>2795</v>
      </c>
      <c r="C75" s="136"/>
    </row>
    <row r="76" spans="1:3">
      <c r="A76" s="139"/>
      <c r="B76" s="145" t="s">
        <v>2796</v>
      </c>
      <c r="C76" s="136"/>
    </row>
    <row r="77" spans="1:3">
      <c r="A77" s="139"/>
      <c r="B77" s="145" t="s">
        <v>2797</v>
      </c>
      <c r="C77" s="136"/>
    </row>
    <row r="78" spans="1:3">
      <c r="A78" s="139"/>
      <c r="B78" s="145" t="s">
        <v>2798</v>
      </c>
      <c r="C78" s="136"/>
    </row>
    <row r="79" spans="1:3">
      <c r="A79" s="139"/>
      <c r="B79" s="145" t="s">
        <v>2799</v>
      </c>
      <c r="C79" s="136"/>
    </row>
    <row r="80" spans="1:3" ht="28.5">
      <c r="A80" s="139"/>
      <c r="B80" s="145" t="s">
        <v>2800</v>
      </c>
      <c r="C80" s="136"/>
    </row>
    <row r="81" spans="1:3" ht="28.5">
      <c r="A81" s="139"/>
      <c r="B81" s="145" t="s">
        <v>2801</v>
      </c>
      <c r="C81" s="136"/>
    </row>
    <row r="82" spans="1:3">
      <c r="A82" s="139"/>
      <c r="B82" s="145" t="s">
        <v>2802</v>
      </c>
      <c r="C82" s="136"/>
    </row>
    <row r="83" spans="1:3">
      <c r="A83" s="139"/>
      <c r="B83" s="145" t="s">
        <v>2803</v>
      </c>
      <c r="C83" s="136"/>
    </row>
    <row r="84" spans="1:3">
      <c r="A84" s="139"/>
      <c r="B84" s="145" t="s">
        <v>2804</v>
      </c>
      <c r="C84" s="136"/>
    </row>
    <row r="85" spans="1:3">
      <c r="A85" s="139"/>
      <c r="B85" s="142"/>
      <c r="C85" s="130"/>
    </row>
    <row r="86" spans="1:3">
      <c r="A86" s="152" t="s">
        <v>275</v>
      </c>
      <c r="B86" s="143" t="s">
        <v>115</v>
      </c>
      <c r="C86" s="126"/>
    </row>
    <row r="87" spans="1:3" ht="57">
      <c r="A87" s="139"/>
      <c r="B87" s="141" t="s">
        <v>2818</v>
      </c>
      <c r="C87" s="136"/>
    </row>
    <row r="88" spans="1:3">
      <c r="A88" s="139"/>
      <c r="B88" s="142"/>
      <c r="C88" s="130"/>
    </row>
    <row r="89" spans="1:3" ht="57">
      <c r="A89" s="139">
        <v>6.9</v>
      </c>
      <c r="B89" s="143" t="s">
        <v>538</v>
      </c>
      <c r="C89" s="126"/>
    </row>
    <row r="90" spans="1:3" ht="57">
      <c r="A90" s="139"/>
      <c r="B90" s="141" t="s">
        <v>2819</v>
      </c>
      <c r="C90" s="136"/>
    </row>
    <row r="91" spans="1:3">
      <c r="A91" s="139"/>
      <c r="B91" s="142" t="s">
        <v>2820</v>
      </c>
      <c r="C91" s="130"/>
    </row>
    <row r="92" spans="1:3">
      <c r="A92" s="139" t="s">
        <v>276</v>
      </c>
      <c r="B92" s="143" t="s">
        <v>186</v>
      </c>
      <c r="C92" s="126"/>
    </row>
    <row r="93" spans="1:3" ht="57">
      <c r="A93" s="139"/>
      <c r="B93" s="141" t="s">
        <v>544</v>
      </c>
      <c r="C93" s="130"/>
    </row>
    <row r="94" spans="1:3">
      <c r="A94" s="139"/>
      <c r="B94" s="142"/>
      <c r="C94" s="130"/>
    </row>
    <row r="95" spans="1:3">
      <c r="A95" s="139">
        <v>6.11</v>
      </c>
      <c r="B95" s="143" t="s">
        <v>537</v>
      </c>
      <c r="C95" s="126"/>
    </row>
    <row r="96" spans="1:3" ht="28.5">
      <c r="A96" s="139"/>
      <c r="B96" s="141" t="s">
        <v>187</v>
      </c>
      <c r="C96" s="130"/>
    </row>
    <row r="97" spans="1:3">
      <c r="A97" s="139" t="s">
        <v>13</v>
      </c>
      <c r="B97" s="146" t="s">
        <v>253</v>
      </c>
      <c r="C97" s="126"/>
    </row>
    <row r="98" spans="1:3" ht="256.5">
      <c r="A98" s="153" t="s">
        <v>2821</v>
      </c>
      <c r="B98" s="145" t="s">
        <v>2822</v>
      </c>
      <c r="C98" s="130"/>
    </row>
    <row r="99" spans="1:3">
      <c r="A99" s="153" t="s">
        <v>433</v>
      </c>
      <c r="B99" s="145"/>
      <c r="C99" s="130"/>
    </row>
    <row r="100" spans="1:3">
      <c r="A100" s="153"/>
      <c r="B100" s="145"/>
      <c r="C100" s="130"/>
    </row>
    <row r="101" spans="1:3">
      <c r="A101" s="154" t="s">
        <v>151</v>
      </c>
      <c r="B101" s="142"/>
      <c r="C101" s="130"/>
    </row>
  </sheetData>
  <phoneticPr fontId="10"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99"/>
  <sheetViews>
    <sheetView view="pageBreakPreview" zoomScaleNormal="100" workbookViewId="0">
      <selection activeCell="B80" sqref="B80"/>
    </sheetView>
  </sheetViews>
  <sheetFormatPr defaultColWidth="9" defaultRowHeight="14.25"/>
  <cols>
    <col min="1" max="1" width="7.28515625" style="155" customWidth="1"/>
    <col min="2" max="2" width="80.42578125" style="59" customWidth="1"/>
    <col min="3" max="3" width="2.42578125" style="59" customWidth="1"/>
    <col min="4" max="16384" width="9" style="32"/>
  </cols>
  <sheetData>
    <row r="1" spans="1:3" ht="28.5">
      <c r="A1" s="137">
        <v>7</v>
      </c>
      <c r="B1" s="138" t="s">
        <v>440</v>
      </c>
      <c r="C1" s="56"/>
    </row>
    <row r="2" spans="1:3">
      <c r="A2" s="139">
        <v>7.1</v>
      </c>
      <c r="B2" s="140" t="s">
        <v>108</v>
      </c>
      <c r="C2" s="56"/>
    </row>
    <row r="3" spans="1:3">
      <c r="A3" s="139"/>
      <c r="B3" s="141"/>
    </row>
    <row r="4" spans="1:3">
      <c r="A4" s="139"/>
      <c r="B4" s="129" t="s">
        <v>622</v>
      </c>
    </row>
    <row r="5" spans="1:3" ht="28.5">
      <c r="A5" s="139"/>
      <c r="B5" s="88" t="s">
        <v>3846</v>
      </c>
    </row>
    <row r="6" spans="1:3">
      <c r="A6" s="139"/>
      <c r="B6" s="88" t="s">
        <v>3847</v>
      </c>
    </row>
    <row r="7" spans="1:3">
      <c r="A7" s="139"/>
      <c r="B7" s="88" t="s">
        <v>3848</v>
      </c>
    </row>
    <row r="8" spans="1:3">
      <c r="A8" s="139"/>
      <c r="B8" s="88" t="s">
        <v>3849</v>
      </c>
    </row>
    <row r="9" spans="1:3">
      <c r="A9" s="139"/>
      <c r="B9" s="88" t="s">
        <v>3850</v>
      </c>
    </row>
    <row r="10" spans="1:3">
      <c r="A10" s="139"/>
      <c r="B10" s="88" t="s">
        <v>3851</v>
      </c>
    </row>
    <row r="11" spans="1:3">
      <c r="A11" s="139"/>
      <c r="B11" s="88" t="s">
        <v>3852</v>
      </c>
    </row>
    <row r="12" spans="1:3">
      <c r="A12" s="139"/>
      <c r="B12" s="88" t="s">
        <v>3853</v>
      </c>
    </row>
    <row r="13" spans="1:3">
      <c r="A13" s="139"/>
      <c r="B13" s="88" t="s">
        <v>3854</v>
      </c>
    </row>
    <row r="14" spans="1:3">
      <c r="A14" s="139"/>
      <c r="B14" s="88" t="s">
        <v>3855</v>
      </c>
    </row>
    <row r="15" spans="1:3">
      <c r="A15" s="139"/>
      <c r="B15" s="88" t="s">
        <v>3856</v>
      </c>
    </row>
    <row r="16" spans="1:3">
      <c r="A16" s="139"/>
      <c r="B16" s="88" t="s">
        <v>3857</v>
      </c>
    </row>
    <row r="17" spans="1:3" ht="28.5">
      <c r="A17" s="139"/>
      <c r="B17" s="145" t="s">
        <v>3858</v>
      </c>
    </row>
    <row r="18" spans="1:3" ht="28.5">
      <c r="A18" s="139"/>
      <c r="B18" s="145" t="s">
        <v>3859</v>
      </c>
    </row>
    <row r="19" spans="1:3" ht="28.5">
      <c r="A19" s="139"/>
      <c r="B19" s="145" t="s">
        <v>3860</v>
      </c>
    </row>
    <row r="20" spans="1:3">
      <c r="A20" s="139"/>
      <c r="B20" s="145" t="s">
        <v>3861</v>
      </c>
    </row>
    <row r="21" spans="1:3">
      <c r="A21" s="139"/>
      <c r="B21" s="88" t="s">
        <v>3862</v>
      </c>
    </row>
    <row r="22" spans="1:3" ht="28.5">
      <c r="A22" s="139"/>
      <c r="B22" s="88" t="s">
        <v>3866</v>
      </c>
    </row>
    <row r="23" spans="1:3">
      <c r="A23" s="139"/>
      <c r="B23" s="131"/>
    </row>
    <row r="24" spans="1:3">
      <c r="A24" s="139" t="s">
        <v>656</v>
      </c>
      <c r="B24" s="32" t="s">
        <v>3863</v>
      </c>
    </row>
    <row r="25" spans="1:3">
      <c r="A25" s="139"/>
      <c r="B25" s="32"/>
    </row>
    <row r="26" spans="1:3">
      <c r="A26" s="139" t="s">
        <v>657</v>
      </c>
      <c r="B26" s="32" t="s">
        <v>3864</v>
      </c>
    </row>
    <row r="27" spans="1:3">
      <c r="A27" s="139"/>
      <c r="B27" s="145"/>
    </row>
    <row r="28" spans="1:3">
      <c r="A28" s="139">
        <v>7.2</v>
      </c>
      <c r="B28" s="143" t="s">
        <v>109</v>
      </c>
      <c r="C28" s="56"/>
    </row>
    <row r="29" spans="1:3" ht="48.75" customHeight="1">
      <c r="A29" s="139"/>
      <c r="B29" s="141" t="s">
        <v>3867</v>
      </c>
    </row>
    <row r="30" spans="1:3">
      <c r="A30" s="139"/>
      <c r="B30" s="142"/>
    </row>
    <row r="31" spans="1:3">
      <c r="A31" s="139">
        <v>7.3</v>
      </c>
      <c r="B31" s="143" t="s">
        <v>110</v>
      </c>
      <c r="C31" s="56"/>
    </row>
    <row r="32" spans="1:3">
      <c r="A32" s="139"/>
      <c r="B32" s="144" t="s">
        <v>152</v>
      </c>
      <c r="C32" s="56"/>
    </row>
    <row r="33" spans="1:3" ht="57">
      <c r="A33" s="139"/>
      <c r="B33" s="88" t="s">
        <v>3868</v>
      </c>
    </row>
    <row r="34" spans="1:3" ht="57">
      <c r="A34" s="139"/>
      <c r="B34" s="696" t="s">
        <v>3869</v>
      </c>
    </row>
    <row r="35" spans="1:3">
      <c r="A35" s="139"/>
      <c r="B35" s="145" t="s">
        <v>111</v>
      </c>
    </row>
    <row r="36" spans="1:3">
      <c r="A36" s="139"/>
      <c r="B36" s="145"/>
    </row>
    <row r="37" spans="1:3">
      <c r="A37" s="139" t="s">
        <v>37</v>
      </c>
      <c r="B37" s="146" t="s">
        <v>34</v>
      </c>
      <c r="C37" s="56"/>
    </row>
    <row r="38" spans="1:3">
      <c r="A38" s="139"/>
      <c r="B38" s="145" t="s">
        <v>2656</v>
      </c>
    </row>
    <row r="39" spans="1:3">
      <c r="A39" s="139"/>
      <c r="B39" s="142"/>
    </row>
    <row r="40" spans="1:3">
      <c r="A40" s="139">
        <v>7.4</v>
      </c>
      <c r="B40" s="143" t="s">
        <v>663</v>
      </c>
      <c r="C40" s="56"/>
    </row>
    <row r="41" spans="1:3" ht="171">
      <c r="A41" s="139" t="s">
        <v>191</v>
      </c>
      <c r="B41" s="129" t="s">
        <v>662</v>
      </c>
      <c r="C41" s="60"/>
    </row>
    <row r="42" spans="1:3" ht="57">
      <c r="A42" s="139" t="s">
        <v>669</v>
      </c>
      <c r="B42" s="51" t="s">
        <v>664</v>
      </c>
      <c r="C42" s="159"/>
    </row>
    <row r="43" spans="1:3">
      <c r="A43" s="139"/>
      <c r="B43" s="129"/>
      <c r="C43" s="60"/>
    </row>
    <row r="44" spans="1:3">
      <c r="A44" s="139"/>
      <c r="B44" s="148" t="s">
        <v>122</v>
      </c>
      <c r="C44" s="56"/>
    </row>
    <row r="45" spans="1:3">
      <c r="A45" s="139"/>
      <c r="B45" s="150"/>
    </row>
    <row r="46" spans="1:3">
      <c r="A46" s="139" t="s">
        <v>670</v>
      </c>
      <c r="B46" s="146" t="s">
        <v>668</v>
      </c>
    </row>
    <row r="47" spans="1:3" ht="85.5">
      <c r="A47" s="139"/>
      <c r="B47" s="378" t="s">
        <v>2698</v>
      </c>
    </row>
    <row r="48" spans="1:3">
      <c r="A48" s="157"/>
      <c r="B48" s="158"/>
      <c r="C48" s="51"/>
    </row>
    <row r="49" spans="1:3">
      <c r="A49" s="139" t="s">
        <v>191</v>
      </c>
      <c r="B49" s="148" t="s">
        <v>122</v>
      </c>
      <c r="C49" s="50"/>
    </row>
    <row r="50" spans="1:3">
      <c r="A50" s="139"/>
      <c r="B50" s="147"/>
      <c r="C50" s="50"/>
    </row>
    <row r="51" spans="1:3" ht="85.5">
      <c r="A51" s="139"/>
      <c r="B51" s="377" t="s">
        <v>137</v>
      </c>
      <c r="C51" s="56"/>
    </row>
    <row r="52" spans="1:3" ht="99.75">
      <c r="A52" s="139"/>
      <c r="B52" s="145" t="s">
        <v>3870</v>
      </c>
      <c r="C52" s="61"/>
    </row>
    <row r="53" spans="1:3">
      <c r="A53" s="139"/>
      <c r="B53" s="142"/>
      <c r="C53" s="61"/>
    </row>
    <row r="54" spans="1:3">
      <c r="A54" s="139">
        <v>7.5</v>
      </c>
      <c r="B54" s="143" t="s">
        <v>112</v>
      </c>
      <c r="C54" s="61"/>
    </row>
    <row r="55" spans="1:3">
      <c r="A55" s="139"/>
      <c r="B55" s="141" t="s">
        <v>3871</v>
      </c>
      <c r="C55" s="50"/>
    </row>
    <row r="56" spans="1:3">
      <c r="A56" s="139"/>
      <c r="B56" s="145" t="s">
        <v>3872</v>
      </c>
      <c r="C56" s="51"/>
    </row>
    <row r="57" spans="1:3">
      <c r="A57" s="139"/>
      <c r="B57" s="32" t="s">
        <v>3873</v>
      </c>
      <c r="C57" s="52"/>
    </row>
    <row r="58" spans="1:3" ht="71.25">
      <c r="A58" s="139"/>
      <c r="B58" s="145" t="s">
        <v>3874</v>
      </c>
      <c r="C58" s="50"/>
    </row>
    <row r="59" spans="1:3">
      <c r="A59" s="139"/>
      <c r="B59" s="145" t="s">
        <v>580</v>
      </c>
      <c r="C59" s="56"/>
    </row>
    <row r="60" spans="1:3">
      <c r="A60" s="139"/>
      <c r="B60" s="145"/>
      <c r="C60" s="61"/>
    </row>
    <row r="61" spans="1:3">
      <c r="A61" s="139">
        <v>7.6</v>
      </c>
      <c r="B61" s="160" t="s">
        <v>114</v>
      </c>
    </row>
    <row r="62" spans="1:3" ht="28.5">
      <c r="A62" s="139"/>
      <c r="B62" s="145" t="s">
        <v>184</v>
      </c>
      <c r="C62" s="51"/>
    </row>
    <row r="63" spans="1:3">
      <c r="A63" s="139"/>
      <c r="B63" s="142"/>
      <c r="C63" s="50"/>
    </row>
    <row r="64" spans="1:3">
      <c r="A64" s="139">
        <v>7.7</v>
      </c>
      <c r="B64" s="143" t="s">
        <v>248</v>
      </c>
      <c r="C64" s="50"/>
    </row>
    <row r="65" spans="1:3">
      <c r="A65" s="139"/>
      <c r="B65" s="145" t="s">
        <v>3875</v>
      </c>
      <c r="C65" s="51"/>
    </row>
    <row r="66" spans="1:3" ht="114">
      <c r="A66" s="139"/>
      <c r="B66" s="145" t="s">
        <v>3876</v>
      </c>
      <c r="C66" s="50"/>
    </row>
    <row r="67" spans="1:3" ht="99.75">
      <c r="A67" s="139"/>
      <c r="B67" s="145" t="s">
        <v>3877</v>
      </c>
      <c r="C67" s="51"/>
    </row>
    <row r="68" spans="1:3" ht="142.5">
      <c r="A68" s="139"/>
      <c r="B68" s="145" t="s">
        <v>3878</v>
      </c>
      <c r="C68" s="51"/>
    </row>
    <row r="69" spans="1:3" ht="114">
      <c r="A69" s="139"/>
      <c r="B69" s="145" t="s">
        <v>3879</v>
      </c>
      <c r="C69" s="51"/>
    </row>
    <row r="70" spans="1:3" ht="85.5">
      <c r="A70" s="139"/>
      <c r="B70" s="145" t="s">
        <v>3880</v>
      </c>
      <c r="C70" s="51"/>
    </row>
    <row r="71" spans="1:3" ht="42.75">
      <c r="A71" s="139"/>
      <c r="B71" s="145" t="s">
        <v>3881</v>
      </c>
      <c r="C71" s="51"/>
    </row>
    <row r="72" spans="1:3" ht="128.25">
      <c r="A72" s="139"/>
      <c r="B72" s="145" t="s">
        <v>3882</v>
      </c>
      <c r="C72" s="51"/>
    </row>
    <row r="73" spans="1:3" ht="114">
      <c r="A73" s="139"/>
      <c r="B73" s="145" t="s">
        <v>3883</v>
      </c>
      <c r="C73" s="51"/>
    </row>
    <row r="74" spans="1:3" ht="85.5">
      <c r="A74" s="139"/>
      <c r="B74" s="145" t="s">
        <v>3884</v>
      </c>
      <c r="C74" s="51"/>
    </row>
    <row r="75" spans="1:3" ht="85.5">
      <c r="A75" s="139"/>
      <c r="B75" s="145" t="s">
        <v>3885</v>
      </c>
      <c r="C75" s="51"/>
    </row>
    <row r="76" spans="1:3">
      <c r="A76" s="139"/>
      <c r="B76" s="697" t="s">
        <v>3886</v>
      </c>
      <c r="C76" s="51"/>
    </row>
    <row r="77" spans="1:3" ht="99.75">
      <c r="A77" s="139"/>
      <c r="B77" s="145" t="s">
        <v>3887</v>
      </c>
      <c r="C77" s="51"/>
    </row>
    <row r="78" spans="1:3" ht="71.25">
      <c r="A78" s="139"/>
      <c r="B78" s="145" t="s">
        <v>3888</v>
      </c>
      <c r="C78" s="51"/>
    </row>
    <row r="79" spans="1:3" ht="57">
      <c r="A79" s="139"/>
      <c r="B79" s="145" t="s">
        <v>3889</v>
      </c>
      <c r="C79" s="51"/>
    </row>
    <row r="80" spans="1:3" ht="71.25">
      <c r="A80" s="139"/>
      <c r="B80" s="145" t="s">
        <v>3890</v>
      </c>
      <c r="C80" s="51"/>
    </row>
    <row r="81" spans="1:3">
      <c r="A81" s="139"/>
      <c r="B81" s="145" t="s">
        <v>3891</v>
      </c>
      <c r="C81" s="51"/>
    </row>
    <row r="82" spans="1:3">
      <c r="A82" s="139"/>
      <c r="B82" s="150"/>
      <c r="C82" s="51"/>
    </row>
    <row r="83" spans="1:3">
      <c r="A83" s="139"/>
      <c r="B83" s="145"/>
      <c r="C83" s="50"/>
    </row>
    <row r="84" spans="1:3">
      <c r="A84" s="161" t="s">
        <v>443</v>
      </c>
      <c r="B84" s="143" t="s">
        <v>115</v>
      </c>
      <c r="C84" s="50"/>
    </row>
    <row r="85" spans="1:3" ht="57">
      <c r="A85" s="139"/>
      <c r="B85" s="141" t="s">
        <v>2818</v>
      </c>
      <c r="C85" s="50"/>
    </row>
    <row r="86" spans="1:3">
      <c r="A86" s="139"/>
      <c r="B86" s="142"/>
      <c r="C86" s="50"/>
    </row>
    <row r="87" spans="1:3" ht="57">
      <c r="A87" s="139">
        <v>7.9</v>
      </c>
      <c r="B87" s="143" t="s">
        <v>538</v>
      </c>
    </row>
    <row r="88" spans="1:3" ht="57">
      <c r="A88" s="139"/>
      <c r="B88" s="141" t="s">
        <v>3892</v>
      </c>
    </row>
    <row r="89" spans="1:3">
      <c r="A89" s="139"/>
      <c r="B89" s="142"/>
    </row>
    <row r="90" spans="1:3">
      <c r="A90" s="139" t="s">
        <v>444</v>
      </c>
      <c r="B90" s="143" t="s">
        <v>186</v>
      </c>
    </row>
    <row r="91" spans="1:3" ht="57">
      <c r="A91" s="139"/>
      <c r="B91" s="141" t="s">
        <v>544</v>
      </c>
    </row>
    <row r="92" spans="1:3">
      <c r="A92" s="139"/>
      <c r="B92" s="142"/>
    </row>
    <row r="93" spans="1:3">
      <c r="A93" s="139">
        <v>7.11</v>
      </c>
      <c r="B93" s="143" t="s">
        <v>537</v>
      </c>
    </row>
    <row r="94" spans="1:3" ht="28.5">
      <c r="A94" s="139"/>
      <c r="B94" s="141" t="s">
        <v>187</v>
      </c>
    </row>
    <row r="95" spans="1:3">
      <c r="A95" s="139" t="s">
        <v>13</v>
      </c>
      <c r="B95" s="146" t="s">
        <v>253</v>
      </c>
    </row>
    <row r="96" spans="1:3">
      <c r="A96" s="153"/>
      <c r="B96" s="145" t="s">
        <v>3987</v>
      </c>
    </row>
    <row r="97" spans="1:2" ht="142.5">
      <c r="A97" s="153" t="s">
        <v>3086</v>
      </c>
      <c r="B97" s="146" t="s">
        <v>3991</v>
      </c>
    </row>
    <row r="98" spans="1:2" ht="199.5">
      <c r="A98" s="153" t="s">
        <v>3989</v>
      </c>
      <c r="B98" s="145" t="s">
        <v>3988</v>
      </c>
    </row>
    <row r="99" spans="1:2">
      <c r="A99" s="154"/>
      <c r="B99" s="142"/>
    </row>
  </sheetData>
  <phoneticPr fontId="10"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92"/>
  <sheetViews>
    <sheetView view="pageBreakPreview" zoomScaleNormal="100" workbookViewId="0"/>
  </sheetViews>
  <sheetFormatPr defaultColWidth="9" defaultRowHeight="14.25"/>
  <cols>
    <col min="1" max="1" width="7.28515625" style="155" customWidth="1"/>
    <col min="2" max="2" width="80.42578125" style="59" customWidth="1"/>
    <col min="3" max="3" width="1.42578125" style="59" customWidth="1"/>
    <col min="4" max="16384" width="9" style="32"/>
  </cols>
  <sheetData>
    <row r="1" spans="1:3" ht="28.5">
      <c r="A1" s="137">
        <v>8</v>
      </c>
      <c r="B1" s="138" t="s">
        <v>442</v>
      </c>
      <c r="C1" s="126"/>
    </row>
    <row r="2" spans="1:3">
      <c r="A2" s="139">
        <v>8.1</v>
      </c>
      <c r="B2" s="140" t="s">
        <v>108</v>
      </c>
      <c r="C2" s="126"/>
    </row>
    <row r="3" spans="1:3">
      <c r="A3" s="139"/>
      <c r="B3" s="141" t="s">
        <v>4408</v>
      </c>
      <c r="C3" s="130"/>
    </row>
    <row r="4" spans="1:3" ht="28.5">
      <c r="A4" s="139"/>
      <c r="B4" s="88" t="s">
        <v>4412</v>
      </c>
      <c r="C4" s="130"/>
    </row>
    <row r="5" spans="1:3">
      <c r="A5" s="139"/>
      <c r="B5" s="129" t="s">
        <v>622</v>
      </c>
      <c r="C5" s="130"/>
    </row>
    <row r="6" spans="1:3">
      <c r="A6" s="139"/>
      <c r="B6" s="88" t="s">
        <v>4413</v>
      </c>
      <c r="C6" s="130"/>
    </row>
    <row r="7" spans="1:3">
      <c r="A7" s="139"/>
      <c r="B7" s="88" t="s">
        <v>4414</v>
      </c>
      <c r="C7" s="130"/>
    </row>
    <row r="8" spans="1:3">
      <c r="A8" s="139"/>
      <c r="B8" s="88" t="s">
        <v>4415</v>
      </c>
      <c r="C8" s="130"/>
    </row>
    <row r="9" spans="1:3">
      <c r="A9" s="139"/>
      <c r="B9" s="88" t="s">
        <v>4416</v>
      </c>
      <c r="C9" s="130"/>
    </row>
    <row r="10" spans="1:3">
      <c r="A10" s="139"/>
      <c r="B10" s="88" t="s">
        <v>4417</v>
      </c>
      <c r="C10" s="130"/>
    </row>
    <row r="11" spans="1:3">
      <c r="A11" s="139"/>
      <c r="B11" s="88" t="s">
        <v>4418</v>
      </c>
      <c r="C11" s="130"/>
    </row>
    <row r="12" spans="1:3">
      <c r="A12" s="139"/>
      <c r="B12" s="88" t="s">
        <v>4419</v>
      </c>
      <c r="C12" s="130"/>
    </row>
    <row r="13" spans="1:3">
      <c r="A13" s="139"/>
      <c r="B13" s="88" t="s">
        <v>4420</v>
      </c>
      <c r="C13" s="130"/>
    </row>
    <row r="14" spans="1:3">
      <c r="A14" s="139"/>
      <c r="B14" s="88" t="s">
        <v>4421</v>
      </c>
      <c r="C14" s="130"/>
    </row>
    <row r="15" spans="1:3">
      <c r="A15" s="139"/>
      <c r="B15" s="88" t="s">
        <v>4422</v>
      </c>
      <c r="C15" s="130"/>
    </row>
    <row r="16" spans="1:3" ht="28.5">
      <c r="A16" s="139"/>
      <c r="B16" s="88" t="s">
        <v>4423</v>
      </c>
      <c r="C16" s="130"/>
    </row>
    <row r="17" spans="1:3">
      <c r="A17" s="139"/>
      <c r="B17" s="88" t="s">
        <v>4424</v>
      </c>
      <c r="C17" s="130"/>
    </row>
    <row r="18" spans="1:3">
      <c r="A18" s="139"/>
      <c r="B18" s="88" t="s">
        <v>4425</v>
      </c>
      <c r="C18" s="130"/>
    </row>
    <row r="19" spans="1:3" ht="28.5">
      <c r="A19" s="139"/>
      <c r="B19" s="88" t="s">
        <v>4426</v>
      </c>
      <c r="C19" s="130"/>
    </row>
    <row r="20" spans="1:3">
      <c r="A20" s="139"/>
      <c r="B20" s="88" t="s">
        <v>4427</v>
      </c>
      <c r="C20" s="130"/>
    </row>
    <row r="21" spans="1:3" ht="42.75">
      <c r="A21" s="139"/>
      <c r="B21" s="88" t="s">
        <v>4428</v>
      </c>
      <c r="C21" s="130"/>
    </row>
    <row r="22" spans="1:3">
      <c r="A22" s="139"/>
      <c r="B22" s="131"/>
      <c r="C22" s="130"/>
    </row>
    <row r="23" spans="1:3">
      <c r="A23" s="139" t="s">
        <v>658</v>
      </c>
      <c r="B23" s="32" t="s">
        <v>4451</v>
      </c>
      <c r="C23" s="130"/>
    </row>
    <row r="24" spans="1:3">
      <c r="A24" s="139"/>
      <c r="B24" s="32"/>
      <c r="C24" s="130"/>
    </row>
    <row r="25" spans="1:3">
      <c r="A25" s="139" t="s">
        <v>659</v>
      </c>
      <c r="B25" s="32" t="s">
        <v>4452</v>
      </c>
      <c r="C25" s="130"/>
    </row>
    <row r="26" spans="1:3">
      <c r="A26" s="139"/>
      <c r="B26" s="142"/>
      <c r="C26" s="130"/>
    </row>
    <row r="27" spans="1:3">
      <c r="A27" s="139">
        <v>8.1999999999999993</v>
      </c>
      <c r="B27" s="143" t="s">
        <v>109</v>
      </c>
      <c r="C27" s="126"/>
    </row>
    <row r="28" spans="1:3">
      <c r="A28" s="139"/>
      <c r="B28" s="88" t="s">
        <v>4429</v>
      </c>
      <c r="C28" s="130"/>
    </row>
    <row r="29" spans="1:3">
      <c r="A29" s="139"/>
      <c r="B29" s="142"/>
      <c r="C29" s="130"/>
    </row>
    <row r="30" spans="1:3">
      <c r="A30" s="139">
        <v>8.3000000000000007</v>
      </c>
      <c r="B30" s="143" t="s">
        <v>110</v>
      </c>
      <c r="C30" s="126"/>
    </row>
    <row r="31" spans="1:3">
      <c r="A31" s="139"/>
      <c r="B31" s="144" t="s">
        <v>152</v>
      </c>
      <c r="C31" s="126"/>
    </row>
    <row r="32" spans="1:3" ht="57">
      <c r="A32" s="139"/>
      <c r="B32" s="696" t="s">
        <v>3869</v>
      </c>
      <c r="C32" s="130"/>
    </row>
    <row r="33" spans="1:3" ht="28.5">
      <c r="A33" s="139"/>
      <c r="B33" s="88" t="s">
        <v>4430</v>
      </c>
      <c r="C33" s="130"/>
    </row>
    <row r="34" spans="1:3">
      <c r="A34" s="139"/>
      <c r="B34" s="145" t="s">
        <v>111</v>
      </c>
      <c r="C34" s="130"/>
    </row>
    <row r="35" spans="1:3">
      <c r="A35" s="139"/>
      <c r="B35" s="145"/>
      <c r="C35" s="130"/>
    </row>
    <row r="36" spans="1:3">
      <c r="A36" s="139" t="s">
        <v>252</v>
      </c>
      <c r="B36" s="146" t="s">
        <v>34</v>
      </c>
      <c r="C36" s="126"/>
    </row>
    <row r="37" spans="1:3">
      <c r="A37" s="139"/>
      <c r="B37" s="145" t="s">
        <v>4431</v>
      </c>
      <c r="C37" s="130"/>
    </row>
    <row r="38" spans="1:3">
      <c r="A38" s="139"/>
      <c r="B38" s="142"/>
      <c r="C38" s="130"/>
    </row>
    <row r="39" spans="1:3">
      <c r="A39" s="139">
        <v>8.4</v>
      </c>
      <c r="B39" s="143" t="s">
        <v>663</v>
      </c>
      <c r="C39" s="135"/>
    </row>
    <row r="40" spans="1:3" ht="171">
      <c r="A40" s="139" t="s">
        <v>203</v>
      </c>
      <c r="B40" s="129" t="s">
        <v>662</v>
      </c>
      <c r="C40" s="149"/>
    </row>
    <row r="41" spans="1:3" ht="57">
      <c r="A41" s="139" t="s">
        <v>671</v>
      </c>
      <c r="B41" s="51" t="s">
        <v>664</v>
      </c>
      <c r="C41" s="135"/>
    </row>
    <row r="42" spans="1:3">
      <c r="A42" s="139"/>
      <c r="B42" s="129"/>
      <c r="C42" s="135"/>
    </row>
    <row r="43" spans="1:3">
      <c r="A43" s="139"/>
      <c r="B43" s="148" t="s">
        <v>122</v>
      </c>
      <c r="C43" s="136"/>
    </row>
    <row r="44" spans="1:3" ht="99.75">
      <c r="A44" s="139"/>
      <c r="B44" s="377" t="s">
        <v>2810</v>
      </c>
      <c r="C44" s="130"/>
    </row>
    <row r="45" spans="1:3" ht="42.75">
      <c r="A45" s="139"/>
      <c r="B45" s="50" t="s">
        <v>4432</v>
      </c>
      <c r="C45" s="126"/>
    </row>
    <row r="46" spans="1:3" ht="28.5">
      <c r="A46" s="139"/>
      <c r="B46" s="368" t="s">
        <v>4433</v>
      </c>
      <c r="C46" s="130"/>
    </row>
    <row r="47" spans="1:3" ht="128.25">
      <c r="A47" s="139"/>
      <c r="B47" s="832" t="s">
        <v>4434</v>
      </c>
      <c r="C47" s="130"/>
    </row>
    <row r="48" spans="1:3">
      <c r="A48" s="139" t="s">
        <v>672</v>
      </c>
      <c r="B48" s="146" t="s">
        <v>668</v>
      </c>
      <c r="C48" s="130"/>
    </row>
    <row r="49" spans="1:3" ht="85.5">
      <c r="A49" s="139"/>
      <c r="B49" s="378" t="s">
        <v>2698</v>
      </c>
      <c r="C49" s="130"/>
    </row>
    <row r="50" spans="1:3">
      <c r="A50" s="139"/>
      <c r="B50" s="142"/>
      <c r="C50" s="126"/>
    </row>
    <row r="51" spans="1:3">
      <c r="A51" s="139">
        <v>8.5</v>
      </c>
      <c r="B51" s="143" t="s">
        <v>112</v>
      </c>
      <c r="C51" s="136"/>
    </row>
    <row r="52" spans="1:3">
      <c r="A52" s="139"/>
      <c r="B52" s="141" t="s">
        <v>4435</v>
      </c>
      <c r="C52" s="130"/>
    </row>
    <row r="53" spans="1:3">
      <c r="A53" s="139"/>
      <c r="B53" s="145" t="s">
        <v>2781</v>
      </c>
      <c r="C53" s="126"/>
    </row>
    <row r="54" spans="1:3">
      <c r="A54" s="139"/>
      <c r="B54" s="145" t="s">
        <v>4436</v>
      </c>
      <c r="C54" s="136"/>
    </row>
    <row r="55" spans="1:3">
      <c r="A55" s="139"/>
      <c r="B55" s="145" t="s">
        <v>4437</v>
      </c>
      <c r="C55" s="130"/>
    </row>
    <row r="56" spans="1:3">
      <c r="A56" s="139"/>
      <c r="B56" s="145" t="s">
        <v>579</v>
      </c>
      <c r="C56" s="126"/>
    </row>
    <row r="57" spans="1:3">
      <c r="A57" s="139"/>
      <c r="B57" s="142"/>
      <c r="C57" s="130"/>
    </row>
    <row r="58" spans="1:3">
      <c r="A58" s="139">
        <v>8.6</v>
      </c>
      <c r="B58" s="143" t="s">
        <v>114</v>
      </c>
      <c r="C58" s="130"/>
    </row>
    <row r="59" spans="1:3" ht="28.5">
      <c r="A59" s="139"/>
      <c r="B59" s="141" t="s">
        <v>184</v>
      </c>
      <c r="C59" s="126"/>
    </row>
    <row r="60" spans="1:3">
      <c r="A60" s="139"/>
      <c r="B60" s="142"/>
      <c r="C60" s="130"/>
    </row>
    <row r="61" spans="1:3">
      <c r="A61" s="139">
        <v>8.6999999999999993</v>
      </c>
      <c r="B61" s="143" t="s">
        <v>248</v>
      </c>
      <c r="C61" s="126"/>
    </row>
    <row r="62" spans="1:3">
      <c r="A62" s="139"/>
      <c r="B62" s="88" t="s">
        <v>4414</v>
      </c>
      <c r="C62" s="130"/>
    </row>
    <row r="63" spans="1:3" ht="42.75">
      <c r="A63" s="139"/>
      <c r="B63" s="88" t="s">
        <v>4438</v>
      </c>
      <c r="C63" s="130"/>
    </row>
    <row r="64" spans="1:3" ht="128.25">
      <c r="A64" s="139"/>
      <c r="B64" s="88" t="s">
        <v>4439</v>
      </c>
      <c r="C64" s="130"/>
    </row>
    <row r="65" spans="1:3" ht="85.5">
      <c r="A65" s="139"/>
      <c r="B65" s="88" t="s">
        <v>4440</v>
      </c>
      <c r="C65" s="130"/>
    </row>
    <row r="66" spans="1:3" ht="114">
      <c r="A66" s="139"/>
      <c r="B66" s="88" t="s">
        <v>4441</v>
      </c>
      <c r="C66" s="130"/>
    </row>
    <row r="67" spans="1:3" ht="71.25">
      <c r="A67" s="139"/>
      <c r="B67" s="88" t="s">
        <v>4442</v>
      </c>
      <c r="C67" s="130"/>
    </row>
    <row r="68" spans="1:3" ht="156.75">
      <c r="A68" s="139"/>
      <c r="B68" s="88" t="s">
        <v>4443</v>
      </c>
      <c r="C68" s="130"/>
    </row>
    <row r="69" spans="1:3" ht="114">
      <c r="A69" s="139"/>
      <c r="B69" s="88" t="s">
        <v>4444</v>
      </c>
      <c r="C69" s="130"/>
    </row>
    <row r="70" spans="1:3" ht="42.75">
      <c r="A70" s="139"/>
      <c r="B70" s="88" t="s">
        <v>4445</v>
      </c>
      <c r="C70" s="130"/>
    </row>
    <row r="71" spans="1:3" ht="185.25">
      <c r="A71" s="139"/>
      <c r="B71" s="88" t="s">
        <v>4446</v>
      </c>
      <c r="C71" s="130"/>
    </row>
    <row r="72" spans="1:3" ht="128.25">
      <c r="A72" s="139"/>
      <c r="B72" s="88" t="s">
        <v>4447</v>
      </c>
      <c r="C72" s="130"/>
    </row>
    <row r="73" spans="1:3" ht="171">
      <c r="A73" s="139"/>
      <c r="B73" s="88" t="s">
        <v>4448</v>
      </c>
      <c r="C73" s="130"/>
    </row>
    <row r="74" spans="1:3" ht="71.25">
      <c r="A74" s="139"/>
      <c r="B74" s="88" t="s">
        <v>4449</v>
      </c>
      <c r="C74" s="130"/>
    </row>
    <row r="75" spans="1:3">
      <c r="A75" s="139"/>
      <c r="B75" s="145" t="s">
        <v>4450</v>
      </c>
      <c r="C75" s="130"/>
    </row>
    <row r="76" spans="1:3">
      <c r="A76" s="139"/>
      <c r="B76" s="142"/>
    </row>
    <row r="77" spans="1:3">
      <c r="A77" s="152" t="s">
        <v>445</v>
      </c>
      <c r="B77" s="143" t="s">
        <v>115</v>
      </c>
    </row>
    <row r="78" spans="1:3" ht="42.75">
      <c r="A78" s="139"/>
      <c r="B78" s="151" t="s">
        <v>618</v>
      </c>
    </row>
    <row r="79" spans="1:3">
      <c r="A79" s="139"/>
      <c r="B79" s="142"/>
    </row>
    <row r="80" spans="1:3" ht="57">
      <c r="A80" s="139" t="s">
        <v>446</v>
      </c>
      <c r="B80" s="143" t="s">
        <v>538</v>
      </c>
    </row>
    <row r="81" spans="1:2" ht="28.5">
      <c r="A81" s="139"/>
      <c r="B81" s="151" t="s">
        <v>185</v>
      </c>
    </row>
    <row r="82" spans="1:2">
      <c r="A82" s="139"/>
      <c r="B82" s="142"/>
    </row>
    <row r="83" spans="1:2">
      <c r="A83" s="139" t="s">
        <v>447</v>
      </c>
      <c r="B83" s="143" t="s">
        <v>186</v>
      </c>
    </row>
    <row r="84" spans="1:2" ht="57">
      <c r="A84" s="139"/>
      <c r="B84" s="141" t="s">
        <v>544</v>
      </c>
    </row>
    <row r="85" spans="1:2">
      <c r="A85" s="139"/>
      <c r="B85" s="142"/>
    </row>
    <row r="86" spans="1:2">
      <c r="A86" s="139">
        <v>8.11</v>
      </c>
      <c r="B86" s="143" t="s">
        <v>537</v>
      </c>
    </row>
    <row r="87" spans="1:2" ht="28.5">
      <c r="A87" s="139"/>
      <c r="B87" s="141" t="s">
        <v>187</v>
      </c>
    </row>
    <row r="88" spans="1:2">
      <c r="A88" s="139" t="s">
        <v>13</v>
      </c>
      <c r="B88" s="146" t="s">
        <v>253</v>
      </c>
    </row>
    <row r="89" spans="1:2" ht="25.5">
      <c r="A89" s="153" t="s">
        <v>45</v>
      </c>
      <c r="B89" s="145"/>
    </row>
    <row r="90" spans="1:2">
      <c r="A90" s="153"/>
      <c r="B90" s="145"/>
    </row>
    <row r="91" spans="1:2" ht="25.5">
      <c r="A91" s="153" t="s">
        <v>434</v>
      </c>
      <c r="B91" s="145"/>
    </row>
    <row r="92" spans="1:2">
      <c r="A92" s="154" t="s">
        <v>151</v>
      </c>
      <c r="B92" s="142"/>
    </row>
  </sheetData>
  <phoneticPr fontId="10"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28515625" style="155" customWidth="1"/>
    <col min="2" max="2" width="80.42578125" style="59" customWidth="1"/>
    <col min="3" max="3" width="2" style="59" customWidth="1"/>
    <col min="4" max="16384" width="9" style="32"/>
  </cols>
  <sheetData>
    <row r="1" spans="1:3" ht="28.5">
      <c r="A1" s="137">
        <v>9</v>
      </c>
      <c r="B1" s="138" t="s">
        <v>448</v>
      </c>
      <c r="C1" s="56"/>
    </row>
    <row r="2" spans="1:3">
      <c r="A2" s="139">
        <v>9.1</v>
      </c>
      <c r="B2" s="140" t="s">
        <v>108</v>
      </c>
      <c r="C2" s="56"/>
    </row>
    <row r="3" spans="1:3">
      <c r="A3" s="139"/>
      <c r="B3" s="141"/>
    </row>
    <row r="4" spans="1:3">
      <c r="A4" s="139"/>
      <c r="B4" s="129" t="s">
        <v>622</v>
      </c>
    </row>
    <row r="5" spans="1:3">
      <c r="A5" s="139"/>
      <c r="B5" s="131" t="s">
        <v>676</v>
      </c>
    </row>
    <row r="6" spans="1:3">
      <c r="A6" s="139"/>
      <c r="B6" s="131" t="s">
        <v>623</v>
      </c>
    </row>
    <row r="7" spans="1:3">
      <c r="A7" s="139"/>
      <c r="B7" s="131" t="s">
        <v>624</v>
      </c>
    </row>
    <row r="8" spans="1:3">
      <c r="A8" s="139"/>
      <c r="B8" s="131" t="s">
        <v>625</v>
      </c>
    </row>
    <row r="9" spans="1:3">
      <c r="A9" s="139"/>
      <c r="B9" s="131" t="s">
        <v>625</v>
      </c>
    </row>
    <row r="10" spans="1:3">
      <c r="A10" s="139"/>
      <c r="B10" s="131" t="s">
        <v>626</v>
      </c>
    </row>
    <row r="11" spans="1:3">
      <c r="A11" s="139"/>
      <c r="B11" s="131" t="s">
        <v>627</v>
      </c>
    </row>
    <row r="12" spans="1:3">
      <c r="A12" s="139"/>
      <c r="B12" s="131" t="s">
        <v>675</v>
      </c>
    </row>
    <row r="13" spans="1:3">
      <c r="A13" s="139"/>
      <c r="B13" s="131"/>
    </row>
    <row r="14" spans="1:3">
      <c r="A14" s="139" t="s">
        <v>660</v>
      </c>
      <c r="B14" s="32" t="s">
        <v>655</v>
      </c>
    </row>
    <row r="15" spans="1:3">
      <c r="A15" s="139"/>
      <c r="B15" s="32"/>
    </row>
    <row r="16" spans="1:3">
      <c r="A16" s="139" t="s">
        <v>661</v>
      </c>
      <c r="B16" s="32" t="s">
        <v>654</v>
      </c>
    </row>
    <row r="17" spans="1:3">
      <c r="A17" s="139"/>
      <c r="B17" s="142"/>
    </row>
    <row r="18" spans="1:3">
      <c r="A18" s="139">
        <v>9.1999999999999993</v>
      </c>
      <c r="B18" s="143" t="s">
        <v>109</v>
      </c>
      <c r="C18" s="56"/>
    </row>
    <row r="19" spans="1:3" ht="56.25" customHeight="1">
      <c r="A19" s="139"/>
      <c r="B19" s="156" t="s">
        <v>600</v>
      </c>
    </row>
    <row r="20" spans="1:3" ht="15.75" customHeight="1">
      <c r="A20" s="139"/>
      <c r="B20" s="215"/>
    </row>
    <row r="21" spans="1:3">
      <c r="A21" s="139"/>
      <c r="B21" s="142"/>
    </row>
    <row r="22" spans="1:3">
      <c r="A22" s="139">
        <v>9.3000000000000007</v>
      </c>
      <c r="B22" s="143" t="s">
        <v>110</v>
      </c>
      <c r="C22" s="56"/>
    </row>
    <row r="23" spans="1:3">
      <c r="A23" s="139"/>
      <c r="B23" s="144" t="s">
        <v>152</v>
      </c>
      <c r="C23" s="56"/>
    </row>
    <row r="24" spans="1:3">
      <c r="A24" s="139"/>
      <c r="B24" s="145" t="s">
        <v>435</v>
      </c>
    </row>
    <row r="25" spans="1:3">
      <c r="A25" s="139"/>
      <c r="B25" s="145" t="s">
        <v>436</v>
      </c>
    </row>
    <row r="26" spans="1:3">
      <c r="A26" s="139"/>
      <c r="B26" s="145" t="s">
        <v>437</v>
      </c>
    </row>
    <row r="27" spans="1:3">
      <c r="A27" s="139"/>
      <c r="B27" s="145" t="s">
        <v>111</v>
      </c>
    </row>
    <row r="28" spans="1:3">
      <c r="A28" s="139"/>
      <c r="B28" s="145"/>
    </row>
    <row r="29" spans="1:3">
      <c r="A29" s="139" t="s">
        <v>17</v>
      </c>
      <c r="B29" s="146" t="s">
        <v>34</v>
      </c>
      <c r="C29" s="56"/>
    </row>
    <row r="30" spans="1:3">
      <c r="A30" s="139"/>
      <c r="B30" s="145"/>
    </row>
    <row r="31" spans="1:3">
      <c r="A31" s="139"/>
      <c r="B31" s="142"/>
    </row>
    <row r="32" spans="1:3">
      <c r="A32" s="139">
        <v>9.4</v>
      </c>
      <c r="B32" s="143" t="s">
        <v>663</v>
      </c>
      <c r="C32" s="60"/>
    </row>
    <row r="33" spans="1:3" ht="171">
      <c r="A33" s="139" t="s">
        <v>247</v>
      </c>
      <c r="B33" s="129" t="s">
        <v>662</v>
      </c>
      <c r="C33" s="159"/>
    </row>
    <row r="34" spans="1:3" ht="57">
      <c r="A34" s="139" t="s">
        <v>673</v>
      </c>
      <c r="B34" s="51" t="s">
        <v>664</v>
      </c>
      <c r="C34" s="60"/>
    </row>
    <row r="35" spans="1:3">
      <c r="A35" s="139"/>
      <c r="B35" s="129"/>
      <c r="C35" s="60"/>
    </row>
    <row r="36" spans="1:3">
      <c r="A36" s="139"/>
      <c r="B36" s="148" t="s">
        <v>122</v>
      </c>
      <c r="C36" s="61"/>
    </row>
    <row r="37" spans="1:3">
      <c r="A37" s="139"/>
      <c r="B37" s="147"/>
    </row>
    <row r="38" spans="1:3" ht="85.5">
      <c r="A38" s="139"/>
      <c r="B38" s="147" t="s">
        <v>137</v>
      </c>
      <c r="C38" s="56"/>
    </row>
    <row r="39" spans="1:3">
      <c r="A39" s="139"/>
      <c r="B39" s="150" t="s">
        <v>138</v>
      </c>
    </row>
    <row r="40" spans="1:3">
      <c r="A40" s="139"/>
      <c r="B40" s="150"/>
    </row>
    <row r="41" spans="1:3">
      <c r="A41" s="139" t="s">
        <v>674</v>
      </c>
      <c r="B41" s="146" t="s">
        <v>668</v>
      </c>
    </row>
    <row r="42" spans="1:3" ht="99.75">
      <c r="A42" s="139"/>
      <c r="B42" s="222" t="s">
        <v>578</v>
      </c>
    </row>
    <row r="43" spans="1:3">
      <c r="A43" s="139"/>
      <c r="B43" s="142"/>
      <c r="C43" s="56"/>
    </row>
    <row r="44" spans="1:3">
      <c r="A44" s="139">
        <v>9.5</v>
      </c>
      <c r="B44" s="143" t="s">
        <v>112</v>
      </c>
      <c r="C44" s="61"/>
    </row>
    <row r="45" spans="1:3">
      <c r="A45" s="139"/>
      <c r="B45" s="151" t="s">
        <v>126</v>
      </c>
      <c r="C45" s="61"/>
    </row>
    <row r="46" spans="1:3">
      <c r="A46" s="139"/>
      <c r="B46" s="150" t="s">
        <v>127</v>
      </c>
      <c r="C46" s="61"/>
    </row>
    <row r="47" spans="1:3">
      <c r="A47" s="139"/>
      <c r="B47" s="150" t="s">
        <v>128</v>
      </c>
      <c r="C47" s="50"/>
    </row>
    <row r="48" spans="1:3">
      <c r="A48" s="139"/>
      <c r="B48" s="150" t="s">
        <v>438</v>
      </c>
      <c r="C48" s="51"/>
    </row>
    <row r="49" spans="1:3">
      <c r="A49" s="139"/>
      <c r="B49" s="150" t="s">
        <v>580</v>
      </c>
      <c r="C49" s="52"/>
    </row>
    <row r="50" spans="1:3">
      <c r="A50" s="139"/>
      <c r="B50" s="145"/>
      <c r="C50" s="50"/>
    </row>
    <row r="51" spans="1:3">
      <c r="A51" s="139"/>
      <c r="B51" s="142"/>
      <c r="C51" s="56"/>
    </row>
    <row r="52" spans="1:3">
      <c r="A52" s="139">
        <v>9.6</v>
      </c>
      <c r="B52" s="143" t="s">
        <v>114</v>
      </c>
      <c r="C52" s="61"/>
    </row>
    <row r="53" spans="1:3" ht="28.5">
      <c r="A53" s="139"/>
      <c r="B53" s="141" t="s">
        <v>184</v>
      </c>
      <c r="C53" s="130"/>
    </row>
    <row r="54" spans="1:3">
      <c r="A54" s="139"/>
      <c r="B54" s="142"/>
      <c r="C54" s="126"/>
    </row>
    <row r="55" spans="1:3">
      <c r="A55" s="139">
        <v>9.6999999999999993</v>
      </c>
      <c r="B55" s="143" t="s">
        <v>248</v>
      </c>
      <c r="C55" s="130"/>
    </row>
    <row r="56" spans="1:3" ht="28.5">
      <c r="A56" s="139"/>
      <c r="B56" s="151" t="s">
        <v>117</v>
      </c>
      <c r="C56" s="130"/>
    </row>
    <row r="57" spans="1:3" ht="28.5">
      <c r="A57" s="139"/>
      <c r="B57" s="150" t="s">
        <v>61</v>
      </c>
      <c r="C57" s="126"/>
    </row>
    <row r="58" spans="1:3">
      <c r="A58" s="139"/>
      <c r="B58" s="150" t="s">
        <v>118</v>
      </c>
      <c r="C58" s="130"/>
    </row>
    <row r="59" spans="1:3">
      <c r="A59" s="139"/>
      <c r="B59" s="145"/>
      <c r="C59" s="126"/>
    </row>
    <row r="60" spans="1:3">
      <c r="A60" s="152" t="s">
        <v>449</v>
      </c>
      <c r="B60" s="143" t="s">
        <v>115</v>
      </c>
      <c r="C60" s="130"/>
    </row>
    <row r="61" spans="1:3" ht="42.75">
      <c r="A61" s="139"/>
      <c r="B61" s="151" t="s">
        <v>618</v>
      </c>
      <c r="C61" s="130"/>
    </row>
    <row r="62" spans="1:3">
      <c r="A62" s="139"/>
      <c r="B62" s="142"/>
      <c r="C62" s="130"/>
    </row>
    <row r="63" spans="1:3" ht="57">
      <c r="A63" s="139" t="s">
        <v>450</v>
      </c>
      <c r="B63" s="143" t="s">
        <v>538</v>
      </c>
      <c r="C63" s="130"/>
    </row>
    <row r="64" spans="1:3" ht="28.5">
      <c r="A64" s="139"/>
      <c r="B64" s="151" t="s">
        <v>185</v>
      </c>
    </row>
    <row r="65" spans="1:2">
      <c r="A65" s="139"/>
      <c r="B65" s="142"/>
    </row>
    <row r="66" spans="1:2">
      <c r="A66" s="139" t="s">
        <v>277</v>
      </c>
      <c r="B66" s="143" t="s">
        <v>186</v>
      </c>
    </row>
    <row r="67" spans="1:2" ht="57">
      <c r="A67" s="139"/>
      <c r="B67" s="141" t="s">
        <v>544</v>
      </c>
    </row>
    <row r="68" spans="1:2">
      <c r="A68" s="139"/>
      <c r="B68" s="142"/>
    </row>
    <row r="69" spans="1:2">
      <c r="A69" s="139">
        <v>9.11</v>
      </c>
      <c r="B69" s="143" t="s">
        <v>537</v>
      </c>
    </row>
    <row r="70" spans="1:2" ht="28.5">
      <c r="A70" s="139"/>
      <c r="B70" s="141" t="s">
        <v>187</v>
      </c>
    </row>
    <row r="71" spans="1:2">
      <c r="A71" s="139" t="s">
        <v>13</v>
      </c>
      <c r="B71" s="146" t="s">
        <v>253</v>
      </c>
    </row>
    <row r="72" spans="1:2" ht="25.5">
      <c r="A72" s="153" t="s">
        <v>45</v>
      </c>
      <c r="B72" s="145"/>
    </row>
    <row r="73" spans="1:2">
      <c r="A73" s="153"/>
      <c r="B73" s="145"/>
    </row>
    <row r="74" spans="1:2" ht="25.5">
      <c r="A74" s="153" t="s">
        <v>434</v>
      </c>
      <c r="B74" s="145"/>
    </row>
    <row r="75" spans="1:2">
      <c r="A75" s="154" t="s">
        <v>151</v>
      </c>
      <c r="B75" s="142"/>
    </row>
  </sheetData>
  <phoneticPr fontId="10"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FF2AEBD5CEF14FB18FC425714CA6E2" ma:contentTypeVersion="12" ma:contentTypeDescription="Create a new document." ma:contentTypeScope="" ma:versionID="005fceddbcdd84be0ae1d42f2ea71070">
  <xsd:schema xmlns:xsd="http://www.w3.org/2001/XMLSchema" xmlns:xs="http://www.w3.org/2001/XMLSchema" xmlns:p="http://schemas.microsoft.com/office/2006/metadata/properties" xmlns:ns2="11c844d3-cdb8-496f-8ac2-c9506bac3fac" xmlns:ns3="e1609353-1595-4e7d-ba41-65687c341dac" targetNamespace="http://schemas.microsoft.com/office/2006/metadata/properties" ma:root="true" ma:fieldsID="fee374c7758e0d4f4f11871b1225d173" ns2:_="" ns3:_="">
    <xsd:import namespace="11c844d3-cdb8-496f-8ac2-c9506bac3fac"/>
    <xsd:import namespace="e1609353-1595-4e7d-ba41-65687c341da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844d3-cdb8-496f-8ac2-c9506bac3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609353-1595-4e7d-ba41-65687c341d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E560DC-7E2C-49BD-A1BE-1ABBCBAAA234}">
  <ds:schemaRefs>
    <ds:schemaRef ds:uri="http://schemas.microsoft.com/sharepoint/v3/contenttype/forms"/>
  </ds:schemaRefs>
</ds:datastoreItem>
</file>

<file path=customXml/itemProps2.xml><?xml version="1.0" encoding="utf-8"?>
<ds:datastoreItem xmlns:ds="http://schemas.openxmlformats.org/officeDocument/2006/customXml" ds:itemID="{B4ECFF21-8E9F-4D5A-ACCA-48029705F416}">
  <ds:schemaRefs>
    <ds:schemaRef ds:uri="11c844d3-cdb8-496f-8ac2-c9506bac3fac"/>
    <ds:schemaRef ds:uri="e1609353-1595-4e7d-ba41-65687c341dac"/>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5E3FC8E-4F4C-4CF4-BAB9-2C72C1504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844d3-cdb8-496f-8ac2-c9506bac3fac"/>
    <ds:schemaRef ds:uri="e1609353-1595-4e7d-ba41-65687c341d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Cover</vt:lpstr>
      <vt:lpstr>1 Basic info</vt:lpstr>
      <vt:lpstr>2 Findings </vt:lpstr>
      <vt:lpstr>3 RA Cert process</vt:lpstr>
      <vt:lpstr>5 MA Org Structure+Management</vt:lpstr>
      <vt:lpstr>6 S1</vt:lpstr>
      <vt:lpstr>7 S2</vt:lpstr>
      <vt:lpstr>8 S3</vt:lpstr>
      <vt:lpstr>9 S4</vt:lpstr>
      <vt:lpstr>A1 UKWAS checklist</vt:lpstr>
      <vt:lpstr>A2 Stakeholder Summary</vt:lpstr>
      <vt:lpstr>A3 Species list</vt:lpstr>
      <vt:lpstr>A6 Group checklist</vt:lpstr>
      <vt:lpstr>A6 FSC&amp;PEFC UK Group checkl</vt:lpstr>
      <vt:lpstr>A7 Members Reg 16th Aug 2022 v2</vt:lpstr>
      <vt:lpstr>A7 Members &amp; FMUs</vt:lpstr>
      <vt:lpstr>A8a Sampling</vt:lpstr>
      <vt:lpstr>A12a Product schedule</vt:lpstr>
      <vt:lpstr>A11a Cert Decsn</vt:lpstr>
      <vt:lpstr>A14a Product Codes</vt:lpstr>
      <vt:lpstr>A15 Opening and Closing Meeting</vt:lpstr>
      <vt:lpstr>'1 Basic info'!Print_Area</vt:lpstr>
      <vt:lpstr>'2 Findings '!Print_Area</vt:lpstr>
      <vt:lpstr>'3 RA Cert process'!Print_Area</vt:lpstr>
      <vt:lpstr>'5 MA Org Structure+Management'!Print_Area</vt:lpstr>
      <vt:lpstr>'6 S1'!Print_Area</vt:lpstr>
      <vt:lpstr>'7 S2'!Print_Area</vt:lpstr>
      <vt:lpstr>'8 S3'!Print_Area</vt:lpstr>
      <vt:lpstr>'9 S4'!Print_Area</vt:lpstr>
      <vt:lpstr>'A12a Product schedule'!Print_Area</vt:lpstr>
      <vt:lpstr>'A6 FSC&amp;PEFC UK Group checkl'!Print_Area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2022-12-02T17:43:42Z</cp:lastPrinted>
  <dcterms:created xsi:type="dcterms:W3CDTF">2005-01-24T17:03:19Z</dcterms:created>
  <dcterms:modified xsi:type="dcterms:W3CDTF">2023-03-03T14:12:49Z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0x010100BFFF2AEBD5CEF14FB18FC425714CA6E2</vt:lpwstr>
  </property>
</Properties>
</file>