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soilassociation.sharepoint.com/sites/OrganicQMS/qmsdocs/"/>
    </mc:Choice>
  </mc:AlternateContent>
  <xr:revisionPtr revIDLastSave="0" documentId="13_ncr:1_{EE547163-5F7A-413E-99E0-56867AF9C815}" xr6:coauthVersionLast="47" xr6:coauthVersionMax="47" xr10:uidLastSave="{00000000-0000-0000-0000-000000000000}"/>
  <bookViews>
    <workbookView xWindow="28680" yWindow="-120" windowWidth="29040" windowHeight="15840" activeTab="3" xr2:uid="{00000000-000D-0000-FFFF-FFFF00000000}"/>
  </bookViews>
  <sheets>
    <sheet name="General" sheetId="4" r:id="rId1"/>
    <sheet name="Dry to fresh weight calculation" sheetId="3" r:id="rId2"/>
    <sheet name="Aqueous with Solvents" sheetId="1" r:id="rId3"/>
    <sheet name="Version 5 issued February 2023"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G34" i="1" s="1"/>
  <c r="E34" i="1"/>
  <c r="D34" i="1"/>
  <c r="N27" i="1"/>
  <c r="G27" i="1"/>
  <c r="N26" i="1"/>
  <c r="L26" i="1"/>
  <c r="J26" i="1"/>
  <c r="N25" i="1"/>
  <c r="L25" i="1"/>
  <c r="J25" i="1"/>
  <c r="N24" i="1"/>
  <c r="L24" i="1"/>
  <c r="J24" i="1"/>
  <c r="N23" i="1"/>
  <c r="L23" i="1"/>
  <c r="J23" i="1"/>
  <c r="N22" i="1"/>
  <c r="L22" i="1"/>
  <c r="J22" i="1"/>
  <c r="G21" i="1"/>
  <c r="N20" i="1"/>
  <c r="L20" i="1"/>
  <c r="J20" i="1"/>
  <c r="N19" i="1"/>
  <c r="L19" i="1"/>
  <c r="J19" i="1"/>
  <c r="N18" i="1"/>
  <c r="L18" i="1"/>
  <c r="L27" i="1" s="1"/>
  <c r="J18" i="1"/>
  <c r="J27" i="1" s="1"/>
  <c r="B34" i="1" s="1"/>
  <c r="N17" i="1"/>
  <c r="L17" i="1"/>
  <c r="J17" i="1"/>
  <c r="H9" i="1"/>
  <c r="F14" i="1" s="1"/>
  <c r="C34" i="1" s="1"/>
  <c r="G9" i="1"/>
  <c r="F13" i="1" s="1"/>
  <c r="A34" i="1" l="1"/>
  <c r="F11" i="1"/>
  <c r="E11" i="3" l="1"/>
  <c r="E12" i="3"/>
  <c r="E13" i="3"/>
  <c r="E14" i="3"/>
  <c r="E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tc={202F3918-E21F-4AD6-B0BC-A3A23A6931F4}</author>
    <author>tc={9E06287F-042E-4D4B-8299-0C45A921EDCB}</author>
  </authors>
  <commentList>
    <comment ref="B34" authorId="0" shapeId="0" xr:uid="{202F3918-E21F-4AD6-B0BC-A3A23A6931F4}">
      <text>
        <t>[Threaded comment]
Your version of Excel allows you to read this threaded comment; however, any edits to it will get removed if the file is opened in a newer version of Excel. Learn more: https://go.microsoft.com/fwlink/?linkid=870924
Comment:
    Fixed formulae for end values to be in line with COSMOS requirement for percentages to be declared by rounding down, never up. Added ROUNDDOWN( to the values in cells C34:G34. Added ROUNDUP( in B34 for non-natural percentages to account for missing value in rounding. Non-natural ought to be rounded up and natural rounded down.</t>
      </text>
    </comment>
    <comment ref="C34" authorId="1" shapeId="0" xr:uid="{9E06287F-042E-4D4B-8299-0C45A921EDCB}">
      <text>
        <t xml:space="preserve">[Threaded comment]
Your version of Excel allows you to read this threaded comment; however, any edits to it will get removed if the file is opened in a newer version of Excel. Learn more: https://go.microsoft.com/fwlink/?linkid=870924
Comment:
    Reduced decimal places to be in line with COSMOS requirement of declaring percentages to no more than 2 d.p. </t>
      </text>
    </comment>
  </commentList>
</comments>
</file>

<file path=xl/sharedStrings.xml><?xml version="1.0" encoding="utf-8"?>
<sst xmlns="http://schemas.openxmlformats.org/spreadsheetml/2006/main" count="64" uniqueCount="54">
  <si>
    <t>Company Name</t>
  </si>
  <si>
    <t xml:space="preserve">Please tick if you do not wish the product to be published on the COSMOS database 
</t>
  </si>
  <si>
    <t xml:space="preserve">Licence Number </t>
  </si>
  <si>
    <t>Applicable Standard</t>
  </si>
  <si>
    <t>Product Name</t>
  </si>
  <si>
    <t>Brand Name</t>
  </si>
  <si>
    <t>If you are a sub contractor and make this product for someone else please enter their name and address below:</t>
  </si>
  <si>
    <t>If you are the brandholder, and use another company to make this product for you, please enter their name and address below:</t>
  </si>
  <si>
    <t>Please give a brief description of the production process below:</t>
  </si>
  <si>
    <t>Declaration
To the best of my/our knowledge, all the information supplied in this product specification and supporting documentation is accurate. We have made no further additions to any of the ingredients or processing aids of additives and they are as originally supplied</t>
  </si>
  <si>
    <t>Signature</t>
  </si>
  <si>
    <t>Name</t>
  </si>
  <si>
    <t>Date</t>
  </si>
  <si>
    <t>If you are completing this form electronically, tick here to confirm you are in agreement with the declaration above</t>
  </si>
  <si>
    <t>Calculating fresh weights from dry weights</t>
  </si>
  <si>
    <t xml:space="preserve">To derive the fresh weights from the dry weights, the following ratios (mutliplication factors) must be applied for the various categories of plant substance. For example, 1 Kg of dry wood when rehydrated becomes 2.5KG.  </t>
  </si>
  <si>
    <t>Complete sections in this colour</t>
  </si>
  <si>
    <t>Category</t>
  </si>
  <si>
    <r>
      <rPr>
        <sz val="11"/>
        <color theme="1"/>
        <rFont val="Calibri"/>
        <family val="2"/>
        <scheme val="minor"/>
      </rPr>
      <t xml:space="preserve">Ratio </t>
    </r>
  </si>
  <si>
    <t>Wood, bark, nuts and roots</t>
  </si>
  <si>
    <t>Leaves, flowers and aerial parts</t>
  </si>
  <si>
    <t xml:space="preserve">Fruits </t>
  </si>
  <si>
    <t xml:space="preserve">If you measured the exact ratio, please specifiy. Evidence of this is needed. </t>
  </si>
  <si>
    <t>Dry plant weight</t>
  </si>
  <si>
    <t>Fresh Plant weight  = dry weight  x ratio</t>
  </si>
  <si>
    <t>Aqueous Extracts with solvents only</t>
  </si>
  <si>
    <t>Fresh Plant Ingredients</t>
  </si>
  <si>
    <t>Code</t>
  </si>
  <si>
    <t>INCI</t>
  </si>
  <si>
    <t>Trade Name</t>
  </si>
  <si>
    <t>Supplier</t>
  </si>
  <si>
    <t>ORG Quantity Kg</t>
  </si>
  <si>
    <t>Non Org Quanity Kg</t>
  </si>
  <si>
    <t>Total</t>
  </si>
  <si>
    <t>Proportion</t>
  </si>
  <si>
    <t>Final Extract Weight Kg</t>
  </si>
  <si>
    <t>org ratio</t>
  </si>
  <si>
    <t>ratio</t>
  </si>
  <si>
    <t>Quantity</t>
  </si>
  <si>
    <t>% NNI as bought</t>
  </si>
  <si>
    <t>Quantity of NNI</t>
  </si>
  <si>
    <t>% CPAI as bought</t>
  </si>
  <si>
    <t>Quantity of CPAI</t>
  </si>
  <si>
    <t>% Org CPAI as bought</t>
  </si>
  <si>
    <t>Quantity Org CPAI</t>
  </si>
  <si>
    <t>Solvents</t>
  </si>
  <si>
    <t>Additives</t>
  </si>
  <si>
    <t>Results</t>
  </si>
  <si>
    <t>% Org PPAI</t>
  </si>
  <si>
    <t>% NNI</t>
  </si>
  <si>
    <t>% PPAI</t>
  </si>
  <si>
    <t>% CPAI Final Extract</t>
  </si>
  <si>
    <t>% Org CPAI Final Extract</t>
  </si>
  <si>
    <t>% Org content for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</si>
</sst>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sz val="8"/>
      <color theme="1"/>
      <name val="Verdana"/>
      <family val="2"/>
    </font>
    <font>
      <b/>
      <sz val="8"/>
      <color theme="1"/>
      <name val="Verdana"/>
      <family val="2"/>
    </font>
    <font>
      <sz val="10"/>
      <name val="Arial"/>
      <family val="2"/>
    </font>
    <font>
      <b/>
      <sz val="10.5"/>
      <name val="Cambria"/>
      <family val="1"/>
      <scheme val="major"/>
    </font>
    <font>
      <sz val="10.5"/>
      <name val="Cambria"/>
      <family val="1"/>
      <scheme val="major"/>
    </font>
    <font>
      <sz val="11"/>
      <color rgb="FF00B050"/>
      <name val="Calibri"/>
      <family val="2"/>
      <scheme val="minor"/>
    </font>
    <font>
      <sz val="11"/>
      <name val="Calibri"/>
      <family val="2"/>
      <scheme val="minor"/>
    </font>
    <font>
      <b/>
      <sz val="11"/>
      <color theme="1"/>
      <name val="Calibri"/>
      <family val="2"/>
      <scheme val="minor"/>
    </font>
    <font>
      <sz val="8"/>
      <name val="Verdana"/>
      <family val="2"/>
    </font>
    <font>
      <b/>
      <sz val="10"/>
      <color theme="1"/>
      <name val="Verdana"/>
      <family val="2"/>
    </font>
    <font>
      <b/>
      <sz val="9"/>
      <color theme="1"/>
      <name val="Verdana"/>
      <family val="2"/>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ck">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right style="medium">
        <color indexed="64"/>
      </right>
      <top style="thick">
        <color indexed="64"/>
      </top>
      <bottom style="thick">
        <color indexed="64"/>
      </bottom>
      <diagonal/>
    </border>
    <border>
      <left style="thin">
        <color indexed="64"/>
      </left>
      <right style="thick">
        <color indexed="64"/>
      </right>
      <top style="thin">
        <color indexed="64"/>
      </top>
      <bottom/>
      <diagonal/>
    </border>
    <border>
      <left/>
      <right/>
      <top style="thick">
        <color indexed="64"/>
      </top>
      <bottom style="thick">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ck">
        <color indexed="64"/>
      </top>
      <bottom style="thin">
        <color theme="2" tint="-9.9978637043366805E-2"/>
      </bottom>
      <diagonal/>
    </border>
    <border>
      <left/>
      <right style="thin">
        <color theme="2" tint="-9.9978637043366805E-2"/>
      </right>
      <top style="thick">
        <color indexed="64"/>
      </top>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ck">
        <color indexed="64"/>
      </top>
      <bottom/>
      <diagonal/>
    </border>
    <border>
      <left style="thin">
        <color theme="2" tint="-9.9978637043366805E-2"/>
      </left>
      <right style="thin">
        <color theme="2" tint="-9.9978637043366805E-2"/>
      </right>
      <top/>
      <bottom/>
      <diagonal/>
    </border>
    <border>
      <left/>
      <right style="thin">
        <color theme="2" tint="-9.9978637043366805E-2"/>
      </right>
      <top/>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style="thin">
        <color indexed="64"/>
      </right>
      <top/>
      <bottom/>
      <diagonal/>
    </border>
  </borders>
  <cellStyleXfs count="2">
    <xf numFmtId="0" fontId="0" fillId="0" borderId="0"/>
    <xf numFmtId="0" fontId="3" fillId="0" borderId="0"/>
  </cellStyleXfs>
  <cellXfs count="173">
    <xf numFmtId="0" fontId="0" fillId="0" borderId="0" xfId="0"/>
    <xf numFmtId="0" fontId="0" fillId="0" borderId="0" xfId="0" applyAlignment="1">
      <alignment wrapText="1"/>
    </xf>
    <xf numFmtId="0" fontId="0" fillId="0" borderId="8" xfId="0" applyBorder="1" applyAlignment="1">
      <alignment wrapText="1"/>
    </xf>
    <xf numFmtId="0" fontId="1" fillId="2" borderId="0" xfId="0" applyFont="1" applyFill="1" applyAlignment="1">
      <alignment wrapText="1"/>
    </xf>
    <xf numFmtId="0" fontId="0" fillId="0" borderId="8" xfId="0" applyBorder="1" applyAlignment="1">
      <alignment horizontal="center" wrapText="1"/>
    </xf>
    <xf numFmtId="0" fontId="0" fillId="0" borderId="10" xfId="0" applyBorder="1" applyAlignment="1">
      <alignment horizontal="center" wrapText="1"/>
    </xf>
    <xf numFmtId="0" fontId="3" fillId="0" borderId="0" xfId="1"/>
    <xf numFmtId="0" fontId="4" fillId="3" borderId="2" xfId="1" applyFont="1" applyFill="1" applyBorder="1"/>
    <xf numFmtId="0" fontId="4" fillId="3" borderId="24" xfId="1" applyFont="1" applyFill="1" applyBorder="1"/>
    <xf numFmtId="0" fontId="3" fillId="3" borderId="0" xfId="1" applyFill="1"/>
    <xf numFmtId="0" fontId="6" fillId="0" borderId="0" xfId="0" applyFont="1"/>
    <xf numFmtId="0" fontId="0" fillId="0" borderId="16" xfId="0" applyBorder="1" applyAlignment="1">
      <alignment horizontal="center" wrapText="1"/>
    </xf>
    <xf numFmtId="0" fontId="0" fillId="0" borderId="25" xfId="0" applyBorder="1" applyAlignment="1">
      <alignment horizontal="center" wrapText="1"/>
    </xf>
    <xf numFmtId="0" fontId="7" fillId="0" borderId="8" xfId="0" applyFont="1" applyBorder="1" applyAlignment="1">
      <alignment wrapText="1"/>
    </xf>
    <xf numFmtId="0" fontId="7" fillId="0" borderId="0" xfId="0" applyFont="1" applyAlignment="1">
      <alignment wrapText="1"/>
    </xf>
    <xf numFmtId="0" fontId="1" fillId="0" borderId="0" xfId="0" applyFont="1" applyAlignment="1" applyProtection="1">
      <alignment wrapText="1"/>
      <protection locked="0"/>
    </xf>
    <xf numFmtId="0" fontId="0" fillId="0" borderId="0" xfId="0" applyAlignment="1" applyProtection="1">
      <alignment wrapText="1"/>
      <protection locked="0"/>
    </xf>
    <xf numFmtId="0" fontId="1" fillId="0" borderId="10" xfId="0" applyFont="1" applyBorder="1" applyAlignment="1" applyProtection="1">
      <alignment wrapText="1"/>
      <protection locked="0"/>
    </xf>
    <xf numFmtId="0" fontId="1" fillId="2" borderId="71" xfId="0" applyFont="1" applyFill="1" applyBorder="1" applyAlignment="1" applyProtection="1">
      <alignment wrapText="1"/>
      <protection locked="0"/>
    </xf>
    <xf numFmtId="0" fontId="1" fillId="2" borderId="11" xfId="0" applyFont="1" applyFill="1" applyBorder="1" applyAlignment="1" applyProtection="1">
      <alignment wrapText="1"/>
      <protection locked="0"/>
    </xf>
    <xf numFmtId="0" fontId="1" fillId="2" borderId="5" xfId="0" applyFont="1" applyFill="1" applyBorder="1" applyAlignment="1" applyProtection="1">
      <alignment wrapText="1"/>
      <protection locked="0"/>
    </xf>
    <xf numFmtId="0" fontId="1" fillId="2" borderId="53" xfId="0" applyFont="1" applyFill="1" applyBorder="1" applyAlignment="1" applyProtection="1">
      <alignment wrapText="1"/>
      <protection locked="0"/>
    </xf>
    <xf numFmtId="0" fontId="1" fillId="2" borderId="3"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 fillId="2" borderId="72" xfId="0" applyFont="1" applyFill="1" applyBorder="1" applyAlignment="1" applyProtection="1">
      <alignment wrapText="1"/>
      <protection locked="0"/>
    </xf>
    <xf numFmtId="0" fontId="1" fillId="2" borderId="12" xfId="0" applyFont="1" applyFill="1" applyBorder="1" applyAlignment="1" applyProtection="1">
      <alignment wrapText="1"/>
      <protection locked="0"/>
    </xf>
    <xf numFmtId="0" fontId="1" fillId="2" borderId="4" xfId="0" applyFont="1" applyFill="1" applyBorder="1" applyAlignment="1" applyProtection="1">
      <alignment wrapText="1"/>
      <protection locked="0"/>
    </xf>
    <xf numFmtId="0" fontId="1" fillId="0" borderId="9" xfId="0" applyFont="1" applyBorder="1" applyAlignment="1" applyProtection="1">
      <alignment wrapText="1"/>
      <protection locked="0"/>
    </xf>
    <xf numFmtId="0" fontId="1" fillId="0" borderId="13" xfId="0" applyFont="1" applyBorder="1" applyAlignment="1" applyProtection="1">
      <alignment wrapText="1"/>
      <protection locked="0"/>
    </xf>
    <xf numFmtId="0" fontId="0" fillId="0" borderId="65" xfId="0" applyBorder="1" applyAlignment="1" applyProtection="1">
      <alignment wrapText="1"/>
      <protection locked="0"/>
    </xf>
    <xf numFmtId="0" fontId="1" fillId="0" borderId="14" xfId="0" applyFont="1" applyBorder="1" applyAlignment="1" applyProtection="1">
      <alignment wrapText="1"/>
      <protection locked="0"/>
    </xf>
    <xf numFmtId="0" fontId="1" fillId="0" borderId="21" xfId="0" applyFont="1" applyBorder="1" applyAlignment="1" applyProtection="1">
      <alignment wrapText="1"/>
      <protection locked="0"/>
    </xf>
    <xf numFmtId="0" fontId="1" fillId="3" borderId="62" xfId="0" applyFont="1" applyFill="1" applyBorder="1" applyAlignment="1" applyProtection="1">
      <alignment wrapText="1"/>
      <protection locked="0"/>
    </xf>
    <xf numFmtId="0" fontId="1" fillId="0" borderId="63" xfId="0" applyFont="1" applyBorder="1" applyAlignment="1" applyProtection="1">
      <alignment wrapText="1"/>
      <protection locked="0"/>
    </xf>
    <xf numFmtId="0" fontId="1" fillId="3" borderId="68" xfId="0" applyFont="1" applyFill="1" applyBorder="1" applyAlignment="1" applyProtection="1">
      <alignment wrapText="1"/>
      <protection locked="0"/>
    </xf>
    <xf numFmtId="0" fontId="1" fillId="3" borderId="69" xfId="0" applyFont="1" applyFill="1" applyBorder="1" applyAlignment="1" applyProtection="1">
      <alignment wrapText="1"/>
      <protection locked="0"/>
    </xf>
    <xf numFmtId="0" fontId="1" fillId="0" borderId="59" xfId="0" applyFont="1" applyBorder="1" applyAlignment="1" applyProtection="1">
      <alignment wrapText="1"/>
      <protection locked="0"/>
    </xf>
    <xf numFmtId="0" fontId="2" fillId="3" borderId="61" xfId="0" applyFont="1" applyFill="1" applyBorder="1" applyAlignment="1" applyProtection="1">
      <alignment wrapText="1"/>
      <protection locked="0"/>
    </xf>
    <xf numFmtId="0" fontId="1" fillId="3" borderId="61" xfId="0" applyFont="1" applyFill="1" applyBorder="1" applyAlignment="1" applyProtection="1">
      <alignment wrapText="1"/>
      <protection locked="0"/>
    </xf>
    <xf numFmtId="0" fontId="1" fillId="3" borderId="66" xfId="0" applyFont="1" applyFill="1" applyBorder="1" applyAlignment="1" applyProtection="1">
      <alignment wrapText="1"/>
      <protection locked="0"/>
    </xf>
    <xf numFmtId="0" fontId="1" fillId="0" borderId="64" xfId="0" applyFont="1" applyBorder="1" applyAlignment="1" applyProtection="1">
      <alignment wrapText="1"/>
      <protection locked="0"/>
    </xf>
    <xf numFmtId="0" fontId="1" fillId="0" borderId="70" xfId="0" applyFont="1" applyBorder="1" applyAlignment="1" applyProtection="1">
      <alignment wrapText="1"/>
      <protection locked="0"/>
    </xf>
    <xf numFmtId="0" fontId="1" fillId="3" borderId="59" xfId="0" applyFont="1" applyFill="1" applyBorder="1" applyAlignment="1" applyProtection="1">
      <alignment wrapText="1"/>
      <protection locked="0"/>
    </xf>
    <xf numFmtId="0" fontId="1" fillId="0" borderId="61" xfId="0" applyFont="1" applyBorder="1" applyAlignment="1" applyProtection="1">
      <alignment wrapText="1"/>
      <protection locked="0"/>
    </xf>
    <xf numFmtId="0" fontId="1" fillId="0" borderId="65" xfId="0" applyFont="1" applyBorder="1" applyAlignment="1" applyProtection="1">
      <alignment wrapText="1"/>
      <protection locked="0"/>
    </xf>
    <xf numFmtId="0" fontId="1" fillId="0" borderId="60" xfId="0" applyFont="1" applyBorder="1" applyAlignment="1" applyProtection="1">
      <alignment wrapText="1"/>
      <protection locked="0"/>
    </xf>
    <xf numFmtId="0" fontId="1" fillId="0" borderId="69" xfId="0" applyFont="1" applyBorder="1" applyAlignment="1" applyProtection="1">
      <alignment wrapText="1"/>
      <protection locked="0"/>
    </xf>
    <xf numFmtId="0" fontId="1" fillId="0" borderId="67" xfId="0" applyFont="1" applyBorder="1" applyAlignment="1" applyProtection="1">
      <alignment wrapText="1"/>
      <protection locked="0"/>
    </xf>
    <xf numFmtId="0" fontId="10" fillId="0" borderId="0" xfId="0" applyFont="1" applyAlignment="1" applyProtection="1">
      <alignment wrapText="1"/>
      <protection locked="0"/>
    </xf>
    <xf numFmtId="0" fontId="2" fillId="0" borderId="8" xfId="0" applyFont="1" applyBorder="1" applyAlignment="1" applyProtection="1">
      <alignment wrapText="1"/>
      <protection locked="0"/>
    </xf>
    <xf numFmtId="0" fontId="0" fillId="0" borderId="0" xfId="0" applyProtection="1">
      <protection locked="0"/>
    </xf>
    <xf numFmtId="0" fontId="1" fillId="0" borderId="10" xfId="0" applyFont="1" applyBorder="1" applyAlignment="1">
      <alignment wrapText="1"/>
    </xf>
    <xf numFmtId="0" fontId="1" fillId="0" borderId="8" xfId="0" applyFont="1" applyBorder="1" applyAlignment="1">
      <alignment wrapText="1"/>
    </xf>
    <xf numFmtId="0" fontId="1" fillId="2" borderId="57" xfId="0" applyFont="1" applyFill="1" applyBorder="1" applyAlignment="1" applyProtection="1">
      <alignment wrapText="1"/>
      <protection locked="0"/>
    </xf>
    <xf numFmtId="0" fontId="1" fillId="2" borderId="50" xfId="0" applyFont="1" applyFill="1" applyBorder="1" applyAlignment="1" applyProtection="1">
      <alignment wrapText="1"/>
      <protection locked="0"/>
    </xf>
    <xf numFmtId="0" fontId="1" fillId="2" borderId="55" xfId="0" applyFont="1" applyFill="1" applyBorder="1" applyAlignment="1" applyProtection="1">
      <alignment wrapText="1"/>
      <protection locked="0"/>
    </xf>
    <xf numFmtId="2" fontId="2" fillId="0" borderId="8" xfId="0" applyNumberFormat="1" applyFont="1" applyBorder="1" applyAlignment="1">
      <alignment wrapText="1"/>
    </xf>
    <xf numFmtId="2" fontId="1" fillId="0" borderId="0" xfId="0" applyNumberFormat="1" applyFont="1" applyAlignment="1" applyProtection="1">
      <alignment wrapText="1"/>
      <protection locked="0"/>
    </xf>
    <xf numFmtId="164" fontId="0" fillId="0" borderId="8" xfId="0" applyNumberFormat="1" applyBorder="1" applyAlignment="1">
      <alignment wrapText="1"/>
    </xf>
    <xf numFmtId="0" fontId="0" fillId="2" borderId="8" xfId="0" applyFill="1" applyBorder="1" applyAlignment="1" applyProtection="1">
      <alignment wrapText="1"/>
      <protection locked="0"/>
    </xf>
    <xf numFmtId="0" fontId="0" fillId="0" borderId="22" xfId="0" applyBorder="1" applyAlignment="1" applyProtection="1">
      <alignment horizontal="center" wrapText="1"/>
      <protection locked="0"/>
    </xf>
    <xf numFmtId="164" fontId="1" fillId="0" borderId="8" xfId="0" applyNumberFormat="1" applyFont="1" applyBorder="1" applyAlignment="1">
      <alignment wrapText="1"/>
    </xf>
    <xf numFmtId="164" fontId="1" fillId="0" borderId="10" xfId="0" applyNumberFormat="1" applyFont="1" applyBorder="1" applyAlignment="1">
      <alignment wrapText="1"/>
    </xf>
    <xf numFmtId="164" fontId="1" fillId="2" borderId="18" xfId="0" applyNumberFormat="1" applyFont="1" applyFill="1" applyBorder="1" applyAlignment="1" applyProtection="1">
      <alignment wrapText="1"/>
      <protection locked="0"/>
    </xf>
    <xf numFmtId="164" fontId="1" fillId="2" borderId="7" xfId="0" applyNumberFormat="1" applyFont="1" applyFill="1" applyBorder="1" applyAlignment="1" applyProtection="1">
      <alignment wrapText="1"/>
      <protection locked="0"/>
    </xf>
    <xf numFmtId="164" fontId="1" fillId="2" borderId="15" xfId="0" applyNumberFormat="1" applyFont="1" applyFill="1" applyBorder="1" applyAlignment="1" applyProtection="1">
      <alignment wrapText="1"/>
      <protection locked="0"/>
    </xf>
    <xf numFmtId="164" fontId="1" fillId="2" borderId="6" xfId="0" applyNumberFormat="1" applyFont="1" applyFill="1" applyBorder="1" applyAlignment="1" applyProtection="1">
      <alignment wrapText="1"/>
      <protection locked="0"/>
    </xf>
    <xf numFmtId="164" fontId="1" fillId="2" borderId="19" xfId="0" applyNumberFormat="1" applyFont="1" applyFill="1" applyBorder="1" applyAlignment="1" applyProtection="1">
      <alignment wrapText="1"/>
      <protection locked="0"/>
    </xf>
    <xf numFmtId="164" fontId="1" fillId="2" borderId="8" xfId="0" applyNumberFormat="1" applyFont="1" applyFill="1" applyBorder="1" applyAlignment="1" applyProtection="1">
      <alignment wrapText="1"/>
      <protection locked="0"/>
    </xf>
    <xf numFmtId="0" fontId="1" fillId="2" borderId="8" xfId="0" applyFont="1" applyFill="1" applyBorder="1" applyAlignment="1">
      <alignment horizontal="center" vertical="top" textRotation="180" wrapText="1"/>
    </xf>
    <xf numFmtId="0" fontId="1" fillId="0" borderId="10" xfId="0" applyFont="1" applyBorder="1" applyAlignment="1">
      <alignment horizontal="center" vertical="top" textRotation="180" wrapText="1"/>
    </xf>
    <xf numFmtId="0" fontId="1" fillId="2" borderId="10" xfId="0" applyFont="1" applyFill="1" applyBorder="1" applyAlignment="1">
      <alignment horizontal="center" vertical="top" textRotation="180" wrapText="1"/>
    </xf>
    <xf numFmtId="0" fontId="1" fillId="2" borderId="8" xfId="0" applyFont="1" applyFill="1" applyBorder="1" applyAlignment="1">
      <alignment wrapText="1"/>
    </xf>
    <xf numFmtId="164" fontId="1" fillId="2" borderId="20" xfId="0" applyNumberFormat="1" applyFont="1" applyFill="1" applyBorder="1" applyAlignment="1" applyProtection="1">
      <alignment wrapText="1"/>
      <protection locked="0"/>
    </xf>
    <xf numFmtId="164" fontId="1" fillId="0" borderId="5" xfId="0" applyNumberFormat="1" applyFont="1" applyBorder="1" applyAlignment="1">
      <alignment wrapText="1"/>
    </xf>
    <xf numFmtId="164" fontId="1" fillId="0" borderId="1" xfId="0" applyNumberFormat="1" applyFont="1" applyBorder="1" applyAlignment="1">
      <alignment wrapText="1"/>
    </xf>
    <xf numFmtId="164" fontId="1" fillId="0" borderId="4" xfId="0" applyNumberFormat="1" applyFont="1" applyBorder="1" applyAlignment="1">
      <alignment wrapText="1"/>
    </xf>
    <xf numFmtId="164" fontId="1" fillId="2" borderId="11" xfId="0" applyNumberFormat="1" applyFont="1" applyFill="1" applyBorder="1" applyAlignment="1" applyProtection="1">
      <alignment wrapText="1"/>
      <protection locked="0"/>
    </xf>
    <xf numFmtId="164" fontId="1" fillId="2" borderId="5" xfId="0" applyNumberFormat="1" applyFont="1" applyFill="1" applyBorder="1" applyAlignment="1" applyProtection="1">
      <alignment wrapText="1"/>
      <protection locked="0"/>
    </xf>
    <xf numFmtId="164" fontId="1" fillId="0" borderId="55" xfId="0" applyNumberFormat="1" applyFont="1" applyBorder="1" applyAlignment="1">
      <alignment wrapText="1"/>
    </xf>
    <xf numFmtId="164" fontId="1" fillId="2" borderId="3" xfId="0" applyNumberFormat="1" applyFont="1" applyFill="1" applyBorder="1" applyAlignment="1" applyProtection="1">
      <alignment wrapText="1"/>
      <protection locked="0"/>
    </xf>
    <xf numFmtId="164" fontId="1" fillId="2" borderId="1" xfId="0" applyNumberFormat="1" applyFont="1" applyFill="1" applyBorder="1" applyAlignment="1" applyProtection="1">
      <alignment wrapText="1"/>
      <protection locked="0"/>
    </xf>
    <xf numFmtId="164" fontId="1" fillId="2" borderId="12" xfId="0" applyNumberFormat="1" applyFont="1" applyFill="1" applyBorder="1" applyAlignment="1" applyProtection="1">
      <alignment wrapText="1"/>
      <protection locked="0"/>
    </xf>
    <xf numFmtId="164" fontId="1" fillId="2" borderId="4" xfId="0" applyNumberFormat="1" applyFont="1" applyFill="1" applyBorder="1" applyAlignment="1" applyProtection="1">
      <alignment wrapText="1"/>
      <protection locked="0"/>
    </xf>
    <xf numFmtId="164" fontId="1" fillId="0" borderId="74" xfId="0" applyNumberFormat="1" applyFont="1" applyBorder="1" applyAlignment="1">
      <alignment wrapText="1"/>
    </xf>
    <xf numFmtId="164" fontId="1" fillId="0" borderId="73" xfId="0" applyNumberFormat="1" applyFont="1" applyBorder="1" applyAlignment="1">
      <alignment wrapText="1"/>
    </xf>
    <xf numFmtId="164" fontId="1" fillId="2" borderId="10" xfId="0" applyNumberFormat="1" applyFont="1" applyFill="1" applyBorder="1" applyAlignment="1" applyProtection="1">
      <alignment wrapText="1"/>
      <protection locked="0"/>
    </xf>
    <xf numFmtId="164" fontId="1" fillId="2" borderId="56" xfId="0" applyNumberFormat="1" applyFont="1" applyFill="1" applyBorder="1" applyAlignment="1" applyProtection="1">
      <alignment wrapText="1"/>
      <protection locked="0"/>
    </xf>
    <xf numFmtId="0" fontId="2" fillId="0" borderId="8" xfId="0" applyFont="1" applyBorder="1" applyAlignment="1">
      <alignment wrapText="1"/>
    </xf>
    <xf numFmtId="0" fontId="8" fillId="0" borderId="8" xfId="0" applyFont="1" applyBorder="1" applyAlignment="1">
      <alignment wrapText="1"/>
    </xf>
    <xf numFmtId="0" fontId="9" fillId="2" borderId="0" xfId="0" applyFont="1" applyFill="1" applyAlignment="1">
      <alignment wrapText="1"/>
    </xf>
    <xf numFmtId="0" fontId="1" fillId="0" borderId="0" xfId="0" applyFont="1" applyAlignment="1">
      <alignment wrapText="1"/>
    </xf>
    <xf numFmtId="2" fontId="2" fillId="0" borderId="16" xfId="0" applyNumberFormat="1" applyFont="1" applyBorder="1" applyAlignment="1">
      <alignment wrapText="1"/>
    </xf>
    <xf numFmtId="2" fontId="2" fillId="0" borderId="22" xfId="0" applyNumberFormat="1" applyFont="1" applyBorder="1" applyAlignment="1">
      <alignment wrapText="1"/>
    </xf>
    <xf numFmtId="0" fontId="4" fillId="3" borderId="41" xfId="1" applyFont="1" applyFill="1" applyBorder="1" applyAlignment="1">
      <alignment shrinkToFit="1"/>
    </xf>
    <xf numFmtId="0" fontId="3" fillId="0" borderId="1" xfId="1" applyBorder="1" applyAlignment="1">
      <alignment shrinkToFit="1"/>
    </xf>
    <xf numFmtId="0" fontId="3" fillId="0" borderId="47" xfId="1" applyBorder="1" applyAlignment="1">
      <alignment shrinkToFit="1"/>
    </xf>
    <xf numFmtId="0" fontId="3" fillId="0" borderId="48" xfId="1" applyBorder="1" applyAlignment="1">
      <alignment shrinkToFit="1"/>
    </xf>
    <xf numFmtId="0" fontId="5" fillId="0" borderId="37" xfId="1" applyFont="1" applyBorder="1" applyAlignment="1" applyProtection="1">
      <protection locked="0"/>
    </xf>
    <xf numFmtId="0" fontId="3" fillId="0" borderId="49" xfId="1" applyBorder="1" applyAlignment="1" applyProtection="1">
      <protection locked="0"/>
    </xf>
    <xf numFmtId="0" fontId="4" fillId="3" borderId="45" xfId="1" applyFont="1" applyFill="1" applyBorder="1" applyAlignment="1"/>
    <xf numFmtId="0" fontId="4" fillId="3" borderId="46" xfId="1" applyFont="1" applyFill="1" applyBorder="1" applyAlignment="1"/>
    <xf numFmtId="0" fontId="5" fillId="0" borderId="24" xfId="1" applyFont="1" applyBorder="1" applyAlignment="1" applyProtection="1">
      <alignment wrapText="1"/>
      <protection locked="0"/>
    </xf>
    <xf numFmtId="0" fontId="5" fillId="0" borderId="36" xfId="1" applyFont="1" applyBorder="1" applyAlignment="1" applyProtection="1">
      <alignment wrapText="1"/>
      <protection locked="0"/>
    </xf>
    <xf numFmtId="0" fontId="5" fillId="0" borderId="12" xfId="1" applyFont="1" applyBorder="1" applyAlignment="1" applyProtection="1">
      <alignment wrapText="1"/>
      <protection locked="0"/>
    </xf>
    <xf numFmtId="0" fontId="5" fillId="0" borderId="23" xfId="1" applyFont="1" applyBorder="1" applyAlignment="1" applyProtection="1">
      <alignment wrapText="1"/>
      <protection locked="0"/>
    </xf>
    <xf numFmtId="0" fontId="5" fillId="0" borderId="39" xfId="1" applyFont="1" applyBorder="1" applyAlignment="1" applyProtection="1">
      <alignment wrapText="1"/>
      <protection locked="0"/>
    </xf>
    <xf numFmtId="0" fontId="5" fillId="0" borderId="11" xfId="1" applyFont="1" applyBorder="1" applyAlignment="1" applyProtection="1">
      <alignment wrapText="1"/>
      <protection locked="0"/>
    </xf>
    <xf numFmtId="0" fontId="4" fillId="3" borderId="4" xfId="1" applyFont="1" applyFill="1" applyBorder="1" applyAlignment="1"/>
    <xf numFmtId="0" fontId="4" fillId="3" borderId="5" xfId="1" applyFont="1" applyFill="1" applyBorder="1" applyAlignment="1"/>
    <xf numFmtId="0" fontId="4" fillId="0" borderId="4" xfId="1" applyFont="1" applyBorder="1" applyAlignment="1"/>
    <xf numFmtId="0" fontId="4" fillId="0" borderId="5" xfId="1" applyFont="1" applyBorder="1" applyAlignment="1"/>
    <xf numFmtId="0" fontId="5" fillId="0" borderId="37" xfId="1" applyFont="1" applyBorder="1" applyAlignment="1" applyProtection="1">
      <alignment wrapText="1"/>
      <protection locked="0"/>
    </xf>
    <xf numFmtId="0" fontId="5" fillId="0" borderId="40" xfId="1" applyFont="1" applyBorder="1" applyAlignment="1" applyProtection="1">
      <alignment wrapText="1"/>
      <protection locked="0"/>
    </xf>
    <xf numFmtId="0" fontId="4" fillId="3" borderId="35" xfId="1" applyFont="1" applyFill="1" applyBorder="1" applyAlignment="1">
      <alignment wrapText="1"/>
    </xf>
    <xf numFmtId="0" fontId="4" fillId="3" borderId="36" xfId="1" applyFont="1" applyFill="1" applyBorder="1" applyAlignment="1"/>
    <xf numFmtId="0" fontId="5" fillId="0" borderId="36" xfId="1" applyFont="1" applyBorder="1" applyAlignment="1"/>
    <xf numFmtId="0" fontId="5" fillId="0" borderId="37" xfId="1" applyFont="1" applyBorder="1" applyAlignment="1"/>
    <xf numFmtId="0" fontId="4" fillId="3" borderId="43" xfId="1" applyFont="1" applyFill="1" applyBorder="1" applyAlignment="1"/>
    <xf numFmtId="0" fontId="4" fillId="3" borderId="0" xfId="1" applyFont="1" applyFill="1" applyAlignment="1"/>
    <xf numFmtId="0" fontId="5" fillId="0" borderId="0" xfId="1" applyFont="1" applyAlignment="1"/>
    <xf numFmtId="0" fontId="5" fillId="0" borderId="44" xfId="1" applyFont="1" applyBorder="1" applyAlignment="1"/>
    <xf numFmtId="0" fontId="5" fillId="0" borderId="43" xfId="1" applyFont="1" applyBorder="1" applyAlignment="1"/>
    <xf numFmtId="0" fontId="3" fillId="0" borderId="38" xfId="1" applyBorder="1" applyAlignment="1"/>
    <xf numFmtId="0" fontId="3" fillId="0" borderId="39" xfId="1" applyBorder="1" applyAlignment="1"/>
    <xf numFmtId="0" fontId="3" fillId="0" borderId="40" xfId="1" applyBorder="1" applyAlignment="1"/>
    <xf numFmtId="0" fontId="5" fillId="3" borderId="26" xfId="1" applyFont="1" applyFill="1" applyBorder="1" applyAlignment="1" applyProtection="1">
      <alignment wrapText="1"/>
      <protection locked="0"/>
    </xf>
    <xf numFmtId="0" fontId="5" fillId="3" borderId="27" xfId="1" applyFont="1" applyFill="1" applyBorder="1" applyAlignment="1" applyProtection="1">
      <alignment wrapText="1"/>
      <protection locked="0"/>
    </xf>
    <xf numFmtId="0" fontId="5" fillId="3" borderId="28" xfId="1" applyFont="1" applyFill="1" applyBorder="1" applyAlignment="1" applyProtection="1">
      <alignment wrapText="1"/>
      <protection locked="0"/>
    </xf>
    <xf numFmtId="0" fontId="5" fillId="3" borderId="29" xfId="1" applyFont="1" applyFill="1" applyBorder="1" applyAlignment="1" applyProtection="1">
      <alignment wrapText="1"/>
      <protection locked="0"/>
    </xf>
    <xf numFmtId="0" fontId="5" fillId="3" borderId="30" xfId="1" applyFont="1" applyFill="1" applyBorder="1" applyAlignment="1" applyProtection="1">
      <alignment wrapText="1"/>
      <protection locked="0"/>
    </xf>
    <xf numFmtId="0" fontId="5" fillId="3" borderId="31" xfId="1" applyFont="1" applyFill="1" applyBorder="1" applyAlignment="1" applyProtection="1">
      <alignment wrapText="1"/>
      <protection locked="0"/>
    </xf>
    <xf numFmtId="0" fontId="5" fillId="3" borderId="32" xfId="1" applyFont="1" applyFill="1" applyBorder="1" applyAlignment="1" applyProtection="1">
      <alignment wrapText="1"/>
      <protection locked="0"/>
    </xf>
    <xf numFmtId="0" fontId="5" fillId="3" borderId="33" xfId="1" applyFont="1" applyFill="1" applyBorder="1" applyAlignment="1" applyProtection="1">
      <alignment wrapText="1"/>
      <protection locked="0"/>
    </xf>
    <xf numFmtId="0" fontId="5" fillId="3" borderId="34" xfId="1" applyFont="1" applyFill="1" applyBorder="1" applyAlignment="1" applyProtection="1">
      <alignment wrapText="1"/>
      <protection locked="0"/>
    </xf>
    <xf numFmtId="0" fontId="4" fillId="3" borderId="26" xfId="1" applyFont="1" applyFill="1" applyBorder="1" applyAlignment="1">
      <alignment horizontal="left" vertical="top"/>
    </xf>
    <xf numFmtId="0" fontId="4" fillId="0" borderId="27" xfId="1" applyFont="1" applyBorder="1" applyAlignment="1">
      <alignment horizontal="left" vertical="top"/>
    </xf>
    <xf numFmtId="0" fontId="4" fillId="0" borderId="28" xfId="1" applyFont="1" applyBorder="1" applyAlignment="1">
      <alignment horizontal="left" vertical="top"/>
    </xf>
    <xf numFmtId="0" fontId="5" fillId="3" borderId="35" xfId="1" applyFont="1" applyFill="1" applyBorder="1" applyAlignment="1" applyProtection="1">
      <alignment horizontal="left" vertical="top" wrapText="1"/>
      <protection locked="0"/>
    </xf>
    <xf numFmtId="0" fontId="5" fillId="0" borderId="36" xfId="1" applyFont="1" applyBorder="1" applyAlignment="1" applyProtection="1">
      <alignment horizontal="left" vertical="top" wrapText="1"/>
      <protection locked="0"/>
    </xf>
    <xf numFmtId="0" fontId="5" fillId="0" borderId="37" xfId="1" applyFont="1" applyBorder="1" applyAlignment="1" applyProtection="1">
      <alignment horizontal="left" vertical="top" wrapText="1"/>
      <protection locked="0"/>
    </xf>
    <xf numFmtId="0" fontId="5" fillId="0" borderId="38" xfId="1" applyFont="1" applyBorder="1" applyAlignment="1" applyProtection="1">
      <alignment horizontal="left" vertical="top" wrapText="1"/>
      <protection locked="0"/>
    </xf>
    <xf numFmtId="0" fontId="5" fillId="0" borderId="39" xfId="1" applyFont="1" applyBorder="1" applyAlignment="1" applyProtection="1">
      <alignment horizontal="left" vertical="top" wrapText="1"/>
      <protection locked="0"/>
    </xf>
    <xf numFmtId="0" fontId="5" fillId="0" borderId="40" xfId="1" applyFont="1" applyBorder="1" applyAlignment="1" applyProtection="1">
      <alignment horizontal="left" vertical="top" wrapText="1"/>
      <protection locked="0"/>
    </xf>
    <xf numFmtId="0" fontId="4" fillId="3" borderId="41" xfId="1" applyFont="1" applyFill="1" applyBorder="1" applyAlignment="1">
      <alignment horizontal="left" vertical="top"/>
    </xf>
    <xf numFmtId="0" fontId="4" fillId="0" borderId="1" xfId="1" applyFont="1" applyBorder="1" applyAlignment="1">
      <alignment horizontal="left" vertical="top"/>
    </xf>
    <xf numFmtId="0" fontId="4" fillId="0" borderId="42" xfId="1" applyFont="1" applyBorder="1" applyAlignment="1">
      <alignment horizontal="left" vertical="top"/>
    </xf>
    <xf numFmtId="0" fontId="4" fillId="3" borderId="41" xfId="1" applyFont="1" applyFill="1" applyBorder="1" applyAlignment="1"/>
    <xf numFmtId="0" fontId="4" fillId="0" borderId="1" xfId="1" applyFont="1" applyBorder="1" applyAlignment="1"/>
    <xf numFmtId="0" fontId="4" fillId="0" borderId="42" xfId="1" applyFont="1" applyBorder="1" applyAlignment="1"/>
    <xf numFmtId="0" fontId="5" fillId="3" borderId="75" xfId="0" applyFont="1" applyFill="1" applyBorder="1" applyAlignment="1">
      <alignment horizontal="center" vertical="center" wrapText="1"/>
    </xf>
    <xf numFmtId="0" fontId="5" fillId="3" borderId="76"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44"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0" fillId="0" borderId="0" xfId="0" applyAlignment="1">
      <alignment horizontal="center" wrapText="1"/>
    </xf>
    <xf numFmtId="0" fontId="2" fillId="2" borderId="0" xfId="0" applyFont="1" applyFill="1" applyAlignment="1">
      <alignment horizontal="center" vertical="center"/>
    </xf>
    <xf numFmtId="0" fontId="2" fillId="0" borderId="52"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54" xfId="0" applyFont="1" applyBorder="1" applyAlignment="1" applyProtection="1">
      <alignment wrapText="1"/>
      <protection locked="0"/>
    </xf>
    <xf numFmtId="0" fontId="1" fillId="0" borderId="51" xfId="0" applyFont="1" applyBorder="1" applyAlignment="1" applyProtection="1">
      <alignment wrapText="1"/>
      <protection locked="0"/>
    </xf>
    <xf numFmtId="0" fontId="1" fillId="0" borderId="58" xfId="0" applyFont="1" applyBorder="1" applyAlignment="1" applyProtection="1">
      <alignment wrapText="1"/>
      <protection locked="0"/>
    </xf>
    <xf numFmtId="0" fontId="1" fillId="0" borderId="10" xfId="0" applyFont="1" applyBorder="1" applyAlignment="1" applyProtection="1">
      <alignment wrapText="1"/>
      <protection locked="0"/>
    </xf>
    <xf numFmtId="0" fontId="11" fillId="0" borderId="71" xfId="0" applyFont="1" applyBorder="1" applyAlignment="1">
      <alignment horizontal="center" vertical="center"/>
    </xf>
    <xf numFmtId="0" fontId="11" fillId="0" borderId="80" xfId="0" applyFont="1" applyBorder="1" applyAlignment="1">
      <alignment horizontal="center" vertical="center"/>
    </xf>
    <xf numFmtId="0" fontId="11" fillId="0" borderId="72" xfId="0" applyFont="1" applyBorder="1" applyAlignment="1">
      <alignment horizontal="center" vertical="center"/>
    </xf>
    <xf numFmtId="0" fontId="11" fillId="0" borderId="71"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72"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142875</xdr:rowOff>
    </xdr:from>
    <xdr:to>
      <xdr:col>0</xdr:col>
      <xdr:colOff>692150</xdr:colOff>
      <xdr:row>0</xdr:row>
      <xdr:rowOff>990600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2875"/>
          <a:ext cx="6000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695325</xdr:colOff>
      <xdr:row>0</xdr:row>
      <xdr:rowOff>171450</xdr:rowOff>
    </xdr:from>
    <xdr:to>
      <xdr:col>1</xdr:col>
      <xdr:colOff>63500</xdr:colOff>
      <xdr:row>0</xdr:row>
      <xdr:rowOff>996950</xdr:rowOff>
    </xdr:to>
    <xdr:pic>
      <xdr:nvPicPr>
        <xdr:cNvPr id="3" name="Picture 5" descr="Cosmos natural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325" y="171450"/>
          <a:ext cx="695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0</xdr:row>
      <xdr:rowOff>0</xdr:rowOff>
    </xdr:from>
    <xdr:to>
      <xdr:col>9</xdr:col>
      <xdr:colOff>571500</xdr:colOff>
      <xdr:row>1</xdr:row>
      <xdr:rowOff>19050</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0" y="0"/>
          <a:ext cx="18573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273050</xdr:colOff>
          <xdr:row>4</xdr:row>
          <xdr:rowOff>25400</xdr:rowOff>
        </xdr:from>
        <xdr:to>
          <xdr:col>9</xdr:col>
          <xdr:colOff>63500</xdr:colOff>
          <xdr:row>5</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Jamie Wiles" id="{C1EEDC9F-BEF0-45D4-A33C-0A7C76C93E4F}" userId="S::JWiles@soilassociation.org::205da63a-f99f-4541-8234-5bb031458bf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4" dT="2023-01-09T13:12:18.17" personId="{C1EEDC9F-BEF0-45D4-A33C-0A7C76C93E4F}" id="{202F3918-E21F-4AD6-B0BC-A3A23A6931F4}">
    <text>Fixed formulae for end values to be in line with COSMOS requirement for percentages to be declared by rounding down, never up. Added ROUNDDOWN( to the values in cells C34:G34. Added ROUNDUP( in B34 for non-natural percentages to account for missing value in rounding. Non-natural ought to be rounded up and natural rounded down.</text>
  </threadedComment>
  <threadedComment ref="C34" dT="2023-01-09T13:12:53.29" personId="{C1EEDC9F-BEF0-45D4-A33C-0A7C76C93E4F}" id="{9E06287F-042E-4D4B-8299-0C45A921EDCB}">
    <text xml:space="preserve">Reduced decimal places to be in line with COSMOS requirement of declaring percentages to no more than 2 d.p.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zoomScaleNormal="100" workbookViewId="0">
      <selection activeCell="O10" sqref="O10"/>
    </sheetView>
  </sheetViews>
  <sheetFormatPr defaultRowHeight="12.5" x14ac:dyDescent="0.25"/>
  <cols>
    <col min="1" max="1" width="19" style="6" customWidth="1"/>
    <col min="2" max="4" width="9.1796875" style="6"/>
    <col min="5" max="5" width="44" style="6" customWidth="1"/>
    <col min="6" max="256" width="9.1796875" style="6"/>
    <col min="257" max="257" width="19" style="6" customWidth="1"/>
    <col min="258" max="260" width="9.1796875" style="6"/>
    <col min="261" max="261" width="44" style="6" customWidth="1"/>
    <col min="262" max="512" width="9.1796875" style="6"/>
    <col min="513" max="513" width="19" style="6" customWidth="1"/>
    <col min="514" max="516" width="9.1796875" style="6"/>
    <col min="517" max="517" width="44" style="6" customWidth="1"/>
    <col min="518" max="768" width="9.1796875" style="6"/>
    <col min="769" max="769" width="19" style="6" customWidth="1"/>
    <col min="770" max="772" width="9.1796875" style="6"/>
    <col min="773" max="773" width="44" style="6" customWidth="1"/>
    <col min="774" max="1024" width="9.1796875" style="6"/>
    <col min="1025" max="1025" width="19" style="6" customWidth="1"/>
    <col min="1026" max="1028" width="9.1796875" style="6"/>
    <col min="1029" max="1029" width="44" style="6" customWidth="1"/>
    <col min="1030" max="1280" width="9.1796875" style="6"/>
    <col min="1281" max="1281" width="19" style="6" customWidth="1"/>
    <col min="1282" max="1284" width="9.1796875" style="6"/>
    <col min="1285" max="1285" width="44" style="6" customWidth="1"/>
    <col min="1286" max="1536" width="9.1796875" style="6"/>
    <col min="1537" max="1537" width="19" style="6" customWidth="1"/>
    <col min="1538" max="1540" width="9.1796875" style="6"/>
    <col min="1541" max="1541" width="44" style="6" customWidth="1"/>
    <col min="1542" max="1792" width="9.1796875" style="6"/>
    <col min="1793" max="1793" width="19" style="6" customWidth="1"/>
    <col min="1794" max="1796" width="9.1796875" style="6"/>
    <col min="1797" max="1797" width="44" style="6" customWidth="1"/>
    <col min="1798" max="2048" width="9.1796875" style="6"/>
    <col min="2049" max="2049" width="19" style="6" customWidth="1"/>
    <col min="2050" max="2052" width="9.1796875" style="6"/>
    <col min="2053" max="2053" width="44" style="6" customWidth="1"/>
    <col min="2054" max="2304" width="9.1796875" style="6"/>
    <col min="2305" max="2305" width="19" style="6" customWidth="1"/>
    <col min="2306" max="2308" width="9.1796875" style="6"/>
    <col min="2309" max="2309" width="44" style="6" customWidth="1"/>
    <col min="2310" max="2560" width="9.1796875" style="6"/>
    <col min="2561" max="2561" width="19" style="6" customWidth="1"/>
    <col min="2562" max="2564" width="9.1796875" style="6"/>
    <col min="2565" max="2565" width="44" style="6" customWidth="1"/>
    <col min="2566" max="2816" width="9.1796875" style="6"/>
    <col min="2817" max="2817" width="19" style="6" customWidth="1"/>
    <col min="2818" max="2820" width="9.1796875" style="6"/>
    <col min="2821" max="2821" width="44" style="6" customWidth="1"/>
    <col min="2822" max="3072" width="9.1796875" style="6"/>
    <col min="3073" max="3073" width="19" style="6" customWidth="1"/>
    <col min="3074" max="3076" width="9.1796875" style="6"/>
    <col min="3077" max="3077" width="44" style="6" customWidth="1"/>
    <col min="3078" max="3328" width="9.1796875" style="6"/>
    <col min="3329" max="3329" width="19" style="6" customWidth="1"/>
    <col min="3330" max="3332" width="9.1796875" style="6"/>
    <col min="3333" max="3333" width="44" style="6" customWidth="1"/>
    <col min="3334" max="3584" width="9.1796875" style="6"/>
    <col min="3585" max="3585" width="19" style="6" customWidth="1"/>
    <col min="3586" max="3588" width="9.1796875" style="6"/>
    <col min="3589" max="3589" width="44" style="6" customWidth="1"/>
    <col min="3590" max="3840" width="9.1796875" style="6"/>
    <col min="3841" max="3841" width="19" style="6" customWidth="1"/>
    <col min="3842" max="3844" width="9.1796875" style="6"/>
    <col min="3845" max="3845" width="44" style="6" customWidth="1"/>
    <col min="3846" max="4096" width="9.1796875" style="6"/>
    <col min="4097" max="4097" width="19" style="6" customWidth="1"/>
    <col min="4098" max="4100" width="9.1796875" style="6"/>
    <col min="4101" max="4101" width="44" style="6" customWidth="1"/>
    <col min="4102" max="4352" width="9.1796875" style="6"/>
    <col min="4353" max="4353" width="19" style="6" customWidth="1"/>
    <col min="4354" max="4356" width="9.1796875" style="6"/>
    <col min="4357" max="4357" width="44" style="6" customWidth="1"/>
    <col min="4358" max="4608" width="9.1796875" style="6"/>
    <col min="4609" max="4609" width="19" style="6" customWidth="1"/>
    <col min="4610" max="4612" width="9.1796875" style="6"/>
    <col min="4613" max="4613" width="44" style="6" customWidth="1"/>
    <col min="4614" max="4864" width="9.1796875" style="6"/>
    <col min="4865" max="4865" width="19" style="6" customWidth="1"/>
    <col min="4866" max="4868" width="9.1796875" style="6"/>
    <col min="4869" max="4869" width="44" style="6" customWidth="1"/>
    <col min="4870" max="5120" width="9.1796875" style="6"/>
    <col min="5121" max="5121" width="19" style="6" customWidth="1"/>
    <col min="5122" max="5124" width="9.1796875" style="6"/>
    <col min="5125" max="5125" width="44" style="6" customWidth="1"/>
    <col min="5126" max="5376" width="9.1796875" style="6"/>
    <col min="5377" max="5377" width="19" style="6" customWidth="1"/>
    <col min="5378" max="5380" width="9.1796875" style="6"/>
    <col min="5381" max="5381" width="44" style="6" customWidth="1"/>
    <col min="5382" max="5632" width="9.1796875" style="6"/>
    <col min="5633" max="5633" width="19" style="6" customWidth="1"/>
    <col min="5634" max="5636" width="9.1796875" style="6"/>
    <col min="5637" max="5637" width="44" style="6" customWidth="1"/>
    <col min="5638" max="5888" width="9.1796875" style="6"/>
    <col min="5889" max="5889" width="19" style="6" customWidth="1"/>
    <col min="5890" max="5892" width="9.1796875" style="6"/>
    <col min="5893" max="5893" width="44" style="6" customWidth="1"/>
    <col min="5894" max="6144" width="9.1796875" style="6"/>
    <col min="6145" max="6145" width="19" style="6" customWidth="1"/>
    <col min="6146" max="6148" width="9.1796875" style="6"/>
    <col min="6149" max="6149" width="44" style="6" customWidth="1"/>
    <col min="6150" max="6400" width="9.1796875" style="6"/>
    <col min="6401" max="6401" width="19" style="6" customWidth="1"/>
    <col min="6402" max="6404" width="9.1796875" style="6"/>
    <col min="6405" max="6405" width="44" style="6" customWidth="1"/>
    <col min="6406" max="6656" width="9.1796875" style="6"/>
    <col min="6657" max="6657" width="19" style="6" customWidth="1"/>
    <col min="6658" max="6660" width="9.1796875" style="6"/>
    <col min="6661" max="6661" width="44" style="6" customWidth="1"/>
    <col min="6662" max="6912" width="9.1796875" style="6"/>
    <col min="6913" max="6913" width="19" style="6" customWidth="1"/>
    <col min="6914" max="6916" width="9.1796875" style="6"/>
    <col min="6917" max="6917" width="44" style="6" customWidth="1"/>
    <col min="6918" max="7168" width="9.1796875" style="6"/>
    <col min="7169" max="7169" width="19" style="6" customWidth="1"/>
    <col min="7170" max="7172" width="9.1796875" style="6"/>
    <col min="7173" max="7173" width="44" style="6" customWidth="1"/>
    <col min="7174" max="7424" width="9.1796875" style="6"/>
    <col min="7425" max="7425" width="19" style="6" customWidth="1"/>
    <col min="7426" max="7428" width="9.1796875" style="6"/>
    <col min="7429" max="7429" width="44" style="6" customWidth="1"/>
    <col min="7430" max="7680" width="9.1796875" style="6"/>
    <col min="7681" max="7681" width="19" style="6" customWidth="1"/>
    <col min="7682" max="7684" width="9.1796875" style="6"/>
    <col min="7685" max="7685" width="44" style="6" customWidth="1"/>
    <col min="7686" max="7936" width="9.1796875" style="6"/>
    <col min="7937" max="7937" width="19" style="6" customWidth="1"/>
    <col min="7938" max="7940" width="9.1796875" style="6"/>
    <col min="7941" max="7941" width="44" style="6" customWidth="1"/>
    <col min="7942" max="8192" width="9.1796875" style="6"/>
    <col min="8193" max="8193" width="19" style="6" customWidth="1"/>
    <col min="8194" max="8196" width="9.1796875" style="6"/>
    <col min="8197" max="8197" width="44" style="6" customWidth="1"/>
    <col min="8198" max="8448" width="9.1796875" style="6"/>
    <col min="8449" max="8449" width="19" style="6" customWidth="1"/>
    <col min="8450" max="8452" width="9.1796875" style="6"/>
    <col min="8453" max="8453" width="44" style="6" customWidth="1"/>
    <col min="8454" max="8704" width="9.1796875" style="6"/>
    <col min="8705" max="8705" width="19" style="6" customWidth="1"/>
    <col min="8706" max="8708" width="9.1796875" style="6"/>
    <col min="8709" max="8709" width="44" style="6" customWidth="1"/>
    <col min="8710" max="8960" width="9.1796875" style="6"/>
    <col min="8961" max="8961" width="19" style="6" customWidth="1"/>
    <col min="8962" max="8964" width="9.1796875" style="6"/>
    <col min="8965" max="8965" width="44" style="6" customWidth="1"/>
    <col min="8966" max="9216" width="9.1796875" style="6"/>
    <col min="9217" max="9217" width="19" style="6" customWidth="1"/>
    <col min="9218" max="9220" width="9.1796875" style="6"/>
    <col min="9221" max="9221" width="44" style="6" customWidth="1"/>
    <col min="9222" max="9472" width="9.1796875" style="6"/>
    <col min="9473" max="9473" width="19" style="6" customWidth="1"/>
    <col min="9474" max="9476" width="9.1796875" style="6"/>
    <col min="9477" max="9477" width="44" style="6" customWidth="1"/>
    <col min="9478" max="9728" width="9.1796875" style="6"/>
    <col min="9729" max="9729" width="19" style="6" customWidth="1"/>
    <col min="9730" max="9732" width="9.1796875" style="6"/>
    <col min="9733" max="9733" width="44" style="6" customWidth="1"/>
    <col min="9734" max="9984" width="9.1796875" style="6"/>
    <col min="9985" max="9985" width="19" style="6" customWidth="1"/>
    <col min="9986" max="9988" width="9.1796875" style="6"/>
    <col min="9989" max="9989" width="44" style="6" customWidth="1"/>
    <col min="9990" max="10240" width="9.1796875" style="6"/>
    <col min="10241" max="10241" width="19" style="6" customWidth="1"/>
    <col min="10242" max="10244" width="9.1796875" style="6"/>
    <col min="10245" max="10245" width="44" style="6" customWidth="1"/>
    <col min="10246" max="10496" width="9.1796875" style="6"/>
    <col min="10497" max="10497" width="19" style="6" customWidth="1"/>
    <col min="10498" max="10500" width="9.1796875" style="6"/>
    <col min="10501" max="10501" width="44" style="6" customWidth="1"/>
    <col min="10502" max="10752" width="9.1796875" style="6"/>
    <col min="10753" max="10753" width="19" style="6" customWidth="1"/>
    <col min="10754" max="10756" width="9.1796875" style="6"/>
    <col min="10757" max="10757" width="44" style="6" customWidth="1"/>
    <col min="10758" max="11008" width="9.1796875" style="6"/>
    <col min="11009" max="11009" width="19" style="6" customWidth="1"/>
    <col min="11010" max="11012" width="9.1796875" style="6"/>
    <col min="11013" max="11013" width="44" style="6" customWidth="1"/>
    <col min="11014" max="11264" width="9.1796875" style="6"/>
    <col min="11265" max="11265" width="19" style="6" customWidth="1"/>
    <col min="11266" max="11268" width="9.1796875" style="6"/>
    <col min="11269" max="11269" width="44" style="6" customWidth="1"/>
    <col min="11270" max="11520" width="9.1796875" style="6"/>
    <col min="11521" max="11521" width="19" style="6" customWidth="1"/>
    <col min="11522" max="11524" width="9.1796875" style="6"/>
    <col min="11525" max="11525" width="44" style="6" customWidth="1"/>
    <col min="11526" max="11776" width="9.1796875" style="6"/>
    <col min="11777" max="11777" width="19" style="6" customWidth="1"/>
    <col min="11778" max="11780" width="9.1796875" style="6"/>
    <col min="11781" max="11781" width="44" style="6" customWidth="1"/>
    <col min="11782" max="12032" width="9.1796875" style="6"/>
    <col min="12033" max="12033" width="19" style="6" customWidth="1"/>
    <col min="12034" max="12036" width="9.1796875" style="6"/>
    <col min="12037" max="12037" width="44" style="6" customWidth="1"/>
    <col min="12038" max="12288" width="9.1796875" style="6"/>
    <col min="12289" max="12289" width="19" style="6" customWidth="1"/>
    <col min="12290" max="12292" width="9.1796875" style="6"/>
    <col min="12293" max="12293" width="44" style="6" customWidth="1"/>
    <col min="12294" max="12544" width="9.1796875" style="6"/>
    <col min="12545" max="12545" width="19" style="6" customWidth="1"/>
    <col min="12546" max="12548" width="9.1796875" style="6"/>
    <col min="12549" max="12549" width="44" style="6" customWidth="1"/>
    <col min="12550" max="12800" width="9.1796875" style="6"/>
    <col min="12801" max="12801" width="19" style="6" customWidth="1"/>
    <col min="12802" max="12804" width="9.1796875" style="6"/>
    <col min="12805" max="12805" width="44" style="6" customWidth="1"/>
    <col min="12806" max="13056" width="9.1796875" style="6"/>
    <col min="13057" max="13057" width="19" style="6" customWidth="1"/>
    <col min="13058" max="13060" width="9.1796875" style="6"/>
    <col min="13061" max="13061" width="44" style="6" customWidth="1"/>
    <col min="13062" max="13312" width="9.1796875" style="6"/>
    <col min="13313" max="13313" width="19" style="6" customWidth="1"/>
    <col min="13314" max="13316" width="9.1796875" style="6"/>
    <col min="13317" max="13317" width="44" style="6" customWidth="1"/>
    <col min="13318" max="13568" width="9.1796875" style="6"/>
    <col min="13569" max="13569" width="19" style="6" customWidth="1"/>
    <col min="13570" max="13572" width="9.1796875" style="6"/>
    <col min="13573" max="13573" width="44" style="6" customWidth="1"/>
    <col min="13574" max="13824" width="9.1796875" style="6"/>
    <col min="13825" max="13825" width="19" style="6" customWidth="1"/>
    <col min="13826" max="13828" width="9.1796875" style="6"/>
    <col min="13829" max="13829" width="44" style="6" customWidth="1"/>
    <col min="13830" max="14080" width="9.1796875" style="6"/>
    <col min="14081" max="14081" width="19" style="6" customWidth="1"/>
    <col min="14082" max="14084" width="9.1796875" style="6"/>
    <col min="14085" max="14085" width="44" style="6" customWidth="1"/>
    <col min="14086" max="14336" width="9.1796875" style="6"/>
    <col min="14337" max="14337" width="19" style="6" customWidth="1"/>
    <col min="14338" max="14340" width="9.1796875" style="6"/>
    <col min="14341" max="14341" width="44" style="6" customWidth="1"/>
    <col min="14342" max="14592" width="9.1796875" style="6"/>
    <col min="14593" max="14593" width="19" style="6" customWidth="1"/>
    <col min="14594" max="14596" width="9.1796875" style="6"/>
    <col min="14597" max="14597" width="44" style="6" customWidth="1"/>
    <col min="14598" max="14848" width="9.1796875" style="6"/>
    <col min="14849" max="14849" width="19" style="6" customWidth="1"/>
    <col min="14850" max="14852" width="9.1796875" style="6"/>
    <col min="14853" max="14853" width="44" style="6" customWidth="1"/>
    <col min="14854" max="15104" width="9.1796875" style="6"/>
    <col min="15105" max="15105" width="19" style="6" customWidth="1"/>
    <col min="15106" max="15108" width="9.1796875" style="6"/>
    <col min="15109" max="15109" width="44" style="6" customWidth="1"/>
    <col min="15110" max="15360" width="9.1796875" style="6"/>
    <col min="15361" max="15361" width="19" style="6" customWidth="1"/>
    <col min="15362" max="15364" width="9.1796875" style="6"/>
    <col min="15365" max="15365" width="44" style="6" customWidth="1"/>
    <col min="15366" max="15616" width="9.1796875" style="6"/>
    <col min="15617" max="15617" width="19" style="6" customWidth="1"/>
    <col min="15618" max="15620" width="9.1796875" style="6"/>
    <col min="15621" max="15621" width="44" style="6" customWidth="1"/>
    <col min="15622" max="15872" width="9.1796875" style="6"/>
    <col min="15873" max="15873" width="19" style="6" customWidth="1"/>
    <col min="15874" max="15876" width="9.1796875" style="6"/>
    <col min="15877" max="15877" width="44" style="6" customWidth="1"/>
    <col min="15878" max="16128" width="9.1796875" style="6"/>
    <col min="16129" max="16129" width="19" style="6" customWidth="1"/>
    <col min="16130" max="16132" width="9.1796875" style="6"/>
    <col min="16133" max="16133" width="44" style="6" customWidth="1"/>
    <col min="16134" max="16384" width="9.1796875" style="6"/>
  </cols>
  <sheetData>
    <row r="1" spans="1:11" ht="90" customHeight="1" x14ac:dyDescent="0.25"/>
    <row r="2" spans="1:11" ht="13" thickBot="1" x14ac:dyDescent="0.3"/>
    <row r="3" spans="1:11" ht="46.5" customHeight="1" x14ac:dyDescent="0.3">
      <c r="A3" s="7" t="s">
        <v>0</v>
      </c>
      <c r="B3" s="126"/>
      <c r="C3" s="127"/>
      <c r="D3" s="127"/>
      <c r="E3" s="128"/>
      <c r="F3" s="150" t="s">
        <v>1</v>
      </c>
      <c r="G3" s="151"/>
      <c r="H3" s="151"/>
      <c r="I3" s="151"/>
      <c r="J3" s="151"/>
      <c r="K3" s="152"/>
    </row>
    <row r="4" spans="1:11" ht="13.5" x14ac:dyDescent="0.3">
      <c r="A4" s="7" t="s">
        <v>2</v>
      </c>
      <c r="B4" s="129"/>
      <c r="C4" s="130"/>
      <c r="D4" s="130"/>
      <c r="E4" s="131"/>
      <c r="F4" s="153"/>
      <c r="G4" s="154"/>
      <c r="H4" s="154"/>
      <c r="I4" s="154"/>
      <c r="J4" s="154"/>
      <c r="K4" s="155"/>
    </row>
    <row r="5" spans="1:11" ht="13.5" x14ac:dyDescent="0.3">
      <c r="A5" s="7" t="s">
        <v>3</v>
      </c>
      <c r="B5" s="129"/>
      <c r="C5" s="130"/>
      <c r="D5" s="130"/>
      <c r="E5" s="131"/>
      <c r="F5" s="153"/>
      <c r="G5" s="154"/>
      <c r="H5" s="154"/>
      <c r="I5" s="154"/>
      <c r="J5" s="154"/>
      <c r="K5" s="155"/>
    </row>
    <row r="6" spans="1:11" ht="13.5" x14ac:dyDescent="0.3">
      <c r="A6" s="7" t="s">
        <v>4</v>
      </c>
      <c r="B6" s="129"/>
      <c r="C6" s="130"/>
      <c r="D6" s="130"/>
      <c r="E6" s="131"/>
      <c r="F6" s="153"/>
      <c r="G6" s="154"/>
      <c r="H6" s="154"/>
      <c r="I6" s="154"/>
      <c r="J6" s="154"/>
      <c r="K6" s="155"/>
    </row>
    <row r="7" spans="1:11" ht="14" thickBot="1" x14ac:dyDescent="0.35">
      <c r="A7" s="8" t="s">
        <v>5</v>
      </c>
      <c r="B7" s="132"/>
      <c r="C7" s="133"/>
      <c r="D7" s="133"/>
      <c r="E7" s="134"/>
      <c r="F7" s="156"/>
      <c r="G7" s="157"/>
      <c r="H7" s="157"/>
      <c r="I7" s="157"/>
      <c r="J7" s="157"/>
      <c r="K7" s="158"/>
    </row>
    <row r="8" spans="1:11" ht="13.5" x14ac:dyDescent="0.25">
      <c r="A8" s="135" t="s">
        <v>6</v>
      </c>
      <c r="B8" s="136"/>
      <c r="C8" s="136"/>
      <c r="D8" s="136"/>
      <c r="E8" s="136"/>
      <c r="F8" s="136"/>
      <c r="G8" s="136"/>
      <c r="H8" s="136"/>
      <c r="I8" s="136"/>
      <c r="J8" s="136"/>
      <c r="K8" s="137"/>
    </row>
    <row r="9" spans="1:11" x14ac:dyDescent="0.25">
      <c r="A9" s="138"/>
      <c r="B9" s="139"/>
      <c r="C9" s="139"/>
      <c r="D9" s="139"/>
      <c r="E9" s="139"/>
      <c r="F9" s="139"/>
      <c r="G9" s="139"/>
      <c r="H9" s="139"/>
      <c r="I9" s="139"/>
      <c r="J9" s="139"/>
      <c r="K9" s="140"/>
    </row>
    <row r="10" spans="1:11" ht="34.5" customHeight="1" x14ac:dyDescent="0.25">
      <c r="A10" s="141"/>
      <c r="B10" s="142"/>
      <c r="C10" s="142"/>
      <c r="D10" s="142"/>
      <c r="E10" s="142"/>
      <c r="F10" s="142"/>
      <c r="G10" s="142"/>
      <c r="H10" s="142"/>
      <c r="I10" s="142"/>
      <c r="J10" s="142"/>
      <c r="K10" s="143"/>
    </row>
    <row r="11" spans="1:11" ht="13.5" x14ac:dyDescent="0.25">
      <c r="A11" s="144" t="s">
        <v>7</v>
      </c>
      <c r="B11" s="145"/>
      <c r="C11" s="145"/>
      <c r="D11" s="145"/>
      <c r="E11" s="145"/>
      <c r="F11" s="145"/>
      <c r="G11" s="145"/>
      <c r="H11" s="145"/>
      <c r="I11" s="145"/>
      <c r="J11" s="145"/>
      <c r="K11" s="146"/>
    </row>
    <row r="12" spans="1:11" x14ac:dyDescent="0.25">
      <c r="A12" s="138"/>
      <c r="B12" s="139"/>
      <c r="C12" s="139"/>
      <c r="D12" s="139"/>
      <c r="E12" s="139"/>
      <c r="F12" s="139"/>
      <c r="G12" s="139"/>
      <c r="H12" s="139"/>
      <c r="I12" s="139"/>
      <c r="J12" s="139"/>
      <c r="K12" s="140"/>
    </row>
    <row r="13" spans="1:11" ht="33.75" customHeight="1" x14ac:dyDescent="0.25">
      <c r="A13" s="141"/>
      <c r="B13" s="142"/>
      <c r="C13" s="142"/>
      <c r="D13" s="142"/>
      <c r="E13" s="142"/>
      <c r="F13" s="142"/>
      <c r="G13" s="142"/>
      <c r="H13" s="142"/>
      <c r="I13" s="142"/>
      <c r="J13" s="142"/>
      <c r="K13" s="143"/>
    </row>
    <row r="14" spans="1:11" ht="13.5" x14ac:dyDescent="0.3">
      <c r="A14" s="147" t="s">
        <v>8</v>
      </c>
      <c r="B14" s="148"/>
      <c r="C14" s="148"/>
      <c r="D14" s="148"/>
      <c r="E14" s="148"/>
      <c r="F14" s="148"/>
      <c r="G14" s="148"/>
      <c r="H14" s="148"/>
      <c r="I14" s="148"/>
      <c r="J14" s="148"/>
      <c r="K14" s="149"/>
    </row>
    <row r="15" spans="1:11" x14ac:dyDescent="0.25">
      <c r="A15" s="138"/>
      <c r="B15" s="139"/>
      <c r="C15" s="139"/>
      <c r="D15" s="139"/>
      <c r="E15" s="139"/>
      <c r="F15" s="139"/>
      <c r="G15" s="139"/>
      <c r="H15" s="139"/>
      <c r="I15" s="139"/>
      <c r="J15" s="139"/>
      <c r="K15" s="140"/>
    </row>
    <row r="16" spans="1:11" ht="39.75" customHeight="1" x14ac:dyDescent="0.25">
      <c r="A16" s="141"/>
      <c r="B16" s="142"/>
      <c r="C16" s="142"/>
      <c r="D16" s="142"/>
      <c r="E16" s="142"/>
      <c r="F16" s="142"/>
      <c r="G16" s="142"/>
      <c r="H16" s="142"/>
      <c r="I16" s="142"/>
      <c r="J16" s="142"/>
      <c r="K16" s="143"/>
    </row>
    <row r="17" spans="1:11" x14ac:dyDescent="0.25">
      <c r="A17" s="114" t="s">
        <v>9</v>
      </c>
      <c r="B17" s="115"/>
      <c r="C17" s="115"/>
      <c r="D17" s="115"/>
      <c r="E17" s="115"/>
      <c r="F17" s="116"/>
      <c r="G17" s="116"/>
      <c r="H17" s="116"/>
      <c r="I17" s="116"/>
      <c r="J17" s="116"/>
      <c r="K17" s="117"/>
    </row>
    <row r="18" spans="1:11" x14ac:dyDescent="0.25">
      <c r="A18" s="118"/>
      <c r="B18" s="119"/>
      <c r="C18" s="119"/>
      <c r="D18" s="119"/>
      <c r="E18" s="119"/>
      <c r="F18" s="120"/>
      <c r="G18" s="120"/>
      <c r="H18" s="120"/>
      <c r="I18" s="120"/>
      <c r="J18" s="120"/>
      <c r="K18" s="121"/>
    </row>
    <row r="19" spans="1:11" x14ac:dyDescent="0.25">
      <c r="A19" s="118"/>
      <c r="B19" s="119"/>
      <c r="C19" s="119"/>
      <c r="D19" s="119"/>
      <c r="E19" s="119"/>
      <c r="F19" s="120"/>
      <c r="G19" s="120"/>
      <c r="H19" s="120"/>
      <c r="I19" s="120"/>
      <c r="J19" s="120"/>
      <c r="K19" s="121"/>
    </row>
    <row r="20" spans="1:11" ht="12.75" customHeight="1" x14ac:dyDescent="0.25">
      <c r="A20" s="122"/>
      <c r="B20" s="120"/>
      <c r="C20" s="120"/>
      <c r="D20" s="120"/>
      <c r="E20" s="120"/>
      <c r="F20" s="120"/>
      <c r="G20" s="120"/>
      <c r="H20" s="120"/>
      <c r="I20" s="120"/>
      <c r="J20" s="120"/>
      <c r="K20" s="121"/>
    </row>
    <row r="21" spans="1:11" ht="6.75" hidden="1" customHeight="1" x14ac:dyDescent="0.25">
      <c r="A21" s="123"/>
      <c r="B21" s="124"/>
      <c r="C21" s="124"/>
      <c r="D21" s="124"/>
      <c r="E21" s="124"/>
      <c r="F21" s="124"/>
      <c r="G21" s="124"/>
      <c r="H21" s="124"/>
      <c r="I21" s="124"/>
      <c r="J21" s="124"/>
      <c r="K21" s="125"/>
    </row>
    <row r="22" spans="1:11" x14ac:dyDescent="0.25">
      <c r="A22" s="100" t="s">
        <v>10</v>
      </c>
      <c r="B22" s="102"/>
      <c r="C22" s="103"/>
      <c r="D22" s="104"/>
      <c r="E22" s="108" t="s">
        <v>11</v>
      </c>
      <c r="F22" s="102"/>
      <c r="G22" s="103"/>
      <c r="H22" s="104"/>
      <c r="I22" s="110" t="s">
        <v>12</v>
      </c>
      <c r="J22" s="102"/>
      <c r="K22" s="112"/>
    </row>
    <row r="23" spans="1:11" x14ac:dyDescent="0.25">
      <c r="A23" s="101"/>
      <c r="B23" s="105"/>
      <c r="C23" s="106"/>
      <c r="D23" s="107"/>
      <c r="E23" s="109"/>
      <c r="F23" s="105"/>
      <c r="G23" s="106"/>
      <c r="H23" s="107"/>
      <c r="I23" s="111"/>
      <c r="J23" s="105"/>
      <c r="K23" s="113"/>
    </row>
    <row r="24" spans="1:11" ht="15.75" customHeight="1" x14ac:dyDescent="0.25">
      <c r="A24" s="94" t="s">
        <v>13</v>
      </c>
      <c r="B24" s="95"/>
      <c r="C24" s="95"/>
      <c r="D24" s="95"/>
      <c r="E24" s="95"/>
      <c r="F24" s="95"/>
      <c r="G24" s="95"/>
      <c r="H24" s="95"/>
      <c r="I24" s="95"/>
      <c r="J24" s="95"/>
      <c r="K24" s="98"/>
    </row>
    <row r="25" spans="1:11" ht="13" thickBot="1" x14ac:dyDescent="0.3">
      <c r="A25" s="96"/>
      <c r="B25" s="97"/>
      <c r="C25" s="97"/>
      <c r="D25" s="97"/>
      <c r="E25" s="97"/>
      <c r="F25" s="97"/>
      <c r="G25" s="97"/>
      <c r="H25" s="97"/>
      <c r="I25" s="97"/>
      <c r="J25" s="97"/>
      <c r="K25" s="99"/>
    </row>
    <row r="26" spans="1:11" x14ac:dyDescent="0.25">
      <c r="A26" s="9"/>
      <c r="B26" s="9"/>
      <c r="C26" s="9"/>
      <c r="D26" s="9"/>
      <c r="E26" s="9"/>
      <c r="F26" s="9"/>
      <c r="G26" s="9"/>
      <c r="H26" s="9"/>
      <c r="I26" s="9"/>
      <c r="J26" s="9"/>
      <c r="K26" s="9"/>
    </row>
    <row r="27" spans="1:11" x14ac:dyDescent="0.25">
      <c r="A27" s="9"/>
      <c r="B27" s="9"/>
      <c r="C27" s="9"/>
      <c r="D27" s="9"/>
      <c r="E27" s="9"/>
      <c r="F27" s="9"/>
      <c r="G27" s="9"/>
      <c r="H27" s="9"/>
      <c r="I27" s="9"/>
      <c r="J27" s="9"/>
      <c r="K27" s="9"/>
    </row>
    <row r="28" spans="1:11" x14ac:dyDescent="0.25">
      <c r="A28" s="9"/>
      <c r="B28" s="9"/>
      <c r="C28" s="9"/>
      <c r="D28" s="9"/>
      <c r="E28" s="9"/>
      <c r="F28" s="9"/>
      <c r="G28" s="9"/>
      <c r="H28" s="9"/>
      <c r="I28" s="9"/>
      <c r="J28" s="9"/>
      <c r="K28" s="9"/>
    </row>
  </sheetData>
  <sheetProtection algorithmName="SHA-512" hashValue="ohR5cqPXz6AIAy4vBqvve56GXskgXIqYRUNWlheJsdvBk6qiQ1rgCyc+UB79cl2rZdQPuNmOUFfP0Gb4BmVg1Q==" saltValue="g/PVo7mhr7kxadAkUpdseQ==" spinCount="100000" sheet="1" objects="1" scenarios="1"/>
  <mergeCells count="21">
    <mergeCell ref="A17:K21"/>
    <mergeCell ref="B3:E3"/>
    <mergeCell ref="B4:E4"/>
    <mergeCell ref="B5:E5"/>
    <mergeCell ref="B6:E6"/>
    <mergeCell ref="B7:E7"/>
    <mergeCell ref="A8:K8"/>
    <mergeCell ref="A9:K10"/>
    <mergeCell ref="A11:K11"/>
    <mergeCell ref="A12:K13"/>
    <mergeCell ref="A14:K14"/>
    <mergeCell ref="A15:K16"/>
    <mergeCell ref="F3:K7"/>
    <mergeCell ref="A24:J25"/>
    <mergeCell ref="K24:K25"/>
    <mergeCell ref="A22:A23"/>
    <mergeCell ref="B22:D23"/>
    <mergeCell ref="E22:E23"/>
    <mergeCell ref="F22:H23"/>
    <mergeCell ref="I22:I23"/>
    <mergeCell ref="J22:K23"/>
  </mergeCells>
  <pageMargins left="0.74803149606299213" right="0.74803149606299213" top="0.98425196850393704" bottom="0.98425196850393704" header="0.51181102362204722" footer="0.51181102362204722"/>
  <pageSetup paperSize="9" scale="91" orientation="landscape" r:id="rId1"/>
  <headerFooter alignWithMargins="0">
    <oddHeader>&amp;C&amp;"+,Bold"&amp;14Soil Association COSMOS  Aqueous Extract with Solvent 
MIPS</oddHeader>
    <oddFooter>&amp;LRef:P1611Fm&amp;CVersion: 3&amp;RIssue Date: September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273050</xdr:colOff>
                    <xdr:row>4</xdr:row>
                    <xdr:rowOff>25400</xdr:rowOff>
                  </from>
                  <to>
                    <xdr:col>9</xdr:col>
                    <xdr:colOff>63500</xdr:colOff>
                    <xdr:row>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workbookViewId="0">
      <selection activeCell="I9" sqref="I9"/>
    </sheetView>
  </sheetViews>
  <sheetFormatPr defaultRowHeight="14.5" x14ac:dyDescent="0.35"/>
  <cols>
    <col min="2" max="2" width="30.81640625" customWidth="1"/>
    <col min="4" max="4" width="22" customWidth="1"/>
    <col min="5" max="5" width="21" customWidth="1"/>
  </cols>
  <sheetData>
    <row r="1" spans="1:12" ht="27" customHeight="1" x14ac:dyDescent="0.35">
      <c r="A1" s="159" t="s">
        <v>14</v>
      </c>
      <c r="B1" s="159"/>
      <c r="C1" s="1"/>
      <c r="D1" s="1"/>
      <c r="E1" s="1"/>
      <c r="F1" s="1"/>
    </row>
    <row r="2" spans="1:12" ht="102" thickBot="1" x14ac:dyDescent="0.4">
      <c r="A2" s="1"/>
      <c r="B2" s="14" t="s">
        <v>15</v>
      </c>
      <c r="C2" s="1"/>
      <c r="D2" s="3" t="s">
        <v>16</v>
      </c>
      <c r="E2" s="1"/>
      <c r="F2" s="1"/>
    </row>
    <row r="3" spans="1:12" ht="15.5" thickTop="1" thickBot="1" x14ac:dyDescent="0.4">
      <c r="A3" s="1"/>
      <c r="B3" s="4" t="s">
        <v>17</v>
      </c>
      <c r="C3" s="12" t="s">
        <v>18</v>
      </c>
      <c r="D3" s="1"/>
      <c r="E3" s="1"/>
      <c r="F3" s="1"/>
    </row>
    <row r="4" spans="1:12" ht="15.5" thickTop="1" thickBot="1" x14ac:dyDescent="0.4">
      <c r="A4" s="1"/>
      <c r="B4" s="4" t="s">
        <v>19</v>
      </c>
      <c r="C4" s="4">
        <v>2.5</v>
      </c>
      <c r="D4" s="1"/>
      <c r="E4" s="1"/>
      <c r="F4" s="1"/>
    </row>
    <row r="5" spans="1:12" ht="15.5" thickTop="1" thickBot="1" x14ac:dyDescent="0.4">
      <c r="A5" s="1"/>
      <c r="B5" s="4" t="s">
        <v>20</v>
      </c>
      <c r="C5" s="5">
        <v>4.5</v>
      </c>
      <c r="D5" s="1"/>
      <c r="E5" s="1"/>
      <c r="F5" s="1"/>
    </row>
    <row r="6" spans="1:12" ht="15.5" thickTop="1" thickBot="1" x14ac:dyDescent="0.4">
      <c r="A6" s="1"/>
      <c r="B6" s="4" t="s">
        <v>21</v>
      </c>
      <c r="C6" s="5">
        <v>8</v>
      </c>
      <c r="D6" s="1"/>
      <c r="E6" s="1"/>
      <c r="F6" s="1"/>
    </row>
    <row r="7" spans="1:12" ht="44.5" thickTop="1" thickBot="1" x14ac:dyDescent="0.4">
      <c r="A7" s="1"/>
      <c r="B7" s="11" t="s">
        <v>22</v>
      </c>
      <c r="C7" s="60"/>
      <c r="D7" s="1"/>
      <c r="E7" s="1"/>
      <c r="F7" s="1"/>
    </row>
    <row r="8" spans="1:12" ht="15.5" thickTop="1" thickBot="1" x14ac:dyDescent="0.4">
      <c r="A8" s="1"/>
      <c r="B8" s="1"/>
      <c r="C8" s="1"/>
      <c r="D8" s="1"/>
      <c r="E8" s="1"/>
      <c r="F8" s="1"/>
    </row>
    <row r="9" spans="1:12" ht="30" thickTop="1" thickBot="1" x14ac:dyDescent="0.4">
      <c r="A9" s="1"/>
      <c r="B9" s="2" t="s">
        <v>17</v>
      </c>
      <c r="C9" s="2" t="s">
        <v>18</v>
      </c>
      <c r="D9" s="2" t="s">
        <v>23</v>
      </c>
      <c r="E9" s="13" t="s">
        <v>24</v>
      </c>
      <c r="F9" s="1"/>
    </row>
    <row r="10" spans="1:12" ht="15.5" thickTop="1" thickBot="1" x14ac:dyDescent="0.4">
      <c r="A10" s="1"/>
      <c r="B10" s="59"/>
      <c r="C10" s="59"/>
      <c r="D10" s="59"/>
      <c r="E10" s="58">
        <f>(C10*D10)</f>
        <v>0</v>
      </c>
      <c r="F10" s="1"/>
    </row>
    <row r="11" spans="1:12" ht="15.5" thickTop="1" thickBot="1" x14ac:dyDescent="0.4">
      <c r="A11" s="1"/>
      <c r="B11" s="59"/>
      <c r="C11" s="59"/>
      <c r="D11" s="59"/>
      <c r="E11" s="58">
        <f t="shared" ref="E11:E14" si="0">(C11*D11)</f>
        <v>0</v>
      </c>
      <c r="F11" s="1"/>
    </row>
    <row r="12" spans="1:12" ht="15.5" thickTop="1" thickBot="1" x14ac:dyDescent="0.4">
      <c r="A12" s="1"/>
      <c r="B12" s="59"/>
      <c r="C12" s="59"/>
      <c r="D12" s="59"/>
      <c r="E12" s="58">
        <f t="shared" si="0"/>
        <v>0</v>
      </c>
      <c r="F12" s="1"/>
    </row>
    <row r="13" spans="1:12" ht="15.5" thickTop="1" thickBot="1" x14ac:dyDescent="0.4">
      <c r="A13" s="1"/>
      <c r="B13" s="59"/>
      <c r="C13" s="59"/>
      <c r="D13" s="59"/>
      <c r="E13" s="58">
        <f t="shared" si="0"/>
        <v>0</v>
      </c>
      <c r="F13" s="1"/>
    </row>
    <row r="14" spans="1:12" ht="15.5" thickTop="1" thickBot="1" x14ac:dyDescent="0.4">
      <c r="A14" s="1"/>
      <c r="B14" s="59"/>
      <c r="C14" s="59"/>
      <c r="D14" s="59"/>
      <c r="E14" s="58">
        <f t="shared" si="0"/>
        <v>0</v>
      </c>
      <c r="F14" s="1"/>
      <c r="L14" s="10"/>
    </row>
    <row r="15" spans="1:12" ht="15" thickTop="1" x14ac:dyDescent="0.35">
      <c r="A15" s="1"/>
      <c r="B15" s="1"/>
      <c r="C15" s="1"/>
      <c r="D15" s="1"/>
      <c r="E15" s="1"/>
      <c r="F15" s="1"/>
    </row>
    <row r="16" spans="1:12" x14ac:dyDescent="0.35">
      <c r="A16" s="1"/>
      <c r="B16" s="1"/>
      <c r="C16" s="1"/>
      <c r="D16" s="1"/>
      <c r="E16" s="1"/>
      <c r="F16" s="1"/>
    </row>
    <row r="17" spans="1:6" x14ac:dyDescent="0.35">
      <c r="A17" s="1"/>
      <c r="B17" s="1"/>
      <c r="C17" s="1"/>
      <c r="D17" s="1"/>
      <c r="E17" s="1"/>
      <c r="F17" s="1"/>
    </row>
    <row r="18" spans="1:6" x14ac:dyDescent="0.35">
      <c r="A18" s="1"/>
      <c r="B18" s="1"/>
      <c r="C18" s="1"/>
      <c r="D18" s="1"/>
      <c r="E18" s="1"/>
      <c r="F18" s="1"/>
    </row>
    <row r="19" spans="1:6" x14ac:dyDescent="0.35">
      <c r="A19" s="1"/>
      <c r="B19" s="1"/>
      <c r="C19" s="1"/>
      <c r="D19" s="1"/>
      <c r="E19" s="1"/>
      <c r="F19" s="1"/>
    </row>
  </sheetData>
  <sheetProtection algorithmName="SHA-512" hashValue="gthZUCrYN7JKhbvyTI+GG3lJILsC4UHR7Ygv5X0hQl37BJg6cAo1nkGOqt9z9VHOrNI6z84Y7uS2SIb3I+Zqsw==" saltValue="fVX55bCRwb0Mjcc/ucUDog==" spinCount="100000" sheet="1" objects="1" scenarios="1"/>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5"/>
  <sheetViews>
    <sheetView topLeftCell="B4" zoomScale="90" zoomScaleNormal="90" workbookViewId="0">
      <selection activeCell="L8" sqref="L8"/>
    </sheetView>
  </sheetViews>
  <sheetFormatPr defaultColWidth="9.1796875" defaultRowHeight="14.5" x14ac:dyDescent="0.35"/>
  <cols>
    <col min="1" max="1" width="9.1796875" style="50" hidden="1" customWidth="1"/>
    <col min="2" max="2" width="18.453125" style="16" customWidth="1"/>
    <col min="3" max="3" width="12.54296875" style="50" customWidth="1"/>
    <col min="4" max="4" width="17.1796875" style="16" customWidth="1"/>
    <col min="5" max="6" width="14.7265625" style="50" customWidth="1"/>
    <col min="7" max="7" width="12" style="16" customWidth="1"/>
    <col min="8" max="8" width="10" style="50" bestFit="1" customWidth="1"/>
    <col min="9" max="9" width="7.7265625" style="16" customWidth="1"/>
    <col min="10" max="10" width="7.7265625" style="50" customWidth="1"/>
    <col min="11" max="11" width="7.7265625" style="16" customWidth="1"/>
    <col min="12" max="13" width="7.7265625" style="50" customWidth="1"/>
    <col min="14" max="14" width="7.7265625" style="16" customWidth="1"/>
    <col min="15" max="16384" width="9.1796875" style="50"/>
  </cols>
  <sheetData>
    <row r="1" spans="2:16" s="16" customFormat="1" ht="31.75" customHeight="1" x14ac:dyDescent="0.35">
      <c r="B1" s="90" t="s">
        <v>16</v>
      </c>
      <c r="C1" s="91"/>
      <c r="D1" s="160" t="s">
        <v>25</v>
      </c>
      <c r="E1" s="160"/>
      <c r="F1" s="15"/>
      <c r="G1" s="15"/>
      <c r="H1" s="15"/>
      <c r="I1" s="15"/>
      <c r="J1" s="15"/>
      <c r="K1" s="15"/>
      <c r="L1" s="15"/>
      <c r="M1" s="15"/>
      <c r="N1" s="15"/>
    </row>
    <row r="2" spans="2:16" s="16" customFormat="1" ht="23.25" customHeight="1" thickBot="1" x14ac:dyDescent="0.4">
      <c r="B2" s="15"/>
      <c r="C2" s="15"/>
      <c r="D2" s="15"/>
      <c r="E2" s="15"/>
      <c r="F2" s="15"/>
      <c r="G2" s="15"/>
      <c r="H2" s="15"/>
      <c r="I2" s="15"/>
      <c r="J2" s="15"/>
      <c r="K2" s="15"/>
      <c r="L2" s="15"/>
      <c r="M2" s="15"/>
      <c r="N2" s="15"/>
    </row>
    <row r="3" spans="2:16" s="16" customFormat="1" ht="27.75" customHeight="1" thickTop="1" thickBot="1" x14ac:dyDescent="0.4">
      <c r="B3" s="52" t="s">
        <v>26</v>
      </c>
      <c r="C3" s="52" t="s">
        <v>27</v>
      </c>
      <c r="D3" s="51" t="s">
        <v>28</v>
      </c>
      <c r="E3" s="51" t="s">
        <v>29</v>
      </c>
      <c r="F3" s="52" t="s">
        <v>30</v>
      </c>
      <c r="G3" s="51" t="s">
        <v>31</v>
      </c>
      <c r="H3" s="51" t="s">
        <v>32</v>
      </c>
      <c r="I3" s="15"/>
      <c r="J3" s="15"/>
      <c r="K3" s="15"/>
      <c r="L3" s="15"/>
      <c r="M3" s="15"/>
      <c r="N3" s="15"/>
    </row>
    <row r="4" spans="2:16" s="16" customFormat="1" ht="15" thickTop="1" x14ac:dyDescent="0.35">
      <c r="B4" s="18"/>
      <c r="C4" s="19"/>
      <c r="D4" s="20"/>
      <c r="E4" s="20"/>
      <c r="F4" s="54"/>
      <c r="G4" s="64">
        <v>0</v>
      </c>
      <c r="H4" s="64">
        <v>0</v>
      </c>
      <c r="I4" s="15"/>
      <c r="J4" s="15"/>
      <c r="K4" s="15"/>
      <c r="L4" s="15"/>
      <c r="M4" s="15"/>
      <c r="N4" s="15"/>
    </row>
    <row r="5" spans="2:16" s="16" customFormat="1" x14ac:dyDescent="0.35">
      <c r="B5" s="21"/>
      <c r="C5" s="22"/>
      <c r="D5" s="23"/>
      <c r="E5" s="23"/>
      <c r="F5" s="55"/>
      <c r="G5" s="65">
        <v>0</v>
      </c>
      <c r="H5" s="66">
        <v>0</v>
      </c>
      <c r="I5" s="15"/>
      <c r="J5" s="15"/>
      <c r="K5" s="15"/>
      <c r="L5" s="15"/>
      <c r="M5" s="15"/>
      <c r="N5" s="15"/>
    </row>
    <row r="6" spans="2:16" s="16" customFormat="1" x14ac:dyDescent="0.35">
      <c r="B6" s="21"/>
      <c r="C6" s="22"/>
      <c r="D6" s="23"/>
      <c r="E6" s="23"/>
      <c r="F6" s="55"/>
      <c r="G6" s="65">
        <v>0</v>
      </c>
      <c r="H6" s="66">
        <v>0</v>
      </c>
      <c r="I6" s="15"/>
      <c r="J6" s="15"/>
      <c r="K6" s="15"/>
      <c r="L6" s="15"/>
      <c r="M6" s="15"/>
      <c r="N6" s="15"/>
    </row>
    <row r="7" spans="2:16" s="16" customFormat="1" x14ac:dyDescent="0.35">
      <c r="B7" s="21"/>
      <c r="C7" s="22"/>
      <c r="D7" s="23"/>
      <c r="E7" s="23"/>
      <c r="F7" s="55"/>
      <c r="G7" s="65">
        <v>0</v>
      </c>
      <c r="H7" s="66">
        <v>0</v>
      </c>
      <c r="I7" s="15"/>
      <c r="J7" s="15"/>
      <c r="K7" s="15"/>
      <c r="L7" s="15"/>
      <c r="M7" s="15"/>
      <c r="N7" s="15"/>
    </row>
    <row r="8" spans="2:16" s="16" customFormat="1" ht="15" thickBot="1" x14ac:dyDescent="0.4">
      <c r="B8" s="24"/>
      <c r="C8" s="25"/>
      <c r="D8" s="26"/>
      <c r="E8" s="26"/>
      <c r="F8" s="53"/>
      <c r="G8" s="67">
        <v>0</v>
      </c>
      <c r="H8" s="64">
        <v>0</v>
      </c>
      <c r="I8" s="15"/>
      <c r="J8" s="15"/>
      <c r="K8" s="15"/>
      <c r="L8" s="15"/>
      <c r="M8" s="15"/>
      <c r="N8" s="15"/>
    </row>
    <row r="9" spans="2:16" s="16" customFormat="1" ht="15.5" thickTop="1" thickBot="1" x14ac:dyDescent="0.4">
      <c r="B9" s="27" t="s">
        <v>33</v>
      </c>
      <c r="C9" s="28"/>
      <c r="D9" s="17"/>
      <c r="E9" s="17"/>
      <c r="F9" s="17"/>
      <c r="G9" s="61">
        <f>SUM(G4:G8)</f>
        <v>0</v>
      </c>
      <c r="H9" s="62">
        <f>SUM(H4:H8)</f>
        <v>0</v>
      </c>
      <c r="I9" s="15"/>
      <c r="J9" s="15"/>
      <c r="K9" s="15"/>
      <c r="L9" s="15"/>
      <c r="M9" s="15"/>
      <c r="N9" s="15"/>
    </row>
    <row r="10" spans="2:16" s="16" customFormat="1" ht="15" thickTop="1" x14ac:dyDescent="0.35">
      <c r="B10" s="15"/>
      <c r="C10" s="15"/>
      <c r="D10" s="15"/>
      <c r="E10" s="15"/>
      <c r="F10" s="15"/>
      <c r="G10" s="15"/>
      <c r="H10" s="15"/>
      <c r="I10" s="15"/>
      <c r="J10" s="15"/>
      <c r="K10" s="15"/>
      <c r="L10" s="15"/>
      <c r="M10" s="15"/>
      <c r="N10" s="15"/>
    </row>
    <row r="11" spans="2:16" s="16" customFormat="1" hidden="1" x14ac:dyDescent="0.35">
      <c r="B11" s="15"/>
      <c r="C11" s="15"/>
      <c r="D11" s="15"/>
      <c r="E11" s="15" t="s">
        <v>34</v>
      </c>
      <c r="F11" s="57" t="e">
        <f>(G9/(G9+H9))*100</f>
        <v>#DIV/0!</v>
      </c>
      <c r="G11" s="15"/>
      <c r="H11" s="15"/>
      <c r="I11" s="15"/>
      <c r="J11" s="15"/>
      <c r="K11" s="15"/>
      <c r="L11" s="15"/>
      <c r="M11" s="15"/>
      <c r="N11" s="15"/>
    </row>
    <row r="12" spans="2:16" s="16" customFormat="1" ht="15" thickBot="1" x14ac:dyDescent="0.4">
      <c r="B12" s="15"/>
      <c r="C12" s="15"/>
      <c r="D12" s="15"/>
      <c r="E12" s="15"/>
      <c r="F12" s="15"/>
      <c r="G12" s="15"/>
      <c r="H12" s="15"/>
      <c r="I12" s="15"/>
      <c r="J12" s="15"/>
      <c r="K12" s="15"/>
      <c r="L12" s="15"/>
      <c r="M12" s="15"/>
      <c r="N12" s="15"/>
      <c r="O12" s="29"/>
      <c r="P12" s="29"/>
    </row>
    <row r="13" spans="2:16" s="16" customFormat="1" ht="22.5" thickTop="1" thickBot="1" x14ac:dyDescent="0.4">
      <c r="B13" s="52" t="s">
        <v>35</v>
      </c>
      <c r="C13" s="68">
        <v>0</v>
      </c>
      <c r="D13" s="15"/>
      <c r="E13" s="52" t="s">
        <v>36</v>
      </c>
      <c r="F13" s="61" t="str">
        <f>IFERROR(IF(G9=0,"",IF(((G9)/(C13-G21))&gt;=1,1,((G9)/(C13-G21)))),"")</f>
        <v/>
      </c>
      <c r="G13" s="15"/>
      <c r="H13" s="15"/>
      <c r="I13" s="15"/>
      <c r="J13" s="15"/>
      <c r="K13" s="15"/>
      <c r="L13" s="15"/>
      <c r="M13" s="15"/>
      <c r="N13" s="15"/>
    </row>
    <row r="14" spans="2:16" s="16" customFormat="1" ht="15.5" thickTop="1" thickBot="1" x14ac:dyDescent="0.4">
      <c r="B14" s="15"/>
      <c r="C14" s="15"/>
      <c r="D14" s="15"/>
      <c r="E14" s="52" t="s">
        <v>37</v>
      </c>
      <c r="F14" s="61" t="str">
        <f>IFERROR(IF(((H9+G9)/(C13-G21))&gt;=1,1,((H9+G9)/(C13-G21))),"")</f>
        <v/>
      </c>
      <c r="G14" s="15"/>
      <c r="H14" s="15"/>
      <c r="I14" s="15"/>
      <c r="J14" s="15"/>
      <c r="K14" s="15"/>
      <c r="L14" s="15"/>
      <c r="M14" s="15"/>
      <c r="N14" s="15"/>
    </row>
    <row r="15" spans="2:16" s="16" customFormat="1" ht="11.25" customHeight="1" thickTop="1" thickBot="1" x14ac:dyDescent="0.4">
      <c r="B15" s="15"/>
      <c r="C15" s="15"/>
      <c r="D15" s="15"/>
      <c r="E15" s="15"/>
      <c r="F15" s="15"/>
      <c r="G15" s="15"/>
      <c r="H15" s="15"/>
      <c r="I15" s="15"/>
      <c r="J15" s="15"/>
      <c r="K15" s="15"/>
      <c r="L15" s="15"/>
      <c r="M15" s="15"/>
      <c r="N15" s="15"/>
    </row>
    <row r="16" spans="2:16" s="16" customFormat="1" ht="85" customHeight="1" thickTop="1" thickBot="1" x14ac:dyDescent="0.4">
      <c r="B16" s="52"/>
      <c r="C16" s="51" t="s">
        <v>27</v>
      </c>
      <c r="D16" s="51" t="s">
        <v>28</v>
      </c>
      <c r="E16" s="51" t="s">
        <v>29</v>
      </c>
      <c r="F16" s="51" t="s">
        <v>30</v>
      </c>
      <c r="G16" s="72" t="s">
        <v>38</v>
      </c>
      <c r="H16" s="30"/>
      <c r="I16" s="69" t="s">
        <v>39</v>
      </c>
      <c r="J16" s="70" t="s">
        <v>40</v>
      </c>
      <c r="K16" s="71" t="s">
        <v>41</v>
      </c>
      <c r="L16" s="70" t="s">
        <v>42</v>
      </c>
      <c r="M16" s="71" t="s">
        <v>43</v>
      </c>
      <c r="N16" s="70" t="s">
        <v>44</v>
      </c>
    </row>
    <row r="17" spans="2:14" s="16" customFormat="1" ht="15" thickTop="1" x14ac:dyDescent="0.35">
      <c r="B17" s="167" t="s">
        <v>45</v>
      </c>
      <c r="C17" s="19"/>
      <c r="D17" s="20"/>
      <c r="E17" s="20"/>
      <c r="F17" s="54"/>
      <c r="G17" s="63">
        <v>0</v>
      </c>
      <c r="H17" s="30"/>
      <c r="I17" s="77"/>
      <c r="J17" s="74">
        <f>SUM(I17*G17)/100</f>
        <v>0</v>
      </c>
      <c r="K17" s="78"/>
      <c r="L17" s="74">
        <f>(K17*G17)/100</f>
        <v>0</v>
      </c>
      <c r="M17" s="78"/>
      <c r="N17" s="79">
        <f>(M17*G17)/100</f>
        <v>0</v>
      </c>
    </row>
    <row r="18" spans="2:14" s="16" customFormat="1" x14ac:dyDescent="0.35">
      <c r="B18" s="168"/>
      <c r="C18" s="22"/>
      <c r="D18" s="23"/>
      <c r="E18" s="23"/>
      <c r="F18" s="55"/>
      <c r="G18" s="65">
        <v>0</v>
      </c>
      <c r="H18" s="30"/>
      <c r="I18" s="80"/>
      <c r="J18" s="75">
        <f t="shared" ref="J18:J26" si="0">SUM(I18*G18)/100</f>
        <v>0</v>
      </c>
      <c r="K18" s="81"/>
      <c r="L18" s="75">
        <f>(K18*G18)/100</f>
        <v>0</v>
      </c>
      <c r="M18" s="81"/>
      <c r="N18" s="79">
        <f>(M18*G18)/100</f>
        <v>0</v>
      </c>
    </row>
    <row r="19" spans="2:14" s="16" customFormat="1" x14ac:dyDescent="0.35">
      <c r="B19" s="168"/>
      <c r="C19" s="22"/>
      <c r="D19" s="23"/>
      <c r="E19" s="23"/>
      <c r="F19" s="55"/>
      <c r="G19" s="65">
        <v>0</v>
      </c>
      <c r="H19" s="30"/>
      <c r="I19" s="80"/>
      <c r="J19" s="75">
        <f t="shared" si="0"/>
        <v>0</v>
      </c>
      <c r="K19" s="81"/>
      <c r="L19" s="75">
        <f>(K19*G19)/100</f>
        <v>0</v>
      </c>
      <c r="M19" s="81"/>
      <c r="N19" s="79">
        <f>(M19*G19)/100</f>
        <v>0</v>
      </c>
    </row>
    <row r="20" spans="2:14" s="16" customFormat="1" ht="15" thickBot="1" x14ac:dyDescent="0.4">
      <c r="B20" s="169"/>
      <c r="C20" s="25"/>
      <c r="D20" s="26"/>
      <c r="E20" s="26"/>
      <c r="F20" s="53"/>
      <c r="G20" s="67">
        <v>0</v>
      </c>
      <c r="H20" s="30"/>
      <c r="I20" s="82"/>
      <c r="J20" s="76">
        <f t="shared" si="0"/>
        <v>0</v>
      </c>
      <c r="K20" s="83"/>
      <c r="L20" s="76">
        <f>(K20*G20)/100</f>
        <v>0</v>
      </c>
      <c r="M20" s="83"/>
      <c r="N20" s="84">
        <f>(M20*G20)/100</f>
        <v>0</v>
      </c>
    </row>
    <row r="21" spans="2:14" s="16" customFormat="1" ht="15.5" thickTop="1" thickBot="1" x14ac:dyDescent="0.4">
      <c r="B21" s="164" t="s">
        <v>33</v>
      </c>
      <c r="C21" s="165"/>
      <c r="D21" s="165"/>
      <c r="E21" s="165"/>
      <c r="F21" s="166"/>
      <c r="G21" s="61">
        <f>SUM(G17:G20)</f>
        <v>0</v>
      </c>
      <c r="H21" s="30"/>
      <c r="I21" s="161"/>
      <c r="J21" s="162"/>
      <c r="K21" s="162"/>
      <c r="L21" s="162"/>
      <c r="M21" s="162"/>
      <c r="N21" s="163"/>
    </row>
    <row r="22" spans="2:14" s="16" customFormat="1" ht="15" thickTop="1" x14ac:dyDescent="0.35">
      <c r="B22" s="170" t="s">
        <v>46</v>
      </c>
      <c r="C22" s="19"/>
      <c r="D22" s="20"/>
      <c r="E22" s="20"/>
      <c r="F22" s="54"/>
      <c r="G22" s="73">
        <v>0</v>
      </c>
      <c r="H22" s="30"/>
      <c r="I22" s="77"/>
      <c r="J22" s="74">
        <f>SUM(I22*G22)/100</f>
        <v>0</v>
      </c>
      <c r="K22" s="78"/>
      <c r="L22" s="74">
        <f>(K22*G22)/100</f>
        <v>0</v>
      </c>
      <c r="M22" s="78"/>
      <c r="N22" s="85">
        <f>(M22*G22)/100</f>
        <v>0</v>
      </c>
    </row>
    <row r="23" spans="2:14" s="16" customFormat="1" x14ac:dyDescent="0.35">
      <c r="B23" s="171"/>
      <c r="C23" s="22"/>
      <c r="D23" s="23"/>
      <c r="E23" s="23"/>
      <c r="F23" s="55"/>
      <c r="G23" s="65">
        <v>0</v>
      </c>
      <c r="H23" s="30"/>
      <c r="I23" s="80"/>
      <c r="J23" s="75">
        <f t="shared" si="0"/>
        <v>0</v>
      </c>
      <c r="K23" s="81"/>
      <c r="L23" s="75">
        <f>(K23*G23)/100</f>
        <v>0</v>
      </c>
      <c r="M23" s="81"/>
      <c r="N23" s="79">
        <f>(M23*G23)/100</f>
        <v>0</v>
      </c>
    </row>
    <row r="24" spans="2:14" s="16" customFormat="1" x14ac:dyDescent="0.35">
      <c r="B24" s="171"/>
      <c r="C24" s="22"/>
      <c r="D24" s="23"/>
      <c r="E24" s="23"/>
      <c r="F24" s="55"/>
      <c r="G24" s="65">
        <v>0</v>
      </c>
      <c r="H24" s="30"/>
      <c r="I24" s="80"/>
      <c r="J24" s="75">
        <f t="shared" si="0"/>
        <v>0</v>
      </c>
      <c r="K24" s="81"/>
      <c r="L24" s="75">
        <f>(K24*G24)/100</f>
        <v>0</v>
      </c>
      <c r="M24" s="81"/>
      <c r="N24" s="79">
        <f>(M24*G24)/100</f>
        <v>0</v>
      </c>
    </row>
    <row r="25" spans="2:14" s="16" customFormat="1" x14ac:dyDescent="0.35">
      <c r="B25" s="171"/>
      <c r="C25" s="22"/>
      <c r="D25" s="23"/>
      <c r="E25" s="23"/>
      <c r="F25" s="55"/>
      <c r="G25" s="65">
        <v>0</v>
      </c>
      <c r="H25" s="30"/>
      <c r="I25" s="80"/>
      <c r="J25" s="75">
        <f t="shared" si="0"/>
        <v>0</v>
      </c>
      <c r="K25" s="81"/>
      <c r="L25" s="75">
        <f>(K25*G25)/100</f>
        <v>0</v>
      </c>
      <c r="M25" s="81"/>
      <c r="N25" s="79">
        <f>(M25*G25)/100</f>
        <v>0</v>
      </c>
    </row>
    <row r="26" spans="2:14" s="16" customFormat="1" ht="15" thickBot="1" x14ac:dyDescent="0.4">
      <c r="B26" s="172"/>
      <c r="C26" s="25"/>
      <c r="D26" s="26"/>
      <c r="E26" s="26"/>
      <c r="F26" s="53"/>
      <c r="G26" s="67">
        <v>0</v>
      </c>
      <c r="H26" s="30"/>
      <c r="I26" s="82"/>
      <c r="J26" s="76">
        <f t="shared" si="0"/>
        <v>0</v>
      </c>
      <c r="K26" s="83"/>
      <c r="L26" s="76">
        <f>(K26*G26)/100</f>
        <v>0</v>
      </c>
      <c r="M26" s="83"/>
      <c r="N26" s="84">
        <f>(M26*G26)/100</f>
        <v>0</v>
      </c>
    </row>
    <row r="27" spans="2:14" s="16" customFormat="1" ht="15.5" thickTop="1" thickBot="1" x14ac:dyDescent="0.4">
      <c r="B27" s="164" t="s">
        <v>33</v>
      </c>
      <c r="C27" s="165"/>
      <c r="D27" s="165"/>
      <c r="E27" s="165"/>
      <c r="F27" s="166"/>
      <c r="G27" s="61">
        <f>SUM(G22:G26)</f>
        <v>0</v>
      </c>
      <c r="H27" s="30"/>
      <c r="I27" s="68"/>
      <c r="J27" s="62">
        <f>SUM(J17:J26)</f>
        <v>0</v>
      </c>
      <c r="K27" s="86"/>
      <c r="L27" s="61">
        <f>SUM(L17:L26)</f>
        <v>0</v>
      </c>
      <c r="M27" s="87"/>
      <c r="N27" s="62">
        <f>SUM(N17:N26)</f>
        <v>0</v>
      </c>
    </row>
    <row r="28" spans="2:14" s="16" customFormat="1" ht="15" thickTop="1" x14ac:dyDescent="0.35">
      <c r="B28" s="31"/>
      <c r="C28" s="15"/>
      <c r="D28" s="15"/>
      <c r="E28" s="15"/>
      <c r="F28" s="15"/>
      <c r="G28" s="15"/>
      <c r="H28" s="15"/>
      <c r="I28" s="32"/>
      <c r="J28" s="33"/>
      <c r="K28" s="34"/>
      <c r="L28" s="15"/>
      <c r="M28" s="35"/>
      <c r="N28" s="15"/>
    </row>
    <row r="29" spans="2:14" s="16" customFormat="1" x14ac:dyDescent="0.35">
      <c r="B29" s="31"/>
      <c r="C29" s="15"/>
      <c r="D29" s="15"/>
      <c r="E29" s="15"/>
      <c r="F29" s="36"/>
      <c r="G29" s="37"/>
      <c r="H29" s="36"/>
      <c r="I29" s="38"/>
      <c r="J29" s="36"/>
      <c r="K29" s="39"/>
      <c r="L29" s="40"/>
      <c r="M29" s="39"/>
      <c r="N29" s="40"/>
    </row>
    <row r="30" spans="2:14" s="16" customFormat="1" x14ac:dyDescent="0.35">
      <c r="B30" s="31"/>
      <c r="C30" s="15"/>
      <c r="D30" s="15"/>
      <c r="E30" s="15"/>
      <c r="F30" s="41"/>
      <c r="G30" s="37"/>
      <c r="H30" s="36"/>
      <c r="I30" s="38"/>
      <c r="J30" s="36"/>
      <c r="K30" s="42"/>
      <c r="L30" s="43"/>
      <c r="M30" s="42"/>
      <c r="N30" s="43"/>
    </row>
    <row r="31" spans="2:14" s="16" customFormat="1" x14ac:dyDescent="0.35">
      <c r="B31" s="31"/>
      <c r="C31" s="15"/>
      <c r="D31" s="15"/>
      <c r="E31" s="15"/>
      <c r="F31" s="41"/>
      <c r="G31" s="15"/>
      <c r="H31" s="41"/>
      <c r="I31" s="44"/>
      <c r="J31" s="45"/>
      <c r="K31" s="46"/>
      <c r="L31" s="15"/>
      <c r="M31" s="47"/>
      <c r="N31" s="15"/>
    </row>
    <row r="32" spans="2:14" s="16" customFormat="1" ht="15" thickBot="1" x14ac:dyDescent="0.4">
      <c r="B32" s="48" t="s">
        <v>47</v>
      </c>
      <c r="C32" s="15"/>
      <c r="D32" s="15"/>
      <c r="E32" s="15"/>
      <c r="F32" s="15"/>
      <c r="G32" s="15"/>
      <c r="H32" s="15"/>
      <c r="I32" s="15"/>
      <c r="J32" s="15"/>
      <c r="K32" s="15"/>
      <c r="L32" s="15"/>
      <c r="M32" s="15"/>
      <c r="N32" s="15"/>
    </row>
    <row r="33" spans="1:14" s="16" customFormat="1" ht="44.5" thickTop="1" thickBot="1" x14ac:dyDescent="0.4">
      <c r="A33" s="49" t="s">
        <v>48</v>
      </c>
      <c r="B33" s="88" t="s">
        <v>49</v>
      </c>
      <c r="C33" s="88" t="s">
        <v>50</v>
      </c>
      <c r="D33" s="88" t="s">
        <v>48</v>
      </c>
      <c r="E33" s="88" t="s">
        <v>51</v>
      </c>
      <c r="F33" s="88" t="s">
        <v>52</v>
      </c>
      <c r="G33" s="89" t="s">
        <v>53</v>
      </c>
      <c r="I33" s="15"/>
      <c r="J33" s="15"/>
      <c r="K33" s="15"/>
      <c r="L33" s="15"/>
      <c r="M33" s="15"/>
      <c r="N33" s="15"/>
    </row>
    <row r="34" spans="1:14" s="16" customFormat="1" ht="15.5" thickTop="1" thickBot="1" x14ac:dyDescent="0.4">
      <c r="A34" s="56" t="e">
        <f>((F13*(C13-(L27+J27))/C13))*100</f>
        <v>#VALUE!</v>
      </c>
      <c r="B34" s="56" t="str">
        <f>IFERROR(ROUNDUP((J27/C13)*100,2),"")</f>
        <v/>
      </c>
      <c r="C34" s="56" t="str">
        <f>IFERROR(ROUNDDOWN((F14*(((C13-L27-J27)/C13)*100)), 2),"")</f>
        <v/>
      </c>
      <c r="D34" s="56" t="str">
        <f>IFERROR(IF(C13=0,"", ROUNDDOWN((F11*C34)/100, 2)), "")</f>
        <v/>
      </c>
      <c r="E34" s="92" t="str">
        <f>IFERROR(IF(C13=0,"",ROUNDDOWN((L27/C13)*100,2)),"")</f>
        <v/>
      </c>
      <c r="F34" s="56" t="str">
        <f>IFERROR(IF(C13=0,"",ROUNDDOWN((N27/C13)*100,2)),"")</f>
        <v/>
      </c>
      <c r="G34" s="93" t="str">
        <f>IFERROR(ROUNDDOWN(F34+D34,2),"")</f>
        <v/>
      </c>
      <c r="I34" s="15"/>
      <c r="J34" s="15"/>
      <c r="K34" s="15"/>
      <c r="L34" s="15"/>
      <c r="M34" s="15"/>
      <c r="N34" s="15"/>
    </row>
    <row r="35" spans="1:14" ht="15" thickTop="1" x14ac:dyDescent="0.35"/>
  </sheetData>
  <sheetProtection algorithmName="SHA-512" hashValue="/J2r7sDrWi381O05SktylUzM99aB7RryWbypUZTQf22xDOYZN+ovMFWrsxI+39a02ly13JwGi+RCeYUbqlHIGg==" saltValue="VDcXdOnp/z/tI2MJwOMBVA==" spinCount="100000" sheet="1" insertRows="0" selectLockedCells="1"/>
  <mergeCells count="6">
    <mergeCell ref="D1:E1"/>
    <mergeCell ref="I21:N21"/>
    <mergeCell ref="B21:F21"/>
    <mergeCell ref="B27:F27"/>
    <mergeCell ref="B17:B20"/>
    <mergeCell ref="B22:B26"/>
  </mergeCells>
  <pageMargins left="0.7" right="0.7" top="0.75" bottom="0.75" header="0.3" footer="0.3"/>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15C3-287E-4D05-959A-E7DB23E37256}">
  <dimension ref="A1"/>
  <sheetViews>
    <sheetView tabSelected="1" workbookViewId="0">
      <selection activeCell="I25" sqref="I25"/>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QMSProcessOwner xmlns="f57cc006-31b2-40fa-b589-1565d41822a1">
      <UserInfo>
        <DisplayName>Processor Process Owners</DisplayName>
        <AccountId>61</AccountId>
        <AccountType/>
      </UserInfo>
    </QMSProcessOwner>
    <PortalDocument xmlns="f57cc006-31b2-40fa-b589-1565d41822a1">false</PortalDocument>
    <DocumentLanguages xmlns="f57cc006-31b2-40fa-b589-1565d41822a1">English (UK)</DocumentLanguages>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COSMOS</TermName>
          <TermId xmlns="http://schemas.microsoft.com/office/infopath/2007/PartnerControls">25f050c0-514e-4b64-ba9e-a95b234a760e</TermId>
        </TermInfo>
      </Terms>
    </ae9375f09f6748d8a1e95e3352f09959>
    <SAWebsiteDocument xmlns="f57cc006-31b2-40fa-b589-1565d41822a1">no</SAWebsiteDocument>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P1611Fm</LegacyDocumentRefCode>
    <QMSDescription xmlns="f57cc006-31b2-40fa-b589-1565d41822a1" xsi:nil="true"/>
    <TranslationRequired xmlns="f57cc006-31b2-40fa-b589-1565d41822a1">
      <Value>Not required</Value>
    </TranslationRequired>
    <QMSPublishedDate xmlns="f57cc006-31b2-40fa-b589-1565d41822a1">2023-02-22T16:40:06+00:00</QMSPublishedDate>
    <QMSAssociatedPlanTitle xmlns="f57cc006-31b2-40fa-b589-1565d41822a1" xsi:nil="true"/>
    <TaxCatchAll xmlns="f57cc006-31b2-40fa-b589-1565d41822a1">
      <Value>46</Value>
      <Value>45</Value>
      <Value>23</Value>
      <Value>36</Value>
      <Value>49</Value>
    </TaxCatchAll>
    <DocumentRefCode xmlns="f57cc006-31b2-40fa-b589-1565d41822a1">(TBC)</DocumentRefCode>
    <QMSDocumentAuthor xmlns="f57cc006-31b2-40fa-b589-1565d41822a1">
      <UserInfo>
        <DisplayName/>
        <AccountId xsi:nil="true"/>
        <AccountType/>
      </UserInfo>
    </QMSDocumentAuthor>
    <l7fd9d39545e470c852b36e911c83b33 xmlns="f57cc006-31b2-40fa-b589-1565d41822a1">
      <Terms xmlns="http://schemas.microsoft.com/office/infopath/2007/PartnerControls">
        <TermInfo xmlns="http://schemas.microsoft.com/office/infopath/2007/PartnerControls">
          <TermName xmlns="http://schemas.microsoft.com/office/infopath/2007/PartnerControls">Health and Beauty</TermName>
          <TermId xmlns="http://schemas.microsoft.com/office/infopath/2007/PartnerControls">93acdb7a-7060-4719-93d3-ff244c259a35</TermId>
        </TermInfo>
      </Terms>
    </l7fd9d39545e470c852b36e911c83b33>
    <LockModified xmlns="f57cc006-31b2-40fa-b589-1565d41822a1">2023-02-22T16:40:07+00:00</LockModified>
    <QMSMandatoryStakeholders xmlns="f57cc006-31b2-40fa-b589-1565d41822a1">
      <UserInfo>
        <DisplayName/>
        <AccountId xsi:nil="true"/>
        <AccountType/>
      </UserInfo>
    </QMSMandatoryStakeholders>
    <ChangeDescription xmlns="f57cc006-31b2-40fa-b589-1565d41822a1" xsi:nil="true"/>
    <ExternalDocument xmlns="f57cc006-31b2-40fa-b589-1565d41822a1">false</ExternalDocument>
    <QMSAdditionalStakeholders xmlns="f57cc006-31b2-40fa-b589-1565d41822a1">
      <UserInfo>
        <DisplayName/>
        <AccountId xsi:nil="true"/>
        <AccountType/>
      </UserInfo>
    </QMSAdditionalStakeholders>
    <SharedWithForestry xmlns="f57cc006-31b2-40fa-b589-1565d41822a1">false</SharedWithForestry>
    <QMSAssociatedCertificationTitle xmlns="f57cc006-31b2-40fa-b589-1565d41822a1" xsi:nil="true"/>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Processor</TermName>
          <TermId xmlns="http://schemas.microsoft.com/office/infopath/2007/PartnerControls">98b52e97-3fd5-4bd6-b134-2c4d1e901d75</TermId>
        </TermInfo>
      </Terms>
    </ad2f377e54714112ab833597fa2da4c5>
    <AmendLock xmlns="f57cc006-31b2-40fa-b589-1565d41822a1">false</AmendLock>
    <DocumentWithdrawn xmlns="f57cc006-31b2-40fa-b589-1565d41822a1">No</DocumentWithdrawn>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c356dbc7-f119-4bec-8705-315151cd48c3</TermId>
        </TermInfo>
      </Terms>
    </f566ae4b6da04003a30c549f0f75017f>
    <LegacyVersionNumber xmlns="f57cc006-31b2-40fa-b589-1565d41822a1">4</LegacyVersionNumber>
    <PDFVersion xmlns="f57cc006-31b2-40fa-b589-1565d41822a1">false</PDFVersion>
    <DocumentSharedWithClimateAndLandscape xmlns="f57cc006-31b2-40fa-b589-1565d41822a1">false</DocumentSharedWithClimateAndLandscape>
  </documentManagement>
</p:properties>
</file>

<file path=customXml/item3.xml><?xml version="1.0" encoding="utf-8"?>
<ct:contentTypeSchema xmlns:ct="http://schemas.microsoft.com/office/2006/metadata/contentType" xmlns:ma="http://schemas.microsoft.com/office/2006/metadata/properties/metaAttributes" ct:_="" ma:_="" ma:contentTypeName="External form" ma:contentTypeID="0x01010035E0B3F32CE6BF45BAD9123443F43AC809000C2B86681F6D8743BF45EC0EB41CCFC2" ma:contentTypeVersion="115" ma:contentTypeDescription="External audience" ma:contentTypeScope="" ma:versionID="6014c8a92d8e9780312c26f15472372a">
  <xsd:schema xmlns:xsd="http://www.w3.org/2001/XMLSchema" xmlns:xs="http://www.w3.org/2001/XMLSchema" xmlns:p="http://schemas.microsoft.com/office/2006/metadata/properties" xmlns:ns2="f57cc006-31b2-40fa-b589-1565d41822a1" targetNamespace="http://schemas.microsoft.com/office/2006/metadata/properties" ma:root="true" ma:fieldsID="f6c4c514a0e7fc4871520e0b58c999e0" ns2:_="">
    <xsd:import namespace="f57cc006-31b2-40fa-b589-1565d41822a1"/>
    <xsd:element name="properties">
      <xsd:complexType>
        <xsd:sequence>
          <xsd:element name="documentManagement">
            <xsd:complexType>
              <xsd:all>
                <xsd:element ref="ns2:DocumentRefCode" minOccurs="0"/>
                <xsd:element ref="ns2:QMSProcessOwner"/>
                <xsd:element ref="ns2:QMSMandatoryStakeholders" minOccurs="0"/>
                <xsd:element ref="ns2:QMSAdditionalStakeholders" minOccurs="0"/>
                <xsd:element ref="ns2:QMSDocumentAuthor" minOccurs="0"/>
                <xsd:element ref="ns2:SAWebsiteDocument"/>
                <xsd:element ref="ns2:ExternalDocument" minOccurs="0"/>
                <xsd:element ref="ns2:SAApplicationPackDocument" minOccurs="0"/>
                <xsd:element ref="ns2:SharedWithForestry" minOccurs="0"/>
                <xsd:element ref="ns2:PortalDocument" minOccurs="0"/>
                <xsd:element ref="ns2:LegacyDocumentRefCode" minOccurs="0"/>
                <xsd:element ref="ns2:LegacyVersionNumber" minOccurs="0"/>
                <xsd:element ref="ns2:QMSNextReviewDate" minOccurs="0"/>
                <xsd:element ref="ns2:ChangeDescription" minOccurs="0"/>
                <xsd:element ref="ns2:DocumentLanguages" minOccurs="0"/>
                <xsd:element ref="ns2:QMSDescription" minOccurs="0"/>
                <xsd:element ref="ns2:AmendLock" minOccurs="0"/>
                <xsd:element ref="ns2:QMSAssociatedCertificationTitle" minOccurs="0"/>
                <xsd:element ref="ns2:TaxCatchAllLabel" minOccurs="0"/>
                <xsd:element ref="ns2:ae9375f09f6748d8a1e95e3352f09959" minOccurs="0"/>
                <xsd:element ref="ns2:ad2f377e54714112ab833597fa2da4c5" minOccurs="0"/>
                <xsd:element ref="ns2:QMSAssociatedPlanTitle" minOccurs="0"/>
                <xsd:element ref="ns2:LockModified" minOccurs="0"/>
                <xsd:element ref="ns2:QMSPublishedDate" minOccurs="0"/>
                <xsd:element ref="ns2:DocumentWithdrawn" minOccurs="0"/>
                <xsd:element ref="ns2:ic9f03f562ef4388ac9038703c4dc5d2" minOccurs="0"/>
                <xsd:element ref="ns2:TranslationRequired" minOccurs="0"/>
                <xsd:element ref="ns2:l7fd9d39545e470c852b36e911c83b33" minOccurs="0"/>
                <xsd:element ref="ns2:TaxCatchAll" minOccurs="0"/>
                <xsd:element ref="ns2:DateWithdrawn" minOccurs="0"/>
                <xsd:element ref="ns2:f566ae4b6da04003a30c549f0f75017f" minOccurs="0"/>
                <xsd:element ref="ns2:PDFVersion" minOccurs="0"/>
                <xsd:element ref="ns2:DocumentSharedWithClimateAndLandsc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1" nillable="true" ma:displayName="Document Reference Code" ma:default="(TBC)" ma:internalName="DocumentRefCode" ma:readOnly="false">
      <xsd:simpleType>
        <xsd:restriction base="dms:Text">
          <xsd:maxLength value="255"/>
        </xsd:restriction>
      </xsd:simpleType>
    </xsd:element>
    <xsd:element name="QMSProcessOwner" ma:index="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DocumentAuthor" ma:index="9"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ebsiteDocument" ma:index="10" ma:displayName="SA Website Document" ma:description="Add URL where the document will be" ma:internalName="SAWebsiteDocument" ma:readOnly="false">
      <xsd:simpleType>
        <xsd:restriction base="dms:Note">
          <xsd:maxLength value="255"/>
        </xsd:restriction>
      </xsd:simpleType>
    </xsd:element>
    <xsd:element name="ExternalDocument" ma:index="11" nillable="true" ma:displayName="External Document" ma:default="0" ma:description="If this document was not created by SA Certification, tick 'yes'" ma:internalName="ExternalDocument" ma:readOnly="false">
      <xsd:simpleType>
        <xsd:restriction base="dms:Boolean"/>
      </xsd:simpleType>
    </xsd:element>
    <xsd:element name="SAApplicationPackDocument" ma:index="12" nillable="true" ma:displayName="SA Application Pack Document" ma:default="0" ma:internalName="SAApplicationPackDocument" ma:readOnly="false">
      <xsd:simpleType>
        <xsd:restriction base="dms:Boolean"/>
      </xsd:simpleType>
    </xsd:element>
    <xsd:element name="SharedWithForestry" ma:index="13" nillable="true" ma:displayName="Document shared with Forestry" ma:default="0" ma:description="If 'yes' is selected, a copy of the update document must be sent to Forestry QMS team to update the copy in their library" ma:internalName="SharedWithForestry" ma:readOnly="false">
      <xsd:simpleType>
        <xsd:restriction base="dms:Boolean"/>
      </xsd:simpleType>
    </xsd:element>
    <xsd:element name="PortalDocument" ma:index="14" nillable="true" ma:displayName="Client Portal Document" ma:default="0" ma:description="Is this document available on the client portal?" ma:internalName="PortalDocument">
      <xsd:simpleType>
        <xsd:restriction base="dms:Boolean"/>
      </xsd:simpleType>
    </xsd:element>
    <xsd:element name="LegacyDocumentRefCode" ma:index="16" nillable="true" ma:displayName="Legacy Document Reference Code" ma:internalName="LegacyDocumentRefCode" ma:readOnly="false">
      <xsd:simpleType>
        <xsd:restriction base="dms:Text">
          <xsd:maxLength value="255"/>
        </xsd:restriction>
      </xsd:simpleType>
    </xsd:element>
    <xsd:element name="LegacyVersionNumber" ma:index="17" nillable="true" ma:displayName="Legacy Version Number" ma:internalName="LegacyVersionNumber" ma:readOnly="false">
      <xsd:simpleType>
        <xsd:restriction base="dms:Text">
          <xsd:maxLength value="255"/>
        </xsd:restriction>
      </xsd:simpleType>
    </xsd:element>
    <xsd:element name="QMSNextReviewDate" ma:index="18"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ChangeDescription" ma:index="20" nillable="true" ma:displayName="Description of changes" ma:internalName="ChangeDescription" ma:readOnly="false">
      <xsd:simpleType>
        <xsd:restriction base="dms:Note">
          <xsd:maxLength value="255"/>
        </xsd:restriction>
      </xsd:simpleType>
    </xsd:element>
    <xsd:element name="DocumentLanguages" ma:index="21" nillable="true" ma:displayName="Document Languages" ma:format="Dropdown" ma:internalName="DocumentLanguages" ma:readOnly="false">
      <xsd:simpleType>
        <xsd:restriction base="dms:Choice">
          <xsd:enumeration value="English (UK)"/>
          <xsd:enumeration value="French"/>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AmendLock" ma:index="23" nillable="true" ma:displayName="Amend Lock" ma:default="0" ma:description="For QMS Amend Document flow use only" ma:hidden="true" ma:internalName="AmendLock" ma:readOnly="false">
      <xsd:simpleType>
        <xsd:restriction base="dms:Boolean"/>
      </xsd:simpleType>
    </xsd:element>
    <xsd:element name="QMSAssociatedCertificationTitle" ma:index="24"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TaxCatchAllLabel" ma:index="25" nillable="true" ma:displayName="Taxonomy Catch All Column1" ma:hidden="true" ma:list="{dc91b8b2-01ed-459c-8ce3-6952ac618633}" ma:internalName="TaxCatchAllLabel" ma:readOnly="tru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ae9375f09f6748d8a1e95e3352f09959" ma:index="26" ma:taxonomy="true" ma:internalName="ae9375f09f6748d8a1e95e3352f09959" ma:taxonomyFieldName="SchemeService" ma:displayName="Scheme/Service" ma:readOnly="false" ma:default=""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ad2f377e54714112ab833597fa2da4c5" ma:index="28" ma:taxonomy="true" ma:internalName="ad2f377e54714112ab833597fa2da4c5" ma:taxonomyFieldName="TeamsInvolved" ma:displayName="Teams Involved" ma:readOnly="false" ma:default=""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QMSAssociatedPlanTitle" ma:index="29"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0" nillable="true" ma:displayName="Lock Modified" ma:format="DateTime" ma:hidden="true" ma:internalName="LockModified" ma:readOnly="false">
      <xsd:simpleType>
        <xsd:restriction base="dms:DateTime"/>
      </xsd:simpleType>
    </xsd:element>
    <xsd:element name="QMSPublishedDate" ma:index="35"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DocumentWithdrawn" ma:index="36" nillable="true" ma:displayName="Withdrawn" ma:default="No" ma:description="Determines whether this document has been withdrawn / archived" ma:format="Dropdown" ma:hidden="true" ma:internalName="DocumentWithdrawn" ma:readOnly="false">
      <xsd:simpleType>
        <xsd:restriction base="dms:Choice">
          <xsd:enumeration value="No"/>
          <xsd:enumeration value="Yes"/>
        </xsd:restriction>
      </xsd:simpleType>
    </xsd:element>
    <xsd:element name="ic9f03f562ef4388ac9038703c4dc5d2" ma:index="37" nillable="true" ma:taxonomy="true" ma:internalName="ic9f03f562ef4388ac9038703c4dc5d2" ma:taxonomyFieldName="AccreditationClause" ma:displayName="ISO17065 Accreditation Clause" ma:readOnly="false" ma:default=""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TranslationRequired" ma:index="38" nillable="true" ma:displayName="Translation Required" ma:default="Not required" ma:description="Does this document require translation and who is responsible for that translation." ma:hidden="true"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l7fd9d39545e470c852b36e911c83b33" ma:index="40" ma:taxonomy="true" ma:internalName="l7fd9d39545e470c852b36e911c83b33" ma:taxonomyFieldName="DocumentCategories" ma:displayName="Document Categories" ma:readOnly="false" ma:default="" ma:fieldId="{57fd9d39-545e-470c-852b-36e911c83b33}"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TaxCatchAll" ma:index="41" nillable="true" ma:displayName="Taxonomy Catch All Column" ma:hidden="true" ma:list="{dc91b8b2-01ed-459c-8ce3-6952ac618633}"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DateWithdrawn" ma:index="42" nillable="true" ma:displayName="Date Withdrawn" ma:description="The date this document was archived" ma:format="DateTime" ma:hidden="true" ma:internalName="DateWithdrawn" ma:readOnly="false">
      <xsd:simpleType>
        <xsd:restriction base="dms:DateTime"/>
      </xsd:simpleType>
    </xsd:element>
    <xsd:element name="f566ae4b6da04003a30c549f0f75017f" ma:index="43"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00000000-0000-0000-0000-000000000000" ma:open="false" ma:isKeyword="false">
      <xsd:complexType>
        <xsd:sequence>
          <xsd:element ref="pc:Terms" minOccurs="0" maxOccurs="1"/>
        </xsd:sequence>
      </xsd:complexType>
    </xsd:element>
    <xsd:element name="PDFVersion" ma:index="44" nillable="true" ma:displayName="PDF Version" ma:default="0" ma:description="PDF version is to be updated when main document is amended" ma:internalName="PDFVersion">
      <xsd:simpleType>
        <xsd:restriction base="dms:Boolean"/>
      </xsd:simpleType>
    </xsd:element>
    <xsd:element name="DocumentSharedWithClimateAndLandscape" ma:index="45" nillable="true" ma:displayName="Document shared with Climate &amp; Landscape" ma:default="0" ma:internalName="DocumentSharedWithClimateAndLandscap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BDF00A-5B97-4B1F-8CEF-4799C25B66AA}">
  <ds:schemaRefs>
    <ds:schemaRef ds:uri="http://schemas.microsoft.com/sharepoint/v3/contenttype/forms"/>
  </ds:schemaRefs>
</ds:datastoreItem>
</file>

<file path=customXml/itemProps2.xml><?xml version="1.0" encoding="utf-8"?>
<ds:datastoreItem xmlns:ds="http://schemas.openxmlformats.org/officeDocument/2006/customXml" ds:itemID="{3EEADBA4-6F98-4E24-8F2D-1A7E40BB087B}">
  <ds:schemaRef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www.w3.org/XML/1998/namespace"/>
    <ds:schemaRef ds:uri="http://purl.org/dc/terms/"/>
    <ds:schemaRef ds:uri="http://schemas.microsoft.com/office/2006/documentManagement/types"/>
    <ds:schemaRef ds:uri="http://purl.org/dc/dcmitype/"/>
    <ds:schemaRef ds:uri="f57cc006-31b2-40fa-b589-1565d41822a1"/>
  </ds:schemaRefs>
</ds:datastoreItem>
</file>

<file path=customXml/itemProps3.xml><?xml version="1.0" encoding="utf-8"?>
<ds:datastoreItem xmlns:ds="http://schemas.openxmlformats.org/officeDocument/2006/customXml" ds:itemID="{2ECFD43B-3907-4A9F-83DF-C7443A492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Dry to fresh weight calculation</vt:lpstr>
      <vt:lpstr>Aqueous with Solvents</vt:lpstr>
      <vt:lpstr>Version 5 issued February 2023</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COSMOS Aqueous Extract with Solvent  MIPS</dc:title>
  <dc:subject/>
  <dc:creator>Michelle Ames</dc:creator>
  <cp:keywords/>
  <dc:description/>
  <cp:lastModifiedBy>Laura Avellaneda</cp:lastModifiedBy>
  <cp:revision/>
  <dcterms:created xsi:type="dcterms:W3CDTF">2016-05-13T08:34:22Z</dcterms:created>
  <dcterms:modified xsi:type="dcterms:W3CDTF">2023-02-22T16:39:26Z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0x01010035E0B3F32CE6BF45BAD9123443F43AC809000C2B86681F6D8743BF45EC0EB41CCFC2</vt:lpwstr>
  </property>
  <property fmtid="{D5CDD505-2E9C-101B-9397-08002B2CF9AE}" pid="3" name="i8ee55b6a520413aa8fa55552d3907c0">
    <vt:lpwstr>N/A|8037cc3d-a6c4-4abd-88b9-9dbbfa4022fe</vt:lpwstr>
  </property>
  <property fmtid="{D5CDD505-2E9C-101B-9397-08002B2CF9AE}" pid="4" name="DocumentSubcategory">
    <vt:lpwstr>46;#Product compliance|c356dbc7-f119-4bec-8705-315151cd48c3</vt:lpwstr>
  </property>
  <property fmtid="{D5CDD505-2E9C-101B-9397-08002B2CF9AE}" pid="5" name="ExternalAudiences">
    <vt:lpwstr>49;#N/A|8037cc3d-a6c4-4abd-88b9-9dbbfa4022fe</vt:lpwstr>
  </property>
  <property fmtid="{D5CDD505-2E9C-101B-9397-08002B2CF9AE}" pid="6" name="DocumentCategories">
    <vt:lpwstr>45;#Health and Beauty|93acdb7a-7060-4719-93d3-ff244c259a35</vt:lpwstr>
  </property>
  <property fmtid="{D5CDD505-2E9C-101B-9397-08002B2CF9AE}" pid="7" name="TeamsInvolved">
    <vt:lpwstr>36;#Processor|98b52e97-3fd5-4bd6-b134-2c4d1e901d75</vt:lpwstr>
  </property>
  <property fmtid="{D5CDD505-2E9C-101B-9397-08002B2CF9AE}" pid="8" name="SchemeService">
    <vt:lpwstr>23;#COSMOS|25f050c0-514e-4b64-ba9e-a95b234a760e</vt:lpwstr>
  </property>
  <property fmtid="{D5CDD505-2E9C-101B-9397-08002B2CF9AE}" pid="9" name="AccreditationClause">
    <vt:lpwstr/>
  </property>
  <property fmtid="{D5CDD505-2E9C-101B-9397-08002B2CF9AE}" pid="10" name="SharedWithUsers">
    <vt:lpwstr>155;#Jamie Wiles;#65;#Emily Clarke;#63;#Hannah Storr;#64;#Isabel Gladwin;#41;#Jon Watts;#38;#Laura Avellaneda;#59;#Stephen Smith;#40;#Cheryl Wade;#10;#Konsolute Service</vt:lpwstr>
  </property>
</Properties>
</file>