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soilassociation.sharepoint.com/sites/OrganicQMS/qmsdocs/"/>
    </mc:Choice>
  </mc:AlternateContent>
  <xr:revisionPtr revIDLastSave="0" documentId="13_ncr:1_{577BC0DD-DC60-4D90-A1BF-24B65CB0B60B}" xr6:coauthVersionLast="47" xr6:coauthVersionMax="47" xr10:uidLastSave="{00000000-0000-0000-0000-000000000000}"/>
  <bookViews>
    <workbookView xWindow="28680" yWindow="-120" windowWidth="29040" windowHeight="15720" xr2:uid="{66D69A9B-538A-4E21-9BB5-B2946ACA88E9}"/>
  </bookViews>
  <sheets>
    <sheet name="General" sheetId="6" r:id="rId1"/>
    <sheet name="1. Calculation of grade" sheetId="1" r:id="rId2"/>
    <sheet name="2. Calculation for Soap Noodles" sheetId="3" r:id="rId3"/>
    <sheet name="3. Final Product" sheetId="4" r:id="rId4"/>
    <sheet name="Version 4 issued April 2024" sheetId="7" r:id="rId5"/>
  </sheets>
  <externalReferences>
    <externalReference r:id="rId6"/>
  </externalReferences>
  <definedNames>
    <definedName name="stanard">'[1]Version 19 issued October 2023'!$A$11:$A$13</definedName>
    <definedName name="Status">'[1]Version 19 issued October 2023'!$A$4:$A$7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4" l="1"/>
  <c r="R13" i="4"/>
  <c r="R14" i="4"/>
  <c r="R15" i="4"/>
  <c r="R16" i="4"/>
  <c r="R17" i="4"/>
  <c r="R10" i="4"/>
  <c r="R11" i="4"/>
  <c r="R18" i="4" l="1"/>
  <c r="H7" i="4" l="1"/>
  <c r="J7" i="4"/>
  <c r="L7" i="4"/>
  <c r="N7" i="4"/>
  <c r="C16" i="3" l="1"/>
  <c r="I15" i="3"/>
  <c r="F16" i="1"/>
  <c r="F18" i="4" l="1"/>
  <c r="P17" i="4"/>
  <c r="N17" i="4"/>
  <c r="L17" i="4"/>
  <c r="J17" i="4"/>
  <c r="H17" i="4"/>
  <c r="P16" i="4"/>
  <c r="N16" i="4"/>
  <c r="L16" i="4"/>
  <c r="J16" i="4"/>
  <c r="H16" i="4"/>
  <c r="P15" i="4"/>
  <c r="N15" i="4"/>
  <c r="L15" i="4"/>
  <c r="J15" i="4"/>
  <c r="H15" i="4"/>
  <c r="P14" i="4"/>
  <c r="N14" i="4"/>
  <c r="L14" i="4"/>
  <c r="J14" i="4"/>
  <c r="H14" i="4"/>
  <c r="P13" i="4"/>
  <c r="N13" i="4"/>
  <c r="L13" i="4"/>
  <c r="J13" i="4"/>
  <c r="H13" i="4"/>
  <c r="P12" i="4"/>
  <c r="N12" i="4"/>
  <c r="L12" i="4"/>
  <c r="J12" i="4"/>
  <c r="H12" i="4"/>
  <c r="P11" i="4"/>
  <c r="N11" i="4"/>
  <c r="L11" i="4"/>
  <c r="J11" i="4"/>
  <c r="H11" i="4"/>
  <c r="P10" i="4"/>
  <c r="N10" i="4"/>
  <c r="L10" i="4"/>
  <c r="J10" i="4"/>
  <c r="H10" i="4"/>
  <c r="K15" i="3"/>
  <c r="G15" i="3"/>
  <c r="E15" i="3"/>
  <c r="K14" i="3"/>
  <c r="I14" i="3"/>
  <c r="G14" i="3"/>
  <c r="E14" i="3"/>
  <c r="K13" i="3"/>
  <c r="I13" i="3"/>
  <c r="G13" i="3"/>
  <c r="E13" i="3"/>
  <c r="K12" i="3"/>
  <c r="I12" i="3"/>
  <c r="G12" i="3"/>
  <c r="E12" i="3"/>
  <c r="K11" i="3"/>
  <c r="G11" i="3"/>
  <c r="E11" i="3"/>
  <c r="K10" i="3"/>
  <c r="I10" i="3"/>
  <c r="G10" i="3"/>
  <c r="E10" i="3"/>
  <c r="K9" i="3"/>
  <c r="I9" i="3"/>
  <c r="G9" i="3"/>
  <c r="E9" i="3"/>
  <c r="K8" i="3"/>
  <c r="I8" i="3"/>
  <c r="G8" i="3"/>
  <c r="E8" i="3"/>
  <c r="K7" i="3"/>
  <c r="I7" i="3"/>
  <c r="G7" i="3"/>
  <c r="E7" i="3"/>
  <c r="K6" i="3"/>
  <c r="I6" i="3"/>
  <c r="G6" i="3"/>
  <c r="E6" i="3"/>
  <c r="R15" i="1"/>
  <c r="P15" i="1"/>
  <c r="N15" i="1"/>
  <c r="L15" i="1"/>
  <c r="J15" i="1"/>
  <c r="H15" i="1"/>
  <c r="R14" i="1"/>
  <c r="P14" i="1"/>
  <c r="N14" i="1"/>
  <c r="L14" i="1"/>
  <c r="J14" i="1"/>
  <c r="H14" i="1"/>
  <c r="R13" i="1"/>
  <c r="P13" i="1"/>
  <c r="N13" i="1"/>
  <c r="L13" i="1"/>
  <c r="J13" i="1"/>
  <c r="H13" i="1"/>
  <c r="R12" i="1"/>
  <c r="P12" i="1"/>
  <c r="N12" i="1"/>
  <c r="L12" i="1"/>
  <c r="J12" i="1"/>
  <c r="H12" i="1"/>
  <c r="R11" i="1"/>
  <c r="P11" i="1"/>
  <c r="N11" i="1"/>
  <c r="L11" i="1"/>
  <c r="J11" i="1"/>
  <c r="H11" i="1"/>
  <c r="R10" i="1"/>
  <c r="P10" i="1"/>
  <c r="N10" i="1"/>
  <c r="L10" i="1"/>
  <c r="J10" i="1"/>
  <c r="H10" i="1"/>
  <c r="R9" i="1"/>
  <c r="P9" i="1"/>
  <c r="N9" i="1"/>
  <c r="L9" i="1"/>
  <c r="J9" i="1"/>
  <c r="H9" i="1"/>
  <c r="R8" i="1"/>
  <c r="P8" i="1"/>
  <c r="N8" i="1"/>
  <c r="L8" i="1"/>
  <c r="J8" i="1"/>
  <c r="H8" i="1"/>
  <c r="R7" i="1"/>
  <c r="P7" i="1"/>
  <c r="N7" i="1"/>
  <c r="L7" i="1"/>
  <c r="J7" i="1"/>
  <c r="H7" i="1"/>
  <c r="R6" i="1"/>
  <c r="P6" i="1"/>
  <c r="N6" i="1"/>
  <c r="L6" i="1"/>
  <c r="J6" i="1"/>
  <c r="H6" i="1"/>
  <c r="J18" i="4" l="1"/>
  <c r="I21" i="4" s="1"/>
  <c r="L18" i="4"/>
  <c r="K21" i="4" s="1"/>
  <c r="H18" i="4"/>
  <c r="G21" i="4" s="1"/>
  <c r="N18" i="4"/>
  <c r="G16" i="3"/>
  <c r="B23" i="3" s="1"/>
  <c r="N16" i="1"/>
  <c r="I16" i="3"/>
  <c r="H19" i="3" s="1"/>
  <c r="E16" i="3"/>
  <c r="B22" i="3" s="1"/>
  <c r="K16" i="3"/>
  <c r="J19" i="3" s="1"/>
  <c r="L16" i="1"/>
  <c r="P16" i="1"/>
  <c r="R16" i="1"/>
  <c r="J16" i="1"/>
  <c r="H16" i="1"/>
  <c r="G16" i="1" s="1"/>
  <c r="C19" i="1" l="1"/>
  <c r="B19" i="1" s="1"/>
  <c r="B22" i="4"/>
  <c r="B21" i="4"/>
  <c r="M21" i="4"/>
  <c r="B24" i="3"/>
  <c r="D19" i="3"/>
  <c r="P18" i="4"/>
  <c r="O21" i="4" s="1"/>
  <c r="F19" i="3"/>
  <c r="B20" i="1"/>
  <c r="B23" i="4" l="1"/>
  <c r="A32" i="4" s="1"/>
  <c r="Q21" i="4" l="1"/>
  <c r="A30" i="4"/>
  <c r="F24" i="3"/>
</calcChain>
</file>

<file path=xl/sharedStrings.xml><?xml version="1.0" encoding="utf-8"?>
<sst xmlns="http://schemas.openxmlformats.org/spreadsheetml/2006/main" count="142" uniqueCount="96">
  <si>
    <t>Please give a brief description of the production process below:</t>
  </si>
  <si>
    <t>Name</t>
  </si>
  <si>
    <t>Date</t>
  </si>
  <si>
    <t xml:space="preserve">If you are completing this form electronically, tick here to confirm you are in agreement with the declaration above </t>
  </si>
  <si>
    <t xml:space="preserve">INCI name </t>
  </si>
  <si>
    <t>Approval Body</t>
  </si>
  <si>
    <t>Synthetic Moeity of ingredient quantity = ( a )</t>
  </si>
  <si>
    <t>Non Natural   ingredient quantity = ( b )</t>
  </si>
  <si>
    <t>PPAI of ingredient quantity = ( c )</t>
  </si>
  <si>
    <t>Org PPAI of ingredient quantity = ( d )</t>
  </si>
  <si>
    <t>CPAI of ingredient quantity = ( e )</t>
  </si>
  <si>
    <t>Org CPAI of ingredient quantity = ( f )</t>
  </si>
  <si>
    <t xml:space="preserve">Water Evaporated </t>
  </si>
  <si>
    <t>CPAI %</t>
  </si>
  <si>
    <t>Organic CPAI  %</t>
  </si>
  <si>
    <t>Org Soap CPAI % of Soap Noodle*</t>
  </si>
  <si>
    <t>Soap Noodle or Liquid Base:</t>
  </si>
  <si>
    <t>Additional Ingredients:</t>
  </si>
  <si>
    <t>CPAI of additional ingredient quantity = ( e )</t>
  </si>
  <si>
    <t>Org CPAI of additional Ingredient quantity = (f)</t>
  </si>
  <si>
    <t xml:space="preserve">Product Details
</t>
  </si>
  <si>
    <t>Company Information</t>
  </si>
  <si>
    <t>Company Name:</t>
  </si>
  <si>
    <t>Licence Number:</t>
  </si>
  <si>
    <t>Product Information</t>
  </si>
  <si>
    <t>Product Name:</t>
  </si>
  <si>
    <t>Brand Name:</t>
  </si>
  <si>
    <t>Applicable Standard:</t>
  </si>
  <si>
    <t xml:space="preserve">Is this a rinse off product? </t>
  </si>
  <si>
    <r>
      <t xml:space="preserve">Please tick if you </t>
    </r>
    <r>
      <rPr>
        <b/>
        <u/>
        <sz val="10.5"/>
        <rFont val="Arial"/>
        <family val="2"/>
      </rPr>
      <t>do not</t>
    </r>
    <r>
      <rPr>
        <b/>
        <sz val="10.5"/>
        <rFont val="Arial"/>
        <family val="2"/>
      </rPr>
      <t xml:space="preserve"> wish the product to be published on the COSMOS database </t>
    </r>
  </si>
  <si>
    <t>Production</t>
  </si>
  <si>
    <r>
      <t xml:space="preserve">Please confirm which of the following you are responsible for in relation to this product </t>
    </r>
    <r>
      <rPr>
        <i/>
        <sz val="10.5"/>
        <rFont val="Arial"/>
        <family val="2"/>
      </rPr>
      <t>Tick all that apply</t>
    </r>
  </si>
  <si>
    <t>Manufacturing</t>
  </si>
  <si>
    <t>Packing</t>
  </si>
  <si>
    <t>Label/brand ownership</t>
  </si>
  <si>
    <t>Packaging materials</t>
  </si>
  <si>
    <t>Release to market</t>
  </si>
  <si>
    <t>If you are not responsible for all of the processes above, please specify the company responsible below:</t>
  </si>
  <si>
    <t xml:space="preserve">i.e  Company XXXX (Certifed by XYZ) are responsible for the labelling and release to market
</t>
  </si>
  <si>
    <t>Declaration</t>
  </si>
  <si>
    <t>To the best of my/our knowledge, all the information supplied in this product specification and supporting documentation is accurate. We have made no further additions to any of the ingredients or processing aids of additives and they are as originally supplied</t>
  </si>
  <si>
    <t>Material / Ingredient Name</t>
  </si>
  <si>
    <t>INCI Name</t>
  </si>
  <si>
    <t>Complete this sheet considering only the saponification ingredients at mixing bowl stage when categorising your ingredients. E.g. fats and oils used are classed as PPAIs.</t>
  </si>
  <si>
    <t>Ingredient weight in soap noodle/liquid base (out of 100)</t>
  </si>
  <si>
    <t xml:space="preserve">PeMo % </t>
  </si>
  <si>
    <t>Non Natural%</t>
  </si>
  <si>
    <t>PPAI %</t>
  </si>
  <si>
    <t>Org PPAI %</t>
  </si>
  <si>
    <t xml:space="preserve">CPAI % </t>
  </si>
  <si>
    <t>Org CPAI %</t>
  </si>
  <si>
    <r>
      <rPr>
        <b/>
        <u/>
        <sz val="10"/>
        <rFont val="Arial"/>
        <family val="2"/>
      </rPr>
      <t>Reconstituted ingredients only</t>
    </r>
    <r>
      <rPr>
        <sz val="10"/>
        <rFont val="Arial"/>
        <family val="2"/>
      </rPr>
      <t xml:space="preserve">
Dry weight of plant material before reconstition</t>
    </r>
  </si>
  <si>
    <t>Total:</t>
  </si>
  <si>
    <r>
      <rPr>
        <b/>
        <sz val="12"/>
        <rFont val="Arial"/>
        <family val="2"/>
      </rPr>
      <t>Status</t>
    </r>
    <r>
      <rPr>
        <sz val="12"/>
        <rFont val="Arial"/>
        <family val="2"/>
      </rPr>
      <t xml:space="preserve">
</t>
    </r>
    <r>
      <rPr>
        <i/>
        <sz val="8"/>
        <rFont val="Arial"/>
        <family val="2"/>
      </rPr>
      <t>Select from drop down list</t>
    </r>
  </si>
  <si>
    <r>
      <rPr>
        <b/>
        <sz val="12"/>
        <rFont val="Arial"/>
        <family val="2"/>
      </rPr>
      <t>Material / Ingredient Supplier</t>
    </r>
    <r>
      <rPr>
        <sz val="12"/>
        <rFont val="Arial"/>
        <family val="2"/>
      </rPr>
      <t xml:space="preserve">
</t>
    </r>
    <r>
      <rPr>
        <i/>
        <sz val="8"/>
        <rFont val="Arial"/>
        <family val="2"/>
      </rPr>
      <t>Your direct supplier</t>
    </r>
  </si>
  <si>
    <r>
      <rPr>
        <b/>
        <sz val="11"/>
        <rFont val="Arial"/>
        <family val="2"/>
      </rPr>
      <t>Total Product Percentages</t>
    </r>
    <r>
      <rPr>
        <b/>
        <sz val="12"/>
        <rFont val="Arial"/>
        <family val="2"/>
      </rPr>
      <t xml:space="preserve">
</t>
    </r>
    <r>
      <rPr>
        <i/>
        <sz val="8"/>
        <rFont val="Arial"/>
        <family val="2"/>
      </rPr>
      <t>Automatically calculated when table above completed</t>
    </r>
    <r>
      <rPr>
        <b/>
        <sz val="12"/>
        <rFont val="Arial"/>
        <family val="2"/>
      </rPr>
      <t xml:space="preserve">
</t>
    </r>
  </si>
  <si>
    <t>Org PPAI / total PPAI</t>
  </si>
  <si>
    <t>Natural origin</t>
  </si>
  <si>
    <t>2. Calculation for detemining values for finished Soap Noodles</t>
  </si>
  <si>
    <t>Totals:</t>
  </si>
  <si>
    <t>Complete the table below. Consider your saponification ingredients after saponification has occurred when categorising your ingredients. E.g. fats and oils used are classed as CPAIs now.</t>
  </si>
  <si>
    <r>
      <rPr>
        <b/>
        <sz val="11"/>
        <rFont val="Arial"/>
        <family val="2"/>
      </rPr>
      <t xml:space="preserve">Soap Noodle/Liquid Base Percentages </t>
    </r>
    <r>
      <rPr>
        <b/>
        <u/>
        <sz val="11"/>
        <rFont val="Arial"/>
        <family val="2"/>
      </rPr>
      <t>after</t>
    </r>
    <r>
      <rPr>
        <b/>
        <sz val="11"/>
        <rFont val="Arial"/>
        <family val="2"/>
      </rPr>
      <t xml:space="preserve"> saponification</t>
    </r>
    <r>
      <rPr>
        <b/>
        <sz val="12"/>
        <rFont val="Arial"/>
        <family val="2"/>
      </rPr>
      <t xml:space="preserve">
</t>
    </r>
    <r>
      <rPr>
        <i/>
        <sz val="8"/>
        <rFont val="Arial"/>
        <family val="2"/>
      </rPr>
      <t>Automatically calculated when table above completed</t>
    </r>
    <r>
      <rPr>
        <b/>
        <sz val="12"/>
        <rFont val="Arial"/>
        <family val="2"/>
      </rPr>
      <t xml:space="preserve">
</t>
    </r>
  </si>
  <si>
    <t xml:space="preserve">Ingredient weight in finished product (out of 100) </t>
  </si>
  <si>
    <r>
      <t xml:space="preserve">Only input PPAI percentages for ingredients </t>
    </r>
    <r>
      <rPr>
        <b/>
        <u/>
        <sz val="10"/>
        <color theme="1"/>
        <rFont val="Arial"/>
        <family val="2"/>
      </rPr>
      <t>not</t>
    </r>
    <r>
      <rPr>
        <b/>
        <sz val="10"/>
        <color theme="1"/>
        <rFont val="Arial"/>
        <family val="2"/>
      </rPr>
      <t xml:space="preserve"> involved in saponification</t>
    </r>
  </si>
  <si>
    <t>Synthetic Moeity</t>
  </si>
  <si>
    <t xml:space="preserve">Non Natural  
</t>
  </si>
  <si>
    <t xml:space="preserve">PPAI 
</t>
  </si>
  <si>
    <t xml:space="preserve">Org PPAI
</t>
  </si>
  <si>
    <t xml:space="preserve">CPAI
</t>
  </si>
  <si>
    <t xml:space="preserve">Org CPAI
</t>
  </si>
  <si>
    <r>
      <rPr>
        <b/>
        <sz val="11"/>
        <color theme="1"/>
        <rFont val="Arial"/>
        <family val="2"/>
      </rPr>
      <t>Ingredient Quantity Totals:</t>
    </r>
    <r>
      <rPr>
        <b/>
        <sz val="10"/>
        <color theme="1"/>
        <rFont val="Arial"/>
        <family val="2"/>
      </rPr>
      <t xml:space="preserve">
</t>
    </r>
    <r>
      <rPr>
        <i/>
        <sz val="8"/>
        <color theme="1"/>
        <rFont val="Arial"/>
        <family val="2"/>
      </rPr>
      <t>Automatically calculated when table above completed</t>
    </r>
  </si>
  <si>
    <t>Org PPAI of ingredient quantity = ( f )</t>
  </si>
  <si>
    <t>PPAI of ingredient quantity = ( f )</t>
  </si>
  <si>
    <t>Organic Soap CPAI %</t>
  </si>
  <si>
    <t>This value will always be 100%, unless any CPAI from the saponification process is non-organic.</t>
  </si>
  <si>
    <r>
      <t xml:space="preserve">1. Calculation of grade for soap noodles </t>
    </r>
    <r>
      <rPr>
        <b/>
        <i/>
        <u/>
        <sz val="12"/>
        <color theme="1"/>
        <rFont val="Arial"/>
        <family val="2"/>
      </rPr>
      <t xml:space="preserve">before </t>
    </r>
    <r>
      <rPr>
        <b/>
        <u/>
        <sz val="12"/>
        <color theme="1"/>
        <rFont val="Arial"/>
        <family val="2"/>
      </rPr>
      <t>saponification</t>
    </r>
  </si>
  <si>
    <r>
      <rPr>
        <b/>
        <sz val="11"/>
        <rFont val="Arial"/>
        <family val="2"/>
      </rPr>
      <t xml:space="preserve">Soap Noodle Percentages </t>
    </r>
    <r>
      <rPr>
        <b/>
        <u/>
        <sz val="11"/>
        <rFont val="Arial"/>
        <family val="2"/>
      </rPr>
      <t>before</t>
    </r>
    <r>
      <rPr>
        <b/>
        <sz val="11"/>
        <rFont val="Arial"/>
        <family val="2"/>
      </rPr>
      <t xml:space="preserve"> saponification</t>
    </r>
    <r>
      <rPr>
        <b/>
        <sz val="12"/>
        <rFont val="Arial"/>
        <family val="2"/>
      </rPr>
      <t xml:space="preserve">
</t>
    </r>
    <r>
      <rPr>
        <i/>
        <sz val="8"/>
        <rFont val="Arial"/>
        <family val="2"/>
      </rPr>
      <t>Automatically calculated when table above completed</t>
    </r>
    <r>
      <rPr>
        <b/>
        <sz val="12"/>
        <rFont val="Arial"/>
        <family val="2"/>
      </rPr>
      <t xml:space="preserve">
</t>
    </r>
  </si>
  <si>
    <t>3. Calculation of final soap bar which uses soap noodles</t>
  </si>
  <si>
    <t xml:space="preserve">If COSMOS certified noodles are used, please refer to the percentages declared by the suppliers and showed on COSMOS database. If not, please use previous tab '2. Caluation for Soap Noodles' to find the following values for your soap noodle
Only PPAIs not involved in the saponification process should be considered in the PPAI and Org PPAI columns. E.g essential oils added.
</t>
  </si>
  <si>
    <t>PeMo %</t>
  </si>
  <si>
    <t>Dry weight of plant material before reconstition</t>
  </si>
  <si>
    <t>Organic Total</t>
  </si>
  <si>
    <t>Natural Origin</t>
  </si>
  <si>
    <t>Organic / Total</t>
  </si>
  <si>
    <t xml:space="preserve">Organic </t>
  </si>
  <si>
    <t>Non-Org: Approved - On Ingredients List</t>
  </si>
  <si>
    <t>Non-Org: Approved - On COSMOS DB</t>
  </si>
  <si>
    <t>Non-Org: Pending Approval</t>
  </si>
  <si>
    <t>N/A</t>
  </si>
  <si>
    <t>COSMOS Organic</t>
  </si>
  <si>
    <t>COSMOS Natural</t>
  </si>
  <si>
    <t>COSMOS Certified Ingredients</t>
  </si>
  <si>
    <t>For Office Use Only</t>
  </si>
  <si>
    <t>Description For Ingredient</t>
  </si>
  <si>
    <t>Description For Finished Product</t>
  </si>
  <si>
    <r>
      <t xml:space="preserve">Ingredient Quantity Totals:
</t>
    </r>
    <r>
      <rPr>
        <i/>
        <sz val="8"/>
        <rFont val="Arial"/>
        <family val="2"/>
      </rPr>
      <t>Automatically calculated</t>
    </r>
    <r>
      <rPr>
        <b/>
        <sz val="8"/>
        <rFont val="Arial"/>
        <family val="2"/>
      </rPr>
      <t xml:space="preserve"> </t>
    </r>
    <r>
      <rPr>
        <i/>
        <sz val="8"/>
        <rFont val="Arial"/>
        <family val="2"/>
      </rPr>
      <t>when table above completed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</si>
</sst>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32" x14ac:knownFonts="1">
    <font>
      <sz val="11"/>
      <color theme="1"/>
      <name val="Calibri"/>
      <family val="2"/>
      <scheme val="minor"/>
    </font>
    <font>
      <sz val="8"/>
      <name val="Verdana"/>
      <family val="2"/>
    </font>
    <font>
      <sz val="10"/>
      <name val="Arial"/>
      <family val="2"/>
    </font>
    <font>
      <sz val="11"/>
      <color theme="0"/>
      <name val="Calibri"/>
      <family val="2"/>
      <scheme val="minor"/>
    </font>
    <font>
      <b/>
      <u/>
      <sz val="12"/>
      <name val="Arial"/>
      <family val="2"/>
    </font>
    <font>
      <b/>
      <sz val="12"/>
      <name val="Arial"/>
      <family val="2"/>
    </font>
    <font>
      <b/>
      <sz val="10.5"/>
      <name val="Arial"/>
      <family val="2"/>
    </font>
    <font>
      <sz val="11"/>
      <name val="Arial"/>
      <family val="2"/>
    </font>
    <font>
      <sz val="10.5"/>
      <name val="Arial"/>
      <family val="2"/>
    </font>
    <font>
      <b/>
      <u/>
      <sz val="10.5"/>
      <name val="Arial"/>
      <family val="2"/>
    </font>
    <font>
      <i/>
      <sz val="10.5"/>
      <name val="Arial"/>
      <family val="2"/>
    </font>
    <font>
      <i/>
      <sz val="8"/>
      <name val="Arial"/>
      <family val="2"/>
    </font>
    <font>
      <b/>
      <sz val="11"/>
      <color theme="1"/>
      <name val="Arial"/>
      <family val="2"/>
    </font>
    <font>
      <sz val="11"/>
      <color theme="1"/>
      <name val="Arial"/>
      <family val="2"/>
    </font>
    <font>
      <sz val="8"/>
      <name val="Arial"/>
      <family val="2"/>
    </font>
    <font>
      <sz val="12"/>
      <color rgb="FF0070C0"/>
      <name val="Arial"/>
      <family val="2"/>
    </font>
    <font>
      <sz val="12"/>
      <name val="Arial"/>
      <family val="2"/>
    </font>
    <font>
      <sz val="12"/>
      <color theme="1"/>
      <name val="Arial"/>
      <family val="2"/>
    </font>
    <font>
      <b/>
      <sz val="12"/>
      <color theme="1"/>
      <name val="Arial"/>
      <family val="2"/>
    </font>
    <font>
      <b/>
      <sz val="10"/>
      <color theme="1"/>
      <name val="Arial"/>
      <family val="2"/>
    </font>
    <font>
      <b/>
      <u/>
      <sz val="10"/>
      <name val="Arial"/>
      <family val="2"/>
    </font>
    <font>
      <b/>
      <sz val="10"/>
      <name val="Arial"/>
      <family val="2"/>
    </font>
    <font>
      <b/>
      <sz val="12"/>
      <color rgb="FFC00000"/>
      <name val="Arial"/>
      <family val="2"/>
    </font>
    <font>
      <b/>
      <sz val="11"/>
      <name val="Arial"/>
      <family val="2"/>
    </font>
    <font>
      <b/>
      <u/>
      <sz val="12"/>
      <color theme="1"/>
      <name val="Arial"/>
      <family val="2"/>
    </font>
    <font>
      <i/>
      <sz val="12"/>
      <color theme="1"/>
      <name val="Arial"/>
      <family val="2"/>
    </font>
    <font>
      <b/>
      <u/>
      <sz val="11"/>
      <name val="Arial"/>
      <family val="2"/>
    </font>
    <font>
      <b/>
      <u/>
      <sz val="10"/>
      <color theme="1"/>
      <name val="Arial"/>
      <family val="2"/>
    </font>
    <font>
      <i/>
      <sz val="8"/>
      <color theme="1"/>
      <name val="Arial"/>
      <family val="2"/>
    </font>
    <font>
      <sz val="12"/>
      <color theme="0"/>
      <name val="Arial"/>
      <family val="2"/>
    </font>
    <font>
      <b/>
      <i/>
      <u/>
      <sz val="12"/>
      <color theme="1"/>
      <name val="Arial"/>
      <family val="2"/>
    </font>
    <font>
      <b/>
      <sz val="8"/>
      <name val="Arial"/>
      <family val="2"/>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BFD4DF"/>
        <bgColor indexed="64"/>
      </patternFill>
    </fill>
    <fill>
      <patternFill patternType="solid">
        <fgColor rgb="FFD7DFBF"/>
        <bgColor indexed="64"/>
      </patternFill>
    </fill>
    <fill>
      <patternFill patternType="solid">
        <fgColor rgb="FFEED7CA"/>
        <bgColor indexed="64"/>
      </patternFill>
    </fill>
    <fill>
      <patternFill patternType="solid">
        <fgColor rgb="FFF5F1E9"/>
        <bgColor indexed="64"/>
      </patternFill>
    </fill>
    <fill>
      <patternFill patternType="solid">
        <fgColor rgb="FFDBE7ED"/>
        <bgColor indexed="64"/>
      </patternFill>
    </fill>
    <fill>
      <patternFill patternType="solid">
        <fgColor rgb="FFEEF1E3"/>
        <bgColor indexed="64"/>
      </patternFill>
    </fill>
    <fill>
      <patternFill patternType="solid">
        <fgColor rgb="FFF1E3DF"/>
        <bgColor indexed="64"/>
      </patternFill>
    </fill>
    <fill>
      <patternFill patternType="solid">
        <fgColor rgb="FFF2DCDB"/>
        <bgColor indexed="64"/>
      </patternFill>
    </fill>
    <fill>
      <patternFill patternType="solid">
        <fgColor rgb="FFA6A6A6"/>
        <bgColor indexed="64"/>
      </patternFill>
    </fill>
    <fill>
      <patternFill patternType="solid">
        <fgColor theme="0" tint="-0.14999847407452621"/>
        <bgColor indexed="64"/>
      </patternFill>
    </fill>
  </fills>
  <borders count="8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right/>
      <top/>
      <bottom style="thick">
        <color indexed="64"/>
      </bottom>
      <diagonal/>
    </border>
    <border>
      <left/>
      <right style="thin">
        <color indexed="64"/>
      </right>
      <top/>
      <bottom style="thick">
        <color indexed="64"/>
      </bottom>
      <diagonal/>
    </border>
    <border>
      <left/>
      <right/>
      <top style="thick">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n">
        <color indexed="64"/>
      </bottom>
      <diagonal/>
    </border>
    <border>
      <left style="medium">
        <color indexed="64"/>
      </left>
      <right style="thick">
        <color indexed="64"/>
      </right>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cellStyleXfs>
  <cellXfs count="339">
    <xf numFmtId="0" fontId="0" fillId="0" borderId="0" xfId="0"/>
    <xf numFmtId="0" fontId="2" fillId="0" borderId="0" xfId="1"/>
    <xf numFmtId="0" fontId="2" fillId="2" borderId="0" xfId="1" applyFill="1"/>
    <xf numFmtId="0" fontId="4" fillId="0" borderId="0" xfId="1" applyFont="1" applyAlignment="1">
      <alignment horizontal="left" vertical="center" wrapText="1"/>
    </xf>
    <xf numFmtId="0" fontId="4" fillId="0" borderId="0" xfId="1" applyFont="1" applyAlignment="1">
      <alignment horizontal="left" vertical="center"/>
    </xf>
    <xf numFmtId="0" fontId="5" fillId="4" borderId="23" xfId="1" applyFont="1" applyFill="1" applyBorder="1"/>
    <xf numFmtId="0" fontId="2" fillId="4" borderId="23" xfId="1" applyFill="1" applyBorder="1"/>
    <xf numFmtId="0" fontId="4" fillId="4" borderId="23" xfId="1" applyFont="1" applyFill="1" applyBorder="1" applyAlignment="1">
      <alignment horizontal="left" vertical="center"/>
    </xf>
    <xf numFmtId="0" fontId="2" fillId="4" borderId="43" xfId="1" applyFill="1" applyBorder="1"/>
    <xf numFmtId="0" fontId="6" fillId="0" borderId="7" xfId="1" applyFont="1" applyBorder="1"/>
    <xf numFmtId="0" fontId="6" fillId="0" borderId="44" xfId="1" applyFont="1" applyBorder="1"/>
    <xf numFmtId="0" fontId="6" fillId="0" borderId="0" xfId="1" applyFont="1"/>
    <xf numFmtId="0" fontId="5" fillId="5" borderId="23" xfId="1" applyFont="1" applyFill="1" applyBorder="1"/>
    <xf numFmtId="0" fontId="2" fillId="5" borderId="23" xfId="1" applyFill="1" applyBorder="1"/>
    <xf numFmtId="0" fontId="4" fillId="5" borderId="23" xfId="1" applyFont="1" applyFill="1" applyBorder="1" applyAlignment="1">
      <alignment horizontal="left" vertical="center"/>
    </xf>
    <xf numFmtId="0" fontId="2" fillId="5" borderId="43" xfId="1" applyFill="1" applyBorder="1"/>
    <xf numFmtId="0" fontId="8" fillId="2" borderId="0" xfId="1" applyFont="1" applyFill="1" applyAlignment="1">
      <alignment horizontal="center" vertical="center" wrapText="1"/>
    </xf>
    <xf numFmtId="0" fontId="2" fillId="0" borderId="0" xfId="1" applyAlignment="1" applyProtection="1">
      <alignment horizontal="center"/>
      <protection locked="0"/>
    </xf>
    <xf numFmtId="0" fontId="2" fillId="0" borderId="0" xfId="1" applyProtection="1">
      <protection locked="0"/>
    </xf>
    <xf numFmtId="0" fontId="2" fillId="0" borderId="39" xfId="1" applyBorder="1" applyAlignment="1" applyProtection="1">
      <alignment horizontal="center"/>
      <protection locked="0"/>
    </xf>
    <xf numFmtId="0" fontId="4" fillId="0" borderId="0" xfId="1" applyFont="1" applyAlignment="1" applyProtection="1">
      <alignment horizontal="left" vertical="center"/>
      <protection locked="0"/>
    </xf>
    <xf numFmtId="0" fontId="2" fillId="0" borderId="39" xfId="1" applyBorder="1" applyProtection="1">
      <protection locked="0"/>
    </xf>
    <xf numFmtId="0" fontId="2" fillId="0" borderId="46" xfId="1" applyBorder="1" applyProtection="1">
      <protection locked="0"/>
    </xf>
    <xf numFmtId="0" fontId="2" fillId="0" borderId="47" xfId="1" applyBorder="1" applyProtection="1">
      <protection locked="0"/>
    </xf>
    <xf numFmtId="0" fontId="6" fillId="0" borderId="48" xfId="1" applyFont="1" applyBorder="1"/>
    <xf numFmtId="0" fontId="2" fillId="0" borderId="48" xfId="1" applyBorder="1"/>
    <xf numFmtId="0" fontId="4" fillId="0" borderId="48" xfId="1" applyFont="1" applyBorder="1" applyAlignment="1">
      <alignment horizontal="left" vertical="center"/>
    </xf>
    <xf numFmtId="0" fontId="5" fillId="6" borderId="23" xfId="1" applyFont="1" applyFill="1" applyBorder="1" applyAlignment="1">
      <alignment vertical="center"/>
    </xf>
    <xf numFmtId="0" fontId="2" fillId="6" borderId="23" xfId="1" applyFill="1" applyBorder="1"/>
    <xf numFmtId="0" fontId="4" fillId="6" borderId="23" xfId="1" applyFont="1" applyFill="1" applyBorder="1" applyAlignment="1">
      <alignment horizontal="left" vertical="center"/>
    </xf>
    <xf numFmtId="0" fontId="2" fillId="6" borderId="43" xfId="1" applyFill="1" applyBorder="1"/>
    <xf numFmtId="0" fontId="2" fillId="0" borderId="39" xfId="1" applyBorder="1"/>
    <xf numFmtId="0" fontId="10" fillId="0" borderId="0" xfId="1" applyFont="1"/>
    <xf numFmtId="0" fontId="6" fillId="0" borderId="0" xfId="1" applyFont="1" applyAlignment="1">
      <alignment vertical="center"/>
    </xf>
    <xf numFmtId="0" fontId="6" fillId="0" borderId="0" xfId="1" applyFont="1" applyAlignment="1">
      <alignment horizontal="left" vertical="center"/>
    </xf>
    <xf numFmtId="0" fontId="9" fillId="0" borderId="0" xfId="1" applyFont="1" applyAlignment="1">
      <alignment horizontal="left" vertical="center"/>
    </xf>
    <xf numFmtId="0" fontId="6" fillId="0" borderId="0" xfId="1" applyFont="1" applyProtection="1">
      <protection locked="0"/>
    </xf>
    <xf numFmtId="0" fontId="6" fillId="0" borderId="0" xfId="1" applyFont="1" applyAlignment="1" applyProtection="1">
      <alignment horizontal="left" vertical="center"/>
      <protection locked="0"/>
    </xf>
    <xf numFmtId="0" fontId="9" fillId="0" borderId="0" xfId="1" applyFont="1" applyAlignment="1" applyProtection="1">
      <alignment horizontal="left" vertical="center"/>
      <protection locked="0"/>
    </xf>
    <xf numFmtId="0" fontId="6" fillId="0" borderId="45" xfId="1" applyFont="1" applyBorder="1" applyAlignment="1">
      <alignment vertical="center"/>
    </xf>
    <xf numFmtId="0" fontId="6" fillId="0" borderId="23" xfId="1" applyFont="1" applyBorder="1"/>
    <xf numFmtId="0" fontId="6" fillId="0" borderId="23" xfId="1" applyFont="1" applyBorder="1" applyAlignment="1">
      <alignment horizontal="left" vertical="center"/>
    </xf>
    <xf numFmtId="0" fontId="9" fillId="0" borderId="23" xfId="1" applyFont="1" applyBorder="1" applyAlignment="1">
      <alignment horizontal="left" vertical="center"/>
    </xf>
    <xf numFmtId="0" fontId="2" fillId="0" borderId="43" xfId="1" applyBorder="1"/>
    <xf numFmtId="0" fontId="8" fillId="2" borderId="25" xfId="1" applyFont="1" applyFill="1" applyBorder="1" applyAlignment="1" applyProtection="1">
      <alignment horizontal="left" vertical="top" wrapText="1"/>
      <protection locked="0"/>
    </xf>
    <xf numFmtId="0" fontId="8" fillId="2" borderId="0" xfId="1" applyFont="1" applyFill="1" applyAlignment="1" applyProtection="1">
      <alignment horizontal="left" vertical="top" wrapText="1"/>
      <protection locked="0"/>
    </xf>
    <xf numFmtId="0" fontId="5" fillId="7" borderId="22" xfId="1" applyFont="1" applyFill="1" applyBorder="1" applyAlignment="1" applyProtection="1">
      <alignment horizontal="left" vertical="top" wrapText="1"/>
      <protection locked="0"/>
    </xf>
    <xf numFmtId="0" fontId="8" fillId="7" borderId="23" xfId="1" applyFont="1" applyFill="1" applyBorder="1" applyAlignment="1" applyProtection="1">
      <alignment horizontal="left" vertical="top" wrapText="1"/>
      <protection locked="0"/>
    </xf>
    <xf numFmtId="0" fontId="8" fillId="7" borderId="43" xfId="1" applyFont="1" applyFill="1" applyBorder="1" applyAlignment="1" applyProtection="1">
      <alignment horizontal="left" vertical="top" wrapText="1"/>
      <protection locked="0"/>
    </xf>
    <xf numFmtId="0" fontId="6" fillId="2" borderId="25" xfId="1" applyFont="1" applyFill="1" applyBorder="1" applyAlignment="1">
      <alignment vertical="top" wrapText="1"/>
    </xf>
    <xf numFmtId="0" fontId="6" fillId="2" borderId="0" xfId="1" applyFont="1" applyFill="1" applyAlignment="1">
      <alignment vertical="top" wrapText="1"/>
    </xf>
    <xf numFmtId="0" fontId="6" fillId="2" borderId="19" xfId="1" applyFont="1" applyFill="1" applyBorder="1" applyAlignment="1">
      <alignment vertical="center" shrinkToFit="1"/>
    </xf>
    <xf numFmtId="0" fontId="6" fillId="2" borderId="52" xfId="1" applyFont="1" applyFill="1" applyBorder="1" applyAlignment="1">
      <alignment vertical="center" shrinkToFit="1"/>
    </xf>
    <xf numFmtId="0" fontId="6" fillId="2" borderId="28" xfId="1" applyFont="1" applyFill="1" applyBorder="1" applyAlignment="1">
      <alignment vertical="center" shrinkToFit="1"/>
    </xf>
    <xf numFmtId="0" fontId="6" fillId="2" borderId="51" xfId="1" applyFont="1" applyFill="1" applyBorder="1" applyAlignment="1">
      <alignment vertical="center" shrinkToFit="1"/>
    </xf>
    <xf numFmtId="164" fontId="14" fillId="2" borderId="4" xfId="0" applyNumberFormat="1" applyFont="1" applyFill="1" applyBorder="1" applyAlignment="1" applyProtection="1">
      <alignment horizontal="left" vertical="top" wrapText="1"/>
      <protection locked="0"/>
    </xf>
    <xf numFmtId="164" fontId="14" fillId="2" borderId="6" xfId="0" applyNumberFormat="1" applyFont="1" applyFill="1" applyBorder="1" applyAlignment="1" applyProtection="1">
      <alignment horizontal="left" vertical="top" wrapText="1"/>
      <protection locked="0"/>
    </xf>
    <xf numFmtId="164" fontId="14" fillId="2" borderId="13" xfId="0" applyNumberFormat="1" applyFont="1" applyFill="1" applyBorder="1" applyAlignment="1" applyProtection="1">
      <alignment horizontal="left" vertical="top" wrapText="1"/>
      <protection locked="0"/>
    </xf>
    <xf numFmtId="0" fontId="16" fillId="2" borderId="2" xfId="0" applyFont="1" applyFill="1" applyBorder="1" applyAlignment="1" applyProtection="1">
      <alignment horizontal="center" vertical="top" wrapText="1"/>
      <protection hidden="1"/>
    </xf>
    <xf numFmtId="164" fontId="16" fillId="2" borderId="5" xfId="0" applyNumberFormat="1" applyFont="1" applyFill="1" applyBorder="1" applyAlignment="1" applyProtection="1">
      <alignment horizontal="left" vertical="top" wrapText="1"/>
      <protection locked="0"/>
    </xf>
    <xf numFmtId="164" fontId="16" fillId="2" borderId="7" xfId="0" applyNumberFormat="1" applyFont="1" applyFill="1" applyBorder="1" applyAlignment="1" applyProtection="1">
      <alignment horizontal="left" vertical="top" wrapText="1"/>
      <protection locked="0"/>
    </xf>
    <xf numFmtId="164" fontId="16" fillId="2" borderId="14" xfId="0" applyNumberFormat="1" applyFont="1" applyFill="1" applyBorder="1" applyAlignment="1" applyProtection="1">
      <alignment horizontal="left" vertical="top" wrapText="1"/>
      <protection locked="0"/>
    </xf>
    <xf numFmtId="0" fontId="17" fillId="0" borderId="0" xfId="0" applyFont="1" applyProtection="1">
      <protection hidden="1"/>
    </xf>
    <xf numFmtId="0" fontId="5" fillId="2" borderId="2" xfId="0" applyFont="1" applyFill="1" applyBorder="1" applyAlignment="1" applyProtection="1">
      <alignment horizontal="center" vertical="top" wrapText="1"/>
      <protection hidden="1"/>
    </xf>
    <xf numFmtId="0" fontId="5" fillId="2" borderId="3" xfId="0" applyFont="1" applyFill="1" applyBorder="1" applyAlignment="1" applyProtection="1">
      <alignment horizontal="center" vertical="top" wrapText="1"/>
      <protection hidden="1"/>
    </xf>
    <xf numFmtId="164" fontId="16" fillId="2" borderId="53" xfId="0" applyNumberFormat="1" applyFont="1" applyFill="1" applyBorder="1" applyAlignment="1" applyProtection="1">
      <alignment horizontal="left" vertical="top" wrapText="1"/>
      <protection locked="0"/>
    </xf>
    <xf numFmtId="164" fontId="16" fillId="2" borderId="45" xfId="0" applyNumberFormat="1" applyFont="1" applyFill="1" applyBorder="1" applyAlignment="1" applyProtection="1">
      <alignment horizontal="left" vertical="top" wrapText="1"/>
      <protection locked="0"/>
    </xf>
    <xf numFmtId="164" fontId="16" fillId="2" borderId="54" xfId="0" applyNumberFormat="1" applyFont="1" applyFill="1" applyBorder="1" applyAlignment="1" applyProtection="1">
      <alignment horizontal="left" vertical="top" wrapText="1"/>
      <protection locked="0"/>
    </xf>
    <xf numFmtId="164" fontId="17" fillId="8" borderId="49"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center" wrapText="1"/>
      <protection hidden="1"/>
    </xf>
    <xf numFmtId="164" fontId="17" fillId="8" borderId="5" xfId="0" applyNumberFormat="1" applyFont="1" applyFill="1" applyBorder="1" applyAlignment="1" applyProtection="1">
      <alignment horizontal="center" wrapText="1"/>
      <protection locked="0"/>
    </xf>
    <xf numFmtId="164" fontId="17" fillId="8" borderId="51" xfId="0" applyNumberFormat="1" applyFont="1" applyFill="1" applyBorder="1" applyAlignment="1" applyProtection="1">
      <alignment horizontal="center" wrapText="1"/>
      <protection locked="0"/>
    </xf>
    <xf numFmtId="164" fontId="17" fillId="8" borderId="15" xfId="0" applyNumberFormat="1" applyFont="1" applyFill="1" applyBorder="1" applyAlignment="1" applyProtection="1">
      <alignment horizontal="center" wrapText="1"/>
      <protection hidden="1"/>
    </xf>
    <xf numFmtId="164" fontId="17" fillId="8" borderId="15" xfId="0" applyNumberFormat="1" applyFont="1" applyFill="1" applyBorder="1" applyAlignment="1" applyProtection="1">
      <alignment horizontal="center" wrapText="1"/>
      <protection locked="0"/>
    </xf>
    <xf numFmtId="0" fontId="5" fillId="2" borderId="1" xfId="0" applyFont="1" applyFill="1" applyBorder="1" applyAlignment="1" applyProtection="1">
      <alignment horizontal="center" vertical="top" wrapText="1"/>
      <protection hidden="1"/>
    </xf>
    <xf numFmtId="0" fontId="5" fillId="2" borderId="20" xfId="0" applyFont="1" applyFill="1" applyBorder="1" applyProtection="1">
      <protection hidden="1"/>
    </xf>
    <xf numFmtId="164" fontId="16" fillId="2" borderId="19" xfId="0" applyNumberFormat="1" applyFont="1" applyFill="1" applyBorder="1" applyAlignment="1" applyProtection="1">
      <alignment horizontal="center" wrapText="1"/>
      <protection hidden="1"/>
    </xf>
    <xf numFmtId="164" fontId="16" fillId="2" borderId="21" xfId="0" applyNumberFormat="1" applyFont="1" applyFill="1" applyBorder="1" applyAlignment="1" applyProtection="1">
      <alignment horizontal="center" wrapText="1"/>
      <protection hidden="1"/>
    </xf>
    <xf numFmtId="0" fontId="13" fillId="12" borderId="23" xfId="0" applyFont="1" applyFill="1" applyBorder="1" applyProtection="1">
      <protection locked="0"/>
    </xf>
    <xf numFmtId="0" fontId="17" fillId="12" borderId="23" xfId="0" applyFont="1" applyFill="1" applyBorder="1" applyProtection="1">
      <protection locked="0"/>
    </xf>
    <xf numFmtId="0" fontId="17" fillId="12" borderId="23" xfId="0" applyFont="1" applyFill="1" applyBorder="1" applyProtection="1">
      <protection hidden="1"/>
    </xf>
    <xf numFmtId="0" fontId="17" fillId="12" borderId="43" xfId="0" applyFont="1" applyFill="1" applyBorder="1" applyProtection="1">
      <protection locked="0"/>
    </xf>
    <xf numFmtId="2" fontId="16" fillId="0" borderId="7" xfId="0" applyNumberFormat="1" applyFont="1" applyBorder="1" applyAlignment="1" applyProtection="1">
      <alignment horizontal="center" wrapText="1"/>
      <protection hidden="1"/>
    </xf>
    <xf numFmtId="2" fontId="19" fillId="8" borderId="8" xfId="0" applyNumberFormat="1" applyFont="1" applyFill="1" applyBorder="1" applyAlignment="1" applyProtection="1">
      <alignment horizontal="center" vertical="top" wrapText="1"/>
      <protection hidden="1"/>
    </xf>
    <xf numFmtId="2" fontId="19" fillId="8" borderId="2" xfId="0" applyNumberFormat="1" applyFont="1" applyFill="1" applyBorder="1" applyAlignment="1" applyProtection="1">
      <alignment horizontal="center" vertical="top" wrapText="1"/>
      <protection hidden="1"/>
    </xf>
    <xf numFmtId="2" fontId="19" fillId="8" borderId="3" xfId="0" applyNumberFormat="1" applyFont="1" applyFill="1" applyBorder="1" applyAlignment="1" applyProtection="1">
      <alignment horizontal="center" vertical="top" wrapText="1"/>
      <protection hidden="1"/>
    </xf>
    <xf numFmtId="2" fontId="5" fillId="0" borderId="7" xfId="0" applyNumberFormat="1" applyFont="1" applyBorder="1" applyAlignment="1" applyProtection="1">
      <alignment horizontal="center" wrapText="1"/>
      <protection hidden="1"/>
    </xf>
    <xf numFmtId="0" fontId="0" fillId="2" borderId="0" xfId="0" applyFill="1" applyProtection="1">
      <protection hidden="1"/>
    </xf>
    <xf numFmtId="0" fontId="17" fillId="2" borderId="0" xfId="0" applyFont="1" applyFill="1" applyProtection="1">
      <protection hidden="1"/>
    </xf>
    <xf numFmtId="0" fontId="13" fillId="2" borderId="0" xfId="0" applyFont="1" applyFill="1" applyProtection="1">
      <protection hidden="1"/>
    </xf>
    <xf numFmtId="0" fontId="13" fillId="2" borderId="0" xfId="0" applyFont="1" applyFill="1" applyProtection="1">
      <protection locked="0"/>
    </xf>
    <xf numFmtId="0" fontId="0" fillId="2" borderId="0" xfId="0" applyFill="1" applyProtection="1">
      <protection locked="0"/>
    </xf>
    <xf numFmtId="0" fontId="17" fillId="2" borderId="0" xfId="0" applyFont="1" applyFill="1" applyProtection="1">
      <protection locked="0"/>
    </xf>
    <xf numFmtId="0" fontId="0" fillId="2" borderId="31" xfId="0" applyFill="1" applyBorder="1" applyProtection="1">
      <protection hidden="1"/>
    </xf>
    <xf numFmtId="0" fontId="17" fillId="2" borderId="0" xfId="0" applyFont="1" applyFill="1" applyAlignment="1" applyProtection="1">
      <alignment horizontal="center"/>
      <protection hidden="1"/>
    </xf>
    <xf numFmtId="0" fontId="3" fillId="2" borderId="0" xfId="0" applyFont="1" applyFill="1" applyProtection="1">
      <protection hidden="1"/>
    </xf>
    <xf numFmtId="2" fontId="15" fillId="2" borderId="19" xfId="0" applyNumberFormat="1" applyFont="1" applyFill="1" applyBorder="1" applyAlignment="1" applyProtection="1">
      <alignment horizontal="center" wrapText="1"/>
      <protection hidden="1"/>
    </xf>
    <xf numFmtId="0" fontId="17" fillId="0" borderId="0" xfId="0" applyFont="1"/>
    <xf numFmtId="0" fontId="18" fillId="0" borderId="10" xfId="0" applyFont="1" applyBorder="1" applyProtection="1">
      <protection hidden="1"/>
    </xf>
    <xf numFmtId="164" fontId="16" fillId="8" borderId="5" xfId="0" applyNumberFormat="1" applyFont="1" applyFill="1" applyBorder="1" applyAlignment="1" applyProtection="1">
      <alignment horizontal="center" wrapText="1"/>
      <protection hidden="1"/>
    </xf>
    <xf numFmtId="164" fontId="16" fillId="8" borderId="12" xfId="0" applyNumberFormat="1" applyFont="1" applyFill="1" applyBorder="1" applyAlignment="1" applyProtection="1">
      <alignment horizontal="center" wrapText="1"/>
      <protection hidden="1"/>
    </xf>
    <xf numFmtId="164" fontId="16" fillId="8" borderId="5" xfId="0" applyNumberFormat="1" applyFont="1" applyFill="1" applyBorder="1" applyAlignment="1" applyProtection="1">
      <alignment horizontal="center" wrapText="1"/>
      <protection locked="0"/>
    </xf>
    <xf numFmtId="164" fontId="16" fillId="8" borderId="15" xfId="0" applyNumberFormat="1" applyFont="1" applyFill="1" applyBorder="1" applyAlignment="1" applyProtection="1">
      <alignment horizontal="center" wrapText="1"/>
      <protection locked="0"/>
    </xf>
    <xf numFmtId="164" fontId="16" fillId="8" borderId="49" xfId="0" applyNumberFormat="1" applyFont="1" applyFill="1" applyBorder="1" applyAlignment="1" applyProtection="1">
      <alignment horizontal="center" wrapText="1"/>
      <protection locked="0"/>
    </xf>
    <xf numFmtId="164" fontId="16" fillId="8" borderId="51" xfId="0" applyNumberFormat="1" applyFont="1" applyFill="1" applyBorder="1" applyAlignment="1" applyProtection="1">
      <alignment horizontal="center" wrapText="1"/>
      <protection locked="0"/>
    </xf>
    <xf numFmtId="164" fontId="16" fillId="9" borderId="56" xfId="0" applyNumberFormat="1" applyFont="1" applyFill="1" applyBorder="1" applyAlignment="1" applyProtection="1">
      <alignment horizontal="center" wrapText="1"/>
      <protection locked="0"/>
    </xf>
    <xf numFmtId="164" fontId="16" fillId="9" borderId="56" xfId="0" applyNumberFormat="1" applyFont="1" applyFill="1" applyBorder="1" applyAlignment="1" applyProtection="1">
      <alignment horizontal="center"/>
      <protection locked="0"/>
    </xf>
    <xf numFmtId="164" fontId="16" fillId="9" borderId="57" xfId="0" applyNumberFormat="1" applyFont="1" applyFill="1" applyBorder="1" applyAlignment="1" applyProtection="1">
      <alignment horizontal="center"/>
      <protection locked="0"/>
    </xf>
    <xf numFmtId="2" fontId="16" fillId="11" borderId="10" xfId="0" applyNumberFormat="1" applyFont="1" applyFill="1" applyBorder="1" applyAlignment="1" applyProtection="1">
      <alignment horizontal="center" vertical="top" wrapText="1"/>
      <protection hidden="1"/>
    </xf>
    <xf numFmtId="164" fontId="16" fillId="11" borderId="10" xfId="0" applyNumberFormat="1" applyFont="1" applyFill="1" applyBorder="1" applyAlignment="1" applyProtection="1">
      <alignment horizontal="center" wrapText="1"/>
      <protection locked="0"/>
    </xf>
    <xf numFmtId="164" fontId="16" fillId="9" borderId="55" xfId="0" applyNumberFormat="1" applyFont="1" applyFill="1" applyBorder="1" applyAlignment="1" applyProtection="1">
      <alignment horizontal="center" wrapText="1"/>
      <protection locked="0"/>
    </xf>
    <xf numFmtId="0" fontId="19" fillId="9" borderId="58" xfId="0" applyFont="1" applyFill="1" applyBorder="1" applyAlignment="1" applyProtection="1">
      <alignment horizontal="center" vertical="top" wrapText="1"/>
      <protection hidden="1"/>
    </xf>
    <xf numFmtId="164" fontId="17" fillId="9" borderId="55" xfId="0" applyNumberFormat="1" applyFont="1" applyFill="1" applyBorder="1" applyAlignment="1" applyProtection="1">
      <alignment horizontal="center" wrapText="1"/>
      <protection locked="0"/>
    </xf>
    <xf numFmtId="164" fontId="17" fillId="9" borderId="55" xfId="0" applyNumberFormat="1" applyFont="1" applyFill="1" applyBorder="1" applyAlignment="1" applyProtection="1">
      <alignment horizontal="center"/>
      <protection locked="0"/>
    </xf>
    <xf numFmtId="164" fontId="17" fillId="9" borderId="60" xfId="0" applyNumberFormat="1" applyFont="1" applyFill="1" applyBorder="1" applyAlignment="1" applyProtection="1">
      <alignment horizontal="center"/>
      <protection locked="0"/>
    </xf>
    <xf numFmtId="164" fontId="18" fillId="2" borderId="59" xfId="0" applyNumberFormat="1" applyFont="1" applyFill="1" applyBorder="1" applyAlignment="1" applyProtection="1">
      <alignment horizontal="center"/>
      <protection hidden="1"/>
    </xf>
    <xf numFmtId="164" fontId="16" fillId="8" borderId="16" xfId="0" applyNumberFormat="1" applyFont="1" applyFill="1" applyBorder="1" applyAlignment="1" applyProtection="1">
      <alignment horizontal="center" wrapText="1"/>
      <protection hidden="1"/>
    </xf>
    <xf numFmtId="164" fontId="16" fillId="8" borderId="34" xfId="0" applyNumberFormat="1" applyFont="1" applyFill="1" applyBorder="1" applyAlignment="1" applyProtection="1">
      <alignment horizontal="center" wrapText="1"/>
      <protection hidden="1"/>
    </xf>
    <xf numFmtId="164" fontId="16" fillId="8" borderId="29" xfId="0" applyNumberFormat="1" applyFont="1" applyFill="1" applyBorder="1" applyAlignment="1" applyProtection="1">
      <alignment horizontal="center" wrapText="1"/>
      <protection hidden="1"/>
    </xf>
    <xf numFmtId="164" fontId="17" fillId="0" borderId="7" xfId="0" applyNumberFormat="1" applyFont="1" applyBorder="1"/>
    <xf numFmtId="164" fontId="17" fillId="0" borderId="7" xfId="0" applyNumberFormat="1" applyFont="1" applyBorder="1" applyProtection="1">
      <protection hidden="1"/>
    </xf>
    <xf numFmtId="164" fontId="17" fillId="0" borderId="45" xfId="0" applyNumberFormat="1" applyFont="1" applyBorder="1" applyProtection="1">
      <protection hidden="1"/>
    </xf>
    <xf numFmtId="0" fontId="21" fillId="9" borderId="58" xfId="0" applyFont="1" applyFill="1" applyBorder="1" applyAlignment="1" applyProtection="1">
      <alignment horizontal="center" vertical="top" wrapText="1"/>
      <protection hidden="1"/>
    </xf>
    <xf numFmtId="2" fontId="21" fillId="8" borderId="8" xfId="0" applyNumberFormat="1" applyFont="1" applyFill="1" applyBorder="1" applyAlignment="1" applyProtection="1">
      <alignment horizontal="center" vertical="top" wrapText="1"/>
      <protection hidden="1"/>
    </xf>
    <xf numFmtId="2" fontId="21" fillId="8" borderId="3" xfId="0" applyNumberFormat="1" applyFont="1" applyFill="1" applyBorder="1" applyAlignment="1" applyProtection="1">
      <alignment horizontal="center" vertical="top" wrapText="1"/>
      <protection hidden="1"/>
    </xf>
    <xf numFmtId="2" fontId="21" fillId="8" borderId="11" xfId="0" applyNumberFormat="1" applyFont="1" applyFill="1" applyBorder="1" applyAlignment="1" applyProtection="1">
      <alignment horizontal="center" vertical="top" wrapText="1"/>
      <protection hidden="1"/>
    </xf>
    <xf numFmtId="2" fontId="21" fillId="8" borderId="9" xfId="0" applyNumberFormat="1" applyFont="1" applyFill="1" applyBorder="1" applyAlignment="1" applyProtection="1">
      <alignment horizontal="center" vertical="top" wrapText="1"/>
      <protection hidden="1"/>
    </xf>
    <xf numFmtId="2" fontId="17" fillId="0" borderId="9" xfId="0" applyNumberFormat="1" applyFont="1" applyBorder="1" applyProtection="1">
      <protection hidden="1"/>
    </xf>
    <xf numFmtId="2" fontId="16" fillId="2" borderId="19" xfId="0" applyNumberFormat="1" applyFont="1" applyFill="1" applyBorder="1" applyAlignment="1" applyProtection="1">
      <alignment horizontal="center" wrapText="1"/>
      <protection hidden="1"/>
    </xf>
    <xf numFmtId="2" fontId="16" fillId="2" borderId="0" xfId="0" applyNumberFormat="1" applyFont="1" applyFill="1" applyAlignment="1" applyProtection="1">
      <alignment horizontal="center" wrapText="1"/>
      <protection hidden="1"/>
    </xf>
    <xf numFmtId="0" fontId="17" fillId="0" borderId="21" xfId="0" applyFont="1" applyBorder="1"/>
    <xf numFmtId="2" fontId="16" fillId="2" borderId="21" xfId="0" applyNumberFormat="1" applyFont="1" applyFill="1" applyBorder="1" applyAlignment="1" applyProtection="1">
      <alignment horizontal="center" wrapText="1"/>
      <protection hidden="1"/>
    </xf>
    <xf numFmtId="0" fontId="19" fillId="7" borderId="5" xfId="0" applyFont="1" applyFill="1" applyBorder="1" applyAlignment="1">
      <alignment horizontal="left" wrapText="1"/>
    </xf>
    <xf numFmtId="0" fontId="19" fillId="7" borderId="5" xfId="0" applyFont="1" applyFill="1" applyBorder="1"/>
    <xf numFmtId="0" fontId="12" fillId="7" borderId="5" xfId="0" applyFont="1" applyFill="1" applyBorder="1" applyAlignment="1">
      <alignment horizontal="center" vertical="top"/>
    </xf>
    <xf numFmtId="0" fontId="12" fillId="7" borderId="53" xfId="0" applyFont="1" applyFill="1" applyBorder="1" applyAlignment="1" applyProtection="1">
      <alignment horizontal="center" vertical="top"/>
      <protection hidden="1"/>
    </xf>
    <xf numFmtId="0" fontId="12" fillId="7" borderId="5" xfId="0" applyFont="1" applyFill="1" applyBorder="1" applyAlignment="1" applyProtection="1">
      <alignment horizontal="center" vertical="top"/>
      <protection hidden="1"/>
    </xf>
    <xf numFmtId="0" fontId="17" fillId="12" borderId="23" xfId="0" applyFont="1" applyFill="1" applyBorder="1"/>
    <xf numFmtId="0" fontId="5" fillId="12" borderId="23" xfId="0" applyFont="1" applyFill="1" applyBorder="1" applyProtection="1">
      <protection locked="0"/>
    </xf>
    <xf numFmtId="164" fontId="18" fillId="12" borderId="23" xfId="0" applyNumberFormat="1" applyFont="1" applyFill="1" applyBorder="1" applyAlignment="1" applyProtection="1">
      <alignment horizontal="center"/>
      <protection hidden="1"/>
    </xf>
    <xf numFmtId="2" fontId="15" fillId="12" borderId="23" xfId="0" applyNumberFormat="1" applyFont="1" applyFill="1" applyBorder="1" applyAlignment="1" applyProtection="1">
      <alignment horizontal="center" wrapText="1"/>
      <protection hidden="1"/>
    </xf>
    <xf numFmtId="2" fontId="16" fillId="12" borderId="23" xfId="0" applyNumberFormat="1" applyFont="1" applyFill="1" applyBorder="1" applyAlignment="1" applyProtection="1">
      <alignment horizontal="center" wrapText="1"/>
      <protection hidden="1"/>
    </xf>
    <xf numFmtId="0" fontId="18" fillId="0" borderId="10" xfId="0" applyFont="1" applyBorder="1" applyAlignment="1" applyProtection="1">
      <alignment vertical="center" wrapText="1"/>
      <protection hidden="1"/>
    </xf>
    <xf numFmtId="2" fontId="17" fillId="13" borderId="9" xfId="0" applyNumberFormat="1" applyFont="1" applyFill="1" applyBorder="1" applyAlignment="1" applyProtection="1">
      <alignment horizontal="right"/>
      <protection locked="0"/>
    </xf>
    <xf numFmtId="0" fontId="17" fillId="2" borderId="0" xfId="0" applyFont="1" applyFill="1"/>
    <xf numFmtId="0" fontId="17" fillId="2" borderId="0" xfId="0" applyFont="1" applyFill="1" applyAlignment="1">
      <alignment horizontal="center"/>
    </xf>
    <xf numFmtId="0" fontId="29" fillId="2" borderId="0" xfId="0" applyFont="1" applyFill="1"/>
    <xf numFmtId="0" fontId="25" fillId="2" borderId="0" xfId="0" applyFont="1" applyFill="1" applyAlignment="1">
      <alignment vertical="center" wrapText="1"/>
    </xf>
    <xf numFmtId="2" fontId="15" fillId="12" borderId="24" xfId="0" applyNumberFormat="1" applyFont="1" applyFill="1" applyBorder="1" applyAlignment="1" applyProtection="1">
      <alignment horizontal="center" wrapText="1"/>
      <protection hidden="1"/>
    </xf>
    <xf numFmtId="0" fontId="19" fillId="0" borderId="27" xfId="0" applyFont="1" applyBorder="1" applyAlignment="1" applyProtection="1">
      <alignment wrapText="1"/>
      <protection hidden="1"/>
    </xf>
    <xf numFmtId="0" fontId="5" fillId="2" borderId="20" xfId="0" applyFont="1" applyFill="1" applyBorder="1" applyProtection="1">
      <protection locked="0"/>
    </xf>
    <xf numFmtId="164" fontId="16" fillId="2" borderId="1" xfId="0" applyNumberFormat="1" applyFont="1" applyFill="1" applyBorder="1" applyAlignment="1" applyProtection="1">
      <alignment horizontal="left" vertical="top" wrapText="1"/>
      <protection locked="0"/>
    </xf>
    <xf numFmtId="164" fontId="16" fillId="2" borderId="2" xfId="0" applyNumberFormat="1" applyFont="1" applyFill="1" applyBorder="1" applyAlignment="1" applyProtection="1">
      <alignment horizontal="left" vertical="top" wrapText="1"/>
      <protection locked="0"/>
    </xf>
    <xf numFmtId="164" fontId="16" fillId="2" borderId="6" xfId="0" applyNumberFormat="1" applyFont="1" applyFill="1" applyBorder="1" applyAlignment="1" applyProtection="1">
      <alignment horizontal="left" vertical="top" wrapText="1"/>
      <protection locked="0"/>
    </xf>
    <xf numFmtId="164" fontId="16" fillId="2" borderId="13" xfId="0" applyNumberFormat="1" applyFont="1" applyFill="1" applyBorder="1" applyAlignment="1" applyProtection="1">
      <alignment horizontal="left" vertical="top" wrapText="1"/>
      <protection locked="0"/>
    </xf>
    <xf numFmtId="2" fontId="16" fillId="0" borderId="9" xfId="0" applyNumberFormat="1" applyFont="1" applyBorder="1" applyAlignment="1" applyProtection="1">
      <alignment horizontal="center" wrapText="1"/>
      <protection hidden="1"/>
    </xf>
    <xf numFmtId="164" fontId="16" fillId="8" borderId="41" xfId="0" applyNumberFormat="1" applyFont="1" applyFill="1" applyBorder="1" applyAlignment="1" applyProtection="1">
      <alignment horizontal="center" wrapText="1"/>
      <protection hidden="1"/>
    </xf>
    <xf numFmtId="164" fontId="16" fillId="8" borderId="42" xfId="0" applyNumberFormat="1" applyFont="1" applyFill="1" applyBorder="1" applyAlignment="1" applyProtection="1">
      <alignment horizontal="center" wrapText="1"/>
      <protection hidden="1"/>
    </xf>
    <xf numFmtId="164" fontId="16" fillId="8" borderId="15" xfId="0" applyNumberFormat="1" applyFont="1" applyFill="1" applyBorder="1" applyAlignment="1" applyProtection="1">
      <alignment horizontal="center" wrapText="1"/>
      <protection hidden="1"/>
    </xf>
    <xf numFmtId="164" fontId="16" fillId="8" borderId="2" xfId="0" applyNumberFormat="1" applyFont="1" applyFill="1" applyBorder="1" applyAlignment="1" applyProtection="1">
      <alignment horizontal="center" wrapText="1"/>
      <protection hidden="1"/>
    </xf>
    <xf numFmtId="164" fontId="16" fillId="8" borderId="2" xfId="0" applyNumberFormat="1" applyFont="1" applyFill="1" applyBorder="1" applyAlignment="1" applyProtection="1">
      <alignment horizontal="center" wrapText="1"/>
      <protection locked="0"/>
    </xf>
    <xf numFmtId="164" fontId="16" fillId="8" borderId="11" xfId="0" applyNumberFormat="1" applyFont="1" applyFill="1" applyBorder="1" applyAlignment="1" applyProtection="1">
      <alignment horizontal="center" wrapText="1"/>
      <protection locked="0"/>
    </xf>
    <xf numFmtId="164" fontId="16" fillId="8" borderId="10" xfId="0" applyNumberFormat="1" applyFont="1" applyFill="1" applyBorder="1" applyAlignment="1" applyProtection="1">
      <alignment horizontal="center" wrapText="1"/>
      <protection locked="0"/>
    </xf>
    <xf numFmtId="0" fontId="18" fillId="2" borderId="0" xfId="0" applyFont="1" applyFill="1" applyAlignment="1" applyProtection="1">
      <alignment vertical="top" wrapText="1"/>
      <protection hidden="1"/>
    </xf>
    <xf numFmtId="0" fontId="5" fillId="2" borderId="8" xfId="0" applyFont="1" applyFill="1" applyBorder="1" applyAlignment="1" applyProtection="1">
      <alignment vertical="top" wrapText="1"/>
      <protection hidden="1"/>
    </xf>
    <xf numFmtId="0" fontId="5" fillId="2" borderId="9" xfId="0" applyFont="1" applyFill="1" applyBorder="1" applyAlignment="1" applyProtection="1">
      <alignment vertical="top" wrapText="1"/>
      <protection hidden="1"/>
    </xf>
    <xf numFmtId="164" fontId="5" fillId="2" borderId="19" xfId="0" applyNumberFormat="1" applyFont="1" applyFill="1" applyBorder="1" applyAlignment="1" applyProtection="1">
      <alignment wrapText="1"/>
      <protection hidden="1"/>
    </xf>
    <xf numFmtId="164" fontId="5" fillId="2" borderId="8" xfId="0" applyNumberFormat="1" applyFont="1" applyFill="1" applyBorder="1" applyAlignment="1" applyProtection="1">
      <alignment wrapText="1"/>
      <protection hidden="1"/>
    </xf>
    <xf numFmtId="164" fontId="5" fillId="2" borderId="9" xfId="0" applyNumberFormat="1" applyFont="1" applyFill="1" applyBorder="1" applyAlignment="1" applyProtection="1">
      <alignment wrapText="1"/>
      <protection hidden="1"/>
    </xf>
    <xf numFmtId="2" fontId="21" fillId="8" borderId="2" xfId="0" applyNumberFormat="1" applyFont="1" applyFill="1" applyBorder="1" applyAlignment="1" applyProtection="1">
      <alignment horizontal="center" vertical="top" wrapText="1"/>
      <protection hidden="1"/>
    </xf>
    <xf numFmtId="164" fontId="21" fillId="8" borderId="1" xfId="0" applyNumberFormat="1" applyFont="1" applyFill="1" applyBorder="1" applyAlignment="1" applyProtection="1">
      <alignment horizontal="center" vertical="top" wrapText="1"/>
      <protection hidden="1"/>
    </xf>
    <xf numFmtId="164" fontId="21" fillId="8" borderId="2" xfId="0" applyNumberFormat="1" applyFont="1" applyFill="1" applyBorder="1" applyAlignment="1" applyProtection="1">
      <alignment horizontal="center" vertical="top" wrapText="1"/>
      <protection hidden="1"/>
    </xf>
    <xf numFmtId="164" fontId="21" fillId="8" borderId="11" xfId="0" applyNumberFormat="1" applyFont="1" applyFill="1" applyBorder="1" applyAlignment="1" applyProtection="1">
      <alignment horizontal="center" vertical="top" wrapText="1"/>
      <protection hidden="1"/>
    </xf>
    <xf numFmtId="0" fontId="21" fillId="3" borderId="40" xfId="0" applyFont="1" applyFill="1" applyBorder="1" applyAlignment="1" applyProtection="1">
      <alignment horizontal="center" vertical="top" wrapText="1"/>
      <protection hidden="1"/>
    </xf>
    <xf numFmtId="164" fontId="16" fillId="2" borderId="3" xfId="0" applyNumberFormat="1" applyFont="1" applyFill="1" applyBorder="1" applyAlignment="1" applyProtection="1">
      <alignment horizontal="left" vertical="top" wrapText="1"/>
      <protection locked="0"/>
    </xf>
    <xf numFmtId="164" fontId="16" fillId="8" borderId="40" xfId="0" applyNumberFormat="1" applyFont="1" applyFill="1" applyBorder="1" applyAlignment="1" applyProtection="1">
      <alignment horizontal="center" wrapText="1"/>
      <protection locked="0"/>
    </xf>
    <xf numFmtId="164" fontId="16" fillId="9" borderId="58" xfId="0" applyNumberFormat="1" applyFont="1" applyFill="1" applyBorder="1" applyAlignment="1" applyProtection="1">
      <alignment horizontal="center" wrapText="1"/>
      <protection locked="0"/>
    </xf>
    <xf numFmtId="164" fontId="16" fillId="9" borderId="59" xfId="0" applyNumberFormat="1" applyFont="1" applyFill="1" applyBorder="1" applyAlignment="1" applyProtection="1">
      <alignment horizontal="center" wrapText="1"/>
      <protection locked="0"/>
    </xf>
    <xf numFmtId="164" fontId="16" fillId="9" borderId="68" xfId="0" applyNumberFormat="1" applyFont="1" applyFill="1" applyBorder="1" applyAlignment="1" applyProtection="1">
      <alignment horizontal="center"/>
      <protection locked="0"/>
    </xf>
    <xf numFmtId="2" fontId="22" fillId="2" borderId="19" xfId="0" applyNumberFormat="1" applyFont="1" applyFill="1" applyBorder="1" applyAlignment="1" applyProtection="1">
      <alignment horizontal="left"/>
      <protection hidden="1"/>
    </xf>
    <xf numFmtId="164" fontId="16" fillId="2" borderId="63" xfId="0" applyNumberFormat="1" applyFont="1" applyFill="1" applyBorder="1" applyAlignment="1" applyProtection="1">
      <alignment horizontal="left" vertical="top" wrapText="1"/>
      <protection locked="0"/>
    </xf>
    <xf numFmtId="164" fontId="16" fillId="2" borderId="62" xfId="0" applyNumberFormat="1" applyFont="1" applyFill="1" applyBorder="1" applyAlignment="1" applyProtection="1">
      <alignment horizontal="left" vertical="top" wrapText="1"/>
      <protection locked="0"/>
    </xf>
    <xf numFmtId="164" fontId="16" fillId="2" borderId="69" xfId="0" applyNumberFormat="1" applyFont="1" applyFill="1" applyBorder="1" applyAlignment="1" applyProtection="1">
      <alignment horizontal="left" vertical="top" wrapText="1"/>
      <protection locked="0"/>
    </xf>
    <xf numFmtId="0" fontId="5" fillId="2" borderId="17" xfId="0" applyFont="1" applyFill="1" applyBorder="1" applyAlignment="1" applyProtection="1">
      <alignment vertical="top"/>
      <protection hidden="1"/>
    </xf>
    <xf numFmtId="164" fontId="5" fillId="2" borderId="20" xfId="0" applyNumberFormat="1" applyFont="1" applyFill="1" applyBorder="1" applyProtection="1">
      <protection hidden="1"/>
    </xf>
    <xf numFmtId="0" fontId="21" fillId="10" borderId="11" xfId="0" applyFont="1" applyFill="1" applyBorder="1" applyAlignment="1" applyProtection="1">
      <alignment horizontal="center" vertical="top" wrapText="1"/>
      <protection hidden="1"/>
    </xf>
    <xf numFmtId="164" fontId="16" fillId="10" borderId="11" xfId="0" applyNumberFormat="1" applyFont="1" applyFill="1" applyBorder="1" applyAlignment="1" applyProtection="1">
      <alignment wrapText="1"/>
      <protection locked="0"/>
    </xf>
    <xf numFmtId="164" fontId="16" fillId="10" borderId="64" xfId="0" applyNumberFormat="1" applyFont="1" applyFill="1" applyBorder="1" applyAlignment="1" applyProtection="1">
      <alignment wrapText="1"/>
      <protection locked="0"/>
    </xf>
    <xf numFmtId="164" fontId="16" fillId="10" borderId="12" xfId="0" applyNumberFormat="1" applyFont="1" applyFill="1" applyBorder="1" applyProtection="1">
      <protection locked="0"/>
    </xf>
    <xf numFmtId="164" fontId="16" fillId="10" borderId="16" xfId="0" applyNumberFormat="1" applyFont="1" applyFill="1" applyBorder="1" applyProtection="1">
      <protection locked="0"/>
    </xf>
    <xf numFmtId="2" fontId="18" fillId="2" borderId="67" xfId="0" applyNumberFormat="1" applyFont="1" applyFill="1" applyBorder="1" applyAlignment="1" applyProtection="1">
      <alignment horizontal="center"/>
      <protection hidden="1"/>
    </xf>
    <xf numFmtId="164" fontId="15" fillId="2" borderId="19" xfId="0" applyNumberFormat="1" applyFont="1" applyFill="1" applyBorder="1" applyAlignment="1" applyProtection="1">
      <alignment horizontal="center" wrapText="1"/>
      <protection hidden="1"/>
    </xf>
    <xf numFmtId="2" fontId="16" fillId="2" borderId="26" xfId="0" applyNumberFormat="1" applyFont="1" applyFill="1" applyBorder="1" applyAlignment="1" applyProtection="1">
      <alignment horizontal="center" wrapText="1"/>
      <protection hidden="1"/>
    </xf>
    <xf numFmtId="0" fontId="16" fillId="2" borderId="21" xfId="0" applyFont="1" applyFill="1" applyBorder="1" applyProtection="1">
      <protection hidden="1"/>
    </xf>
    <xf numFmtId="0" fontId="17" fillId="12" borderId="24" xfId="0" applyFont="1" applyFill="1" applyBorder="1"/>
    <xf numFmtId="2" fontId="5" fillId="0" borderId="17" xfId="0" applyNumberFormat="1" applyFont="1" applyBorder="1" applyAlignment="1" applyProtection="1">
      <alignment horizontal="left" vertical="center"/>
      <protection hidden="1"/>
    </xf>
    <xf numFmtId="2" fontId="5" fillId="0" borderId="17" xfId="0" applyNumberFormat="1" applyFont="1" applyBorder="1" applyAlignment="1" applyProtection="1">
      <alignment vertical="center"/>
      <protection hidden="1"/>
    </xf>
    <xf numFmtId="2" fontId="29" fillId="2" borderId="0" xfId="0" applyNumberFormat="1" applyFont="1" applyFill="1"/>
    <xf numFmtId="0" fontId="21" fillId="0" borderId="0" xfId="0" applyFont="1"/>
    <xf numFmtId="0" fontId="2" fillId="0" borderId="0" xfId="0" applyFont="1"/>
    <xf numFmtId="164" fontId="16" fillId="2" borderId="70" xfId="0" applyNumberFormat="1" applyFont="1" applyFill="1" applyBorder="1" applyAlignment="1" applyProtection="1">
      <alignment horizontal="left" vertical="top" wrapText="1"/>
      <protection locked="0"/>
    </xf>
    <xf numFmtId="164" fontId="16" fillId="2" borderId="15" xfId="0" applyNumberFormat="1" applyFont="1" applyFill="1" applyBorder="1" applyAlignment="1" applyProtection="1">
      <alignment horizontal="left" vertical="top" wrapText="1"/>
      <protection locked="0"/>
    </xf>
    <xf numFmtId="164" fontId="16" fillId="8" borderId="62" xfId="0" applyNumberFormat="1" applyFont="1" applyFill="1" applyBorder="1" applyAlignment="1" applyProtection="1">
      <alignment horizontal="center" wrapText="1"/>
      <protection hidden="1"/>
    </xf>
    <xf numFmtId="164" fontId="16" fillId="8" borderId="62" xfId="0" applyNumberFormat="1" applyFont="1" applyFill="1" applyBorder="1" applyAlignment="1" applyProtection="1">
      <alignment horizontal="center" wrapText="1"/>
      <protection locked="0"/>
    </xf>
    <xf numFmtId="164" fontId="16" fillId="8" borderId="64" xfId="0" applyNumberFormat="1" applyFont="1" applyFill="1" applyBorder="1" applyAlignment="1" applyProtection="1">
      <alignment horizontal="center" wrapText="1"/>
      <protection locked="0"/>
    </xf>
    <xf numFmtId="164" fontId="16" fillId="8" borderId="7" xfId="0" applyNumberFormat="1" applyFont="1" applyFill="1" applyBorder="1" applyAlignment="1" applyProtection="1">
      <alignment horizontal="center" wrapText="1"/>
      <protection hidden="1"/>
    </xf>
    <xf numFmtId="164" fontId="16" fillId="8" borderId="7" xfId="0" applyNumberFormat="1" applyFont="1" applyFill="1" applyBorder="1" applyAlignment="1" applyProtection="1">
      <alignment horizontal="center" wrapText="1"/>
      <protection locked="0"/>
    </xf>
    <xf numFmtId="164" fontId="16" fillId="8" borderId="65" xfId="0" applyNumberFormat="1" applyFont="1" applyFill="1" applyBorder="1" applyAlignment="1" applyProtection="1">
      <alignment horizontal="center" wrapText="1"/>
      <protection locked="0"/>
    </xf>
    <xf numFmtId="164" fontId="16" fillId="8" borderId="14" xfId="0" applyNumberFormat="1" applyFont="1" applyFill="1" applyBorder="1" applyAlignment="1" applyProtection="1">
      <alignment horizontal="center" wrapText="1"/>
      <protection hidden="1"/>
    </xf>
    <xf numFmtId="164" fontId="16" fillId="8" borderId="14" xfId="0" applyNumberFormat="1" applyFont="1" applyFill="1" applyBorder="1" applyAlignment="1" applyProtection="1">
      <alignment horizontal="center" wrapText="1"/>
      <protection locked="0"/>
    </xf>
    <xf numFmtId="164" fontId="16" fillId="8" borderId="71" xfId="0" applyNumberFormat="1" applyFont="1" applyFill="1" applyBorder="1" applyAlignment="1" applyProtection="1">
      <alignment horizontal="center" wrapText="1"/>
      <protection locked="0"/>
    </xf>
    <xf numFmtId="0" fontId="5" fillId="0" borderId="0" xfId="0" applyFont="1" applyAlignment="1" applyProtection="1">
      <alignment vertical="top"/>
      <protection hidden="1"/>
    </xf>
    <xf numFmtId="2" fontId="5" fillId="0" borderId="0" xfId="0" applyNumberFormat="1" applyFont="1" applyAlignment="1" applyProtection="1">
      <alignment horizontal="left" vertical="top" wrapText="1"/>
      <protection hidden="1"/>
    </xf>
    <xf numFmtId="0" fontId="23" fillId="7" borderId="7" xfId="0" applyFont="1" applyFill="1" applyBorder="1" applyAlignment="1" applyProtection="1">
      <alignment horizontal="center" vertical="top" wrapText="1"/>
      <protection hidden="1"/>
    </xf>
    <xf numFmtId="164" fontId="23" fillId="7" borderId="0" xfId="0" applyNumberFormat="1" applyFont="1" applyFill="1" applyAlignment="1" applyProtection="1">
      <alignment horizontal="center"/>
      <protection hidden="1"/>
    </xf>
    <xf numFmtId="2" fontId="23" fillId="7" borderId="7" xfId="0" applyNumberFormat="1" applyFont="1" applyFill="1" applyBorder="1" applyAlignment="1" applyProtection="1">
      <alignment horizontal="center" vertical="top" wrapText="1"/>
      <protection hidden="1"/>
    </xf>
    <xf numFmtId="165" fontId="16" fillId="0" borderId="7" xfId="0" applyNumberFormat="1" applyFont="1" applyBorder="1" applyAlignment="1" applyProtection="1">
      <alignment horizontal="center" wrapText="1"/>
      <protection hidden="1"/>
    </xf>
    <xf numFmtId="164" fontId="16" fillId="0" borderId="7" xfId="0" applyNumberFormat="1" applyFont="1" applyBorder="1" applyAlignment="1" applyProtection="1">
      <alignment horizontal="center"/>
      <protection hidden="1"/>
    </xf>
    <xf numFmtId="164" fontId="16" fillId="0" borderId="7" xfId="0" applyNumberFormat="1" applyFont="1" applyBorder="1" applyAlignment="1" applyProtection="1">
      <alignment horizontal="center" wrapText="1"/>
      <protection hidden="1"/>
    </xf>
    <xf numFmtId="164" fontId="16" fillId="8" borderId="53" xfId="0" applyNumberFormat="1" applyFont="1" applyFill="1" applyBorder="1" applyAlignment="1" applyProtection="1">
      <alignment horizontal="center" wrapText="1"/>
      <protection hidden="1"/>
    </xf>
    <xf numFmtId="2" fontId="21" fillId="8" borderId="73" xfId="0" applyNumberFormat="1" applyFont="1" applyFill="1" applyBorder="1" applyAlignment="1" applyProtection="1">
      <alignment horizontal="center" vertical="top" wrapText="1"/>
      <protection hidden="1"/>
    </xf>
    <xf numFmtId="164" fontId="1" fillId="2" borderId="5" xfId="0" applyNumberFormat="1" applyFont="1" applyFill="1" applyBorder="1" applyAlignment="1" applyProtection="1">
      <alignment horizontal="left" vertical="top" wrapText="1"/>
      <protection locked="0"/>
    </xf>
    <xf numFmtId="164" fontId="1" fillId="2" borderId="7" xfId="0" applyNumberFormat="1" applyFont="1" applyFill="1" applyBorder="1" applyAlignment="1" applyProtection="1">
      <alignment horizontal="left" vertical="top" wrapText="1"/>
      <protection locked="0"/>
    </xf>
    <xf numFmtId="164" fontId="16" fillId="8" borderId="74" xfId="0" applyNumberFormat="1" applyFont="1" applyFill="1" applyBorder="1" applyAlignment="1" applyProtection="1">
      <alignment horizontal="center" wrapText="1"/>
      <protection locked="0"/>
    </xf>
    <xf numFmtId="164" fontId="16" fillId="8" borderId="75" xfId="0" applyNumberFormat="1" applyFont="1" applyFill="1" applyBorder="1" applyAlignment="1" applyProtection="1">
      <alignment horizontal="center" wrapText="1"/>
      <protection locked="0"/>
    </xf>
    <xf numFmtId="0" fontId="12" fillId="7" borderId="74" xfId="0" applyFont="1" applyFill="1" applyBorder="1" applyAlignment="1" applyProtection="1">
      <alignment horizontal="center" vertical="top"/>
      <protection hidden="1"/>
    </xf>
    <xf numFmtId="164" fontId="17" fillId="0" borderId="76" xfId="0" applyNumberFormat="1" applyFont="1" applyBorder="1" applyProtection="1">
      <protection hidden="1"/>
    </xf>
    <xf numFmtId="2" fontId="21" fillId="8" borderId="77" xfId="0" applyNumberFormat="1" applyFont="1" applyFill="1" applyBorder="1" applyAlignment="1" applyProtection="1">
      <alignment horizontal="center" vertical="top" wrapText="1"/>
      <protection hidden="1"/>
    </xf>
    <xf numFmtId="164" fontId="16" fillId="8" borderId="78" xfId="0" applyNumberFormat="1" applyFont="1" applyFill="1" applyBorder="1" applyAlignment="1" applyProtection="1">
      <alignment horizontal="center" wrapText="1"/>
      <protection locked="0"/>
    </xf>
    <xf numFmtId="164" fontId="16" fillId="8" borderId="79" xfId="0" applyNumberFormat="1" applyFont="1" applyFill="1" applyBorder="1" applyAlignment="1" applyProtection="1">
      <alignment horizontal="center" wrapText="1"/>
      <protection locked="0"/>
    </xf>
    <xf numFmtId="0" fontId="12" fillId="7" borderId="80" xfId="0" applyFont="1" applyFill="1" applyBorder="1" applyAlignment="1" applyProtection="1">
      <alignment horizontal="center" vertical="top"/>
      <protection hidden="1"/>
    </xf>
    <xf numFmtId="164" fontId="17" fillId="0" borderId="72" xfId="0" applyNumberFormat="1" applyFont="1" applyBorder="1" applyProtection="1">
      <protection hidden="1"/>
    </xf>
    <xf numFmtId="2" fontId="19" fillId="8" borderId="9" xfId="0" applyNumberFormat="1" applyFont="1" applyFill="1" applyBorder="1" applyAlignment="1" applyProtection="1">
      <alignment horizontal="center" vertical="top" wrapText="1"/>
      <protection hidden="1"/>
    </xf>
    <xf numFmtId="164" fontId="17" fillId="8" borderId="34" xfId="0" applyNumberFormat="1" applyFont="1" applyFill="1" applyBorder="1" applyAlignment="1" applyProtection="1">
      <alignment horizontal="center" wrapText="1"/>
      <protection hidden="1"/>
    </xf>
    <xf numFmtId="164" fontId="17" fillId="8" borderId="29" xfId="0" applyNumberFormat="1" applyFont="1" applyFill="1" applyBorder="1" applyAlignment="1" applyProtection="1">
      <alignment horizontal="center" wrapText="1"/>
      <protection hidden="1"/>
    </xf>
    <xf numFmtId="2" fontId="19" fillId="8" borderId="81" xfId="0" applyNumberFormat="1" applyFont="1" applyFill="1" applyBorder="1" applyAlignment="1" applyProtection="1">
      <alignment horizontal="center" vertical="top" wrapText="1"/>
      <protection hidden="1"/>
    </xf>
    <xf numFmtId="164" fontId="17" fillId="8" borderId="80" xfId="0" applyNumberFormat="1" applyFont="1" applyFill="1" applyBorder="1" applyAlignment="1" applyProtection="1">
      <alignment horizontal="center" wrapText="1"/>
      <protection locked="0"/>
    </xf>
    <xf numFmtId="164" fontId="17" fillId="8" borderId="82" xfId="0" applyNumberFormat="1" applyFont="1" applyFill="1" applyBorder="1" applyAlignment="1" applyProtection="1">
      <alignment horizontal="center" wrapText="1"/>
      <protection locked="0"/>
    </xf>
    <xf numFmtId="0" fontId="2" fillId="10" borderId="77" xfId="0" applyFont="1" applyFill="1" applyBorder="1" applyAlignment="1" applyProtection="1">
      <alignment horizontal="center" vertical="top" wrapText="1"/>
      <protection hidden="1"/>
    </xf>
    <xf numFmtId="164" fontId="16" fillId="10" borderId="78" xfId="0" applyNumberFormat="1" applyFont="1" applyFill="1" applyBorder="1" applyAlignment="1" applyProtection="1">
      <alignment wrapText="1"/>
      <protection locked="0"/>
    </xf>
    <xf numFmtId="164" fontId="16" fillId="10" borderId="78" xfId="0" applyNumberFormat="1" applyFont="1" applyFill="1" applyBorder="1" applyProtection="1">
      <protection locked="0"/>
    </xf>
    <xf numFmtId="164" fontId="16" fillId="10" borderId="79" xfId="0" applyNumberFormat="1" applyFont="1" applyFill="1" applyBorder="1" applyProtection="1">
      <protection locked="0"/>
    </xf>
    <xf numFmtId="164" fontId="16" fillId="8" borderId="3" xfId="0" applyNumberFormat="1" applyFont="1" applyFill="1" applyBorder="1" applyAlignment="1" applyProtection="1">
      <alignment horizontal="center" wrapText="1"/>
      <protection locked="0"/>
    </xf>
    <xf numFmtId="164" fontId="21" fillId="8" borderId="40" xfId="0" applyNumberFormat="1" applyFont="1" applyFill="1" applyBorder="1" applyAlignment="1" applyProtection="1">
      <alignment horizontal="center" vertical="top" wrapText="1"/>
      <protection hidden="1"/>
    </xf>
    <xf numFmtId="2" fontId="23" fillId="7" borderId="0" xfId="0" applyNumberFormat="1" applyFont="1" applyFill="1" applyAlignment="1" applyProtection="1">
      <alignment horizontal="center" vertical="top" wrapText="1"/>
      <protection hidden="1"/>
    </xf>
    <xf numFmtId="164" fontId="16" fillId="8" borderId="9" xfId="0" applyNumberFormat="1" applyFont="1" applyFill="1" applyBorder="1" applyAlignment="1" applyProtection="1">
      <alignment horizontal="center" wrapText="1"/>
      <protection locked="0"/>
    </xf>
    <xf numFmtId="0" fontId="17" fillId="13" borderId="83" xfId="0" applyFont="1" applyFill="1" applyBorder="1"/>
    <xf numFmtId="0" fontId="17" fillId="13" borderId="84" xfId="0" applyFont="1" applyFill="1" applyBorder="1"/>
    <xf numFmtId="0" fontId="17" fillId="13" borderId="85" xfId="0" applyFont="1" applyFill="1" applyBorder="1"/>
    <xf numFmtId="2" fontId="5" fillId="2" borderId="19" xfId="0" applyNumberFormat="1" applyFont="1" applyFill="1" applyBorder="1" applyAlignment="1" applyProtection="1">
      <alignment horizontal="left" vertical="center"/>
      <protection hidden="1"/>
    </xf>
    <xf numFmtId="2" fontId="5" fillId="2" borderId="0" xfId="0" applyNumberFormat="1" applyFont="1" applyFill="1" applyAlignment="1" applyProtection="1">
      <alignment horizontal="left" vertical="center"/>
      <protection hidden="1"/>
    </xf>
    <xf numFmtId="2" fontId="5" fillId="2" borderId="25" xfId="0" applyNumberFormat="1" applyFont="1" applyFill="1" applyBorder="1" applyAlignment="1" applyProtection="1">
      <alignment vertical="center"/>
      <protection hidden="1"/>
    </xf>
    <xf numFmtId="2" fontId="5" fillId="2" borderId="0" xfId="0" applyNumberFormat="1" applyFont="1" applyFill="1" applyAlignment="1" applyProtection="1">
      <alignment vertical="center"/>
      <protection hidden="1"/>
    </xf>
    <xf numFmtId="0" fontId="16" fillId="2" borderId="0" xfId="0" applyFont="1" applyFill="1" applyAlignment="1" applyProtection="1">
      <alignment wrapText="1"/>
      <protection hidden="1"/>
    </xf>
    <xf numFmtId="0" fontId="16" fillId="2" borderId="0" xfId="0" applyFont="1" applyFill="1" applyAlignment="1" applyProtection="1">
      <alignment horizontal="center" wrapText="1"/>
      <protection hidden="1"/>
    </xf>
    <xf numFmtId="0" fontId="16" fillId="2" borderId="0" xfId="0" applyFont="1" applyFill="1" applyProtection="1">
      <protection hidden="1"/>
    </xf>
    <xf numFmtId="2" fontId="16" fillId="2" borderId="5" xfId="0" applyNumberFormat="1" applyFont="1" applyFill="1" applyBorder="1" applyAlignment="1" applyProtection="1">
      <alignment horizontal="center" vertical="top" wrapText="1"/>
      <protection hidden="1"/>
    </xf>
    <xf numFmtId="2" fontId="16" fillId="2" borderId="31" xfId="0" applyNumberFormat="1" applyFont="1" applyFill="1" applyBorder="1" applyAlignment="1" applyProtection="1">
      <alignment horizontal="center" vertical="top" wrapText="1"/>
      <protection hidden="1"/>
    </xf>
    <xf numFmtId="2" fontId="16" fillId="2" borderId="0" xfId="0" applyNumberFormat="1" applyFont="1" applyFill="1" applyAlignment="1" applyProtection="1">
      <alignment horizontal="center" vertical="top" wrapText="1"/>
      <protection hidden="1"/>
    </xf>
    <xf numFmtId="2" fontId="16" fillId="2" borderId="7" xfId="0" applyNumberFormat="1" applyFont="1" applyFill="1" applyBorder="1" applyAlignment="1" applyProtection="1">
      <alignment horizontal="center" wrapText="1"/>
      <protection hidden="1"/>
    </xf>
    <xf numFmtId="2" fontId="5" fillId="2" borderId="25" xfId="0" applyNumberFormat="1" applyFont="1" applyFill="1" applyBorder="1" applyAlignment="1" applyProtection="1">
      <alignment horizontal="left" vertical="center"/>
      <protection hidden="1"/>
    </xf>
    <xf numFmtId="164" fontId="16" fillId="2" borderId="7" xfId="0" applyNumberFormat="1" applyFont="1" applyFill="1" applyBorder="1" applyAlignment="1" applyProtection="1">
      <alignment horizontal="center"/>
      <protection hidden="1"/>
    </xf>
    <xf numFmtId="164" fontId="16" fillId="2" borderId="35" xfId="0" applyNumberFormat="1" applyFont="1" applyFill="1" applyBorder="1" applyAlignment="1" applyProtection="1">
      <alignment horizontal="center"/>
      <protection hidden="1"/>
    </xf>
    <xf numFmtId="164" fontId="23" fillId="2" borderId="0" xfId="0" applyNumberFormat="1" applyFont="1" applyFill="1" applyAlignment="1" applyProtection="1">
      <alignment horizontal="center"/>
      <protection hidden="1"/>
    </xf>
    <xf numFmtId="164" fontId="16" fillId="2" borderId="0" xfId="0" applyNumberFormat="1" applyFont="1" applyFill="1" applyAlignment="1" applyProtection="1">
      <alignment horizontal="center"/>
      <protection hidden="1"/>
    </xf>
    <xf numFmtId="0" fontId="18" fillId="2" borderId="0" xfId="0" applyFont="1" applyFill="1" applyProtection="1">
      <protection hidden="1"/>
    </xf>
    <xf numFmtId="0" fontId="18" fillId="2" borderId="0" xfId="0" applyFont="1" applyFill="1"/>
    <xf numFmtId="0" fontId="24" fillId="2" borderId="0" xfId="0" applyFont="1" applyFill="1"/>
    <xf numFmtId="0" fontId="6" fillId="2" borderId="20"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7" xfId="1" applyFont="1" applyFill="1" applyBorder="1" applyAlignment="1">
      <alignment horizontal="center" vertical="center" shrinkToFit="1"/>
    </xf>
    <xf numFmtId="0" fontId="6" fillId="2" borderId="28" xfId="1" applyFont="1" applyFill="1" applyBorder="1" applyAlignment="1">
      <alignment horizontal="center" vertical="center" shrinkToFit="1"/>
    </xf>
    <xf numFmtId="0" fontId="11" fillId="2" borderId="30" xfId="1" applyFont="1" applyFill="1" applyBorder="1" applyAlignment="1">
      <alignment horizontal="left" vertical="top" wrapText="1"/>
    </xf>
    <xf numFmtId="0" fontId="11" fillId="2" borderId="31" xfId="1" applyFont="1" applyFill="1" applyBorder="1" applyAlignment="1">
      <alignment horizontal="left" vertical="top" wrapText="1"/>
    </xf>
    <xf numFmtId="0" fontId="11" fillId="2" borderId="36" xfId="1" applyFont="1" applyFill="1" applyBorder="1" applyAlignment="1">
      <alignment horizontal="left" vertical="top" wrapText="1"/>
    </xf>
    <xf numFmtId="0" fontId="7" fillId="2" borderId="32" xfId="1" applyFont="1" applyFill="1" applyBorder="1" applyAlignment="1" applyProtection="1">
      <alignment horizontal="left" vertical="center" wrapText="1"/>
      <protection locked="0"/>
    </xf>
    <xf numFmtId="0" fontId="7" fillId="2" borderId="33" xfId="1" applyFont="1" applyFill="1" applyBorder="1" applyAlignment="1" applyProtection="1">
      <alignment horizontal="left" vertical="center" wrapText="1"/>
      <protection locked="0"/>
    </xf>
    <xf numFmtId="0" fontId="7" fillId="2" borderId="49" xfId="1" applyFont="1" applyFill="1" applyBorder="1" applyAlignment="1" applyProtection="1">
      <alignment horizontal="left" vertical="center" wrapText="1"/>
      <protection locked="0"/>
    </xf>
    <xf numFmtId="0" fontId="6" fillId="2" borderId="22" xfId="1" applyFont="1" applyFill="1" applyBorder="1" applyAlignment="1">
      <alignment vertical="center"/>
    </xf>
    <xf numFmtId="0" fontId="6" fillId="2" borderId="23" xfId="1" applyFont="1" applyFill="1" applyBorder="1" applyAlignment="1">
      <alignment vertical="center"/>
    </xf>
    <xf numFmtId="0" fontId="6" fillId="2" borderId="43" xfId="1" applyFont="1" applyFill="1" applyBorder="1" applyAlignment="1">
      <alignment vertical="center"/>
    </xf>
    <xf numFmtId="0" fontId="7" fillId="2" borderId="30" xfId="1" applyFont="1" applyFill="1" applyBorder="1" applyAlignment="1" applyProtection="1">
      <alignment horizontal="left" vertical="top" wrapText="1"/>
      <protection locked="0"/>
    </xf>
    <xf numFmtId="0" fontId="7" fillId="2" borderId="31" xfId="1" applyFont="1" applyFill="1" applyBorder="1" applyAlignment="1" applyProtection="1">
      <alignment horizontal="left" vertical="top" wrapText="1"/>
      <protection locked="0"/>
    </xf>
    <xf numFmtId="0" fontId="7" fillId="2" borderId="36" xfId="1" applyFont="1" applyFill="1" applyBorder="1" applyAlignment="1" applyProtection="1">
      <alignment horizontal="left" vertical="top" wrapText="1"/>
      <protection locked="0"/>
    </xf>
    <xf numFmtId="0" fontId="7" fillId="2" borderId="32" xfId="1" applyFont="1" applyFill="1" applyBorder="1" applyAlignment="1" applyProtection="1">
      <alignment horizontal="left" vertical="top" wrapText="1"/>
      <protection locked="0"/>
    </xf>
    <xf numFmtId="0" fontId="7" fillId="2" borderId="33" xfId="1" applyFont="1" applyFill="1" applyBorder="1" applyAlignment="1" applyProtection="1">
      <alignment horizontal="left" vertical="top" wrapText="1"/>
      <protection locked="0"/>
    </xf>
    <xf numFmtId="0" fontId="7" fillId="2" borderId="49" xfId="1" applyFont="1" applyFill="1" applyBorder="1" applyAlignment="1" applyProtection="1">
      <alignment horizontal="left" vertical="top" wrapText="1"/>
      <protection locked="0"/>
    </xf>
    <xf numFmtId="0" fontId="8" fillId="2" borderId="30"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36"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39" xfId="1" applyFont="1" applyFill="1" applyBorder="1" applyAlignment="1">
      <alignment horizontal="left" vertical="center" wrapText="1"/>
    </xf>
    <xf numFmtId="0" fontId="6" fillId="2" borderId="37" xfId="1" applyFont="1" applyFill="1" applyBorder="1" applyAlignment="1">
      <alignment vertical="center"/>
    </xf>
    <xf numFmtId="0" fontId="6" fillId="2" borderId="18" xfId="1" applyFont="1" applyFill="1" applyBorder="1" applyAlignment="1">
      <alignment vertical="center"/>
    </xf>
    <xf numFmtId="0" fontId="7" fillId="0" borderId="35" xfId="1" applyFont="1" applyBorder="1" applyAlignment="1" applyProtection="1">
      <alignment vertical="center" wrapText="1"/>
      <protection locked="0"/>
    </xf>
    <xf numFmtId="0" fontId="7" fillId="0" borderId="31" xfId="1" applyFont="1" applyBorder="1" applyAlignment="1" applyProtection="1">
      <alignment vertical="center" wrapText="1"/>
      <protection locked="0"/>
    </xf>
    <xf numFmtId="0" fontId="7" fillId="0" borderId="36" xfId="1" applyFont="1" applyBorder="1" applyAlignment="1" applyProtection="1">
      <alignment vertical="center" wrapText="1"/>
      <protection locked="0"/>
    </xf>
    <xf numFmtId="0" fontId="7" fillId="0" borderId="38" xfId="1" applyFont="1" applyBorder="1" applyAlignment="1" applyProtection="1">
      <alignment vertical="center" wrapText="1"/>
      <protection locked="0"/>
    </xf>
    <xf numFmtId="0" fontId="7" fillId="0" borderId="0" xfId="1" applyFont="1" applyAlignment="1" applyProtection="1">
      <alignment vertical="center" wrapText="1"/>
      <protection locked="0"/>
    </xf>
    <xf numFmtId="0" fontId="7" fillId="0" borderId="39" xfId="1" applyFont="1" applyBorder="1" applyAlignment="1" applyProtection="1">
      <alignment vertical="center" wrapText="1"/>
      <protection locked="0"/>
    </xf>
    <xf numFmtId="0" fontId="6" fillId="0" borderId="37" xfId="1" applyFont="1" applyBorder="1" applyAlignment="1">
      <alignment vertical="center"/>
    </xf>
    <xf numFmtId="0" fontId="6" fillId="0" borderId="18" xfId="1" applyFont="1" applyBorder="1" applyAlignment="1">
      <alignment vertical="center"/>
    </xf>
    <xf numFmtId="0" fontId="7" fillId="0" borderId="35" xfId="1" applyFont="1" applyBorder="1" applyAlignment="1" applyProtection="1">
      <alignment wrapText="1"/>
      <protection locked="0"/>
    </xf>
    <xf numFmtId="0" fontId="7" fillId="0" borderId="36" xfId="1" applyFont="1" applyBorder="1" applyAlignment="1" applyProtection="1">
      <alignment wrapText="1"/>
      <protection locked="0"/>
    </xf>
    <xf numFmtId="0" fontId="7" fillId="0" borderId="50" xfId="1" applyFont="1" applyBorder="1" applyAlignment="1" applyProtection="1">
      <alignment wrapText="1"/>
      <protection locked="0"/>
    </xf>
    <xf numFmtId="0" fontId="7" fillId="0" borderId="51" xfId="1" applyFont="1" applyBorder="1" applyAlignment="1" applyProtection="1">
      <alignment wrapText="1"/>
      <protection locked="0"/>
    </xf>
    <xf numFmtId="0" fontId="7" fillId="0" borderId="7"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7" fillId="0" borderId="44" xfId="1" applyFont="1" applyBorder="1" applyAlignment="1" applyProtection="1">
      <alignment horizontal="left" vertical="center"/>
      <protection locked="0"/>
    </xf>
    <xf numFmtId="0" fontId="8" fillId="2" borderId="0" xfId="1" applyFont="1" applyFill="1" applyAlignment="1">
      <alignment horizontal="center" vertical="center" wrapText="1"/>
    </xf>
    <xf numFmtId="0" fontId="7" fillId="0" borderId="45" xfId="1" applyFont="1" applyBorder="1" applyAlignment="1" applyProtection="1">
      <alignment horizontal="left" vertical="center"/>
      <protection locked="0"/>
    </xf>
    <xf numFmtId="0" fontId="7" fillId="0" borderId="23" xfId="1" applyFont="1" applyBorder="1" applyAlignment="1" applyProtection="1">
      <alignment horizontal="left" vertical="center"/>
      <protection locked="0"/>
    </xf>
    <xf numFmtId="0" fontId="7" fillId="0" borderId="43" xfId="1" applyFont="1" applyBorder="1" applyAlignment="1" applyProtection="1">
      <alignment horizontal="left" vertical="center"/>
      <protection locked="0"/>
    </xf>
    <xf numFmtId="0" fontId="5" fillId="7" borderId="45" xfId="0" applyFont="1" applyFill="1" applyBorder="1" applyAlignment="1" applyProtection="1">
      <alignment horizontal="left" vertical="top" wrapText="1"/>
      <protection hidden="1"/>
    </xf>
    <xf numFmtId="0" fontId="5" fillId="7" borderId="43" xfId="0" applyFont="1" applyFill="1" applyBorder="1" applyAlignment="1" applyProtection="1">
      <alignment horizontal="left" vertical="top" wrapText="1"/>
      <protection hidden="1"/>
    </xf>
    <xf numFmtId="0" fontId="24" fillId="2" borderId="0" xfId="0" applyFont="1" applyFill="1" applyAlignment="1" applyProtection="1">
      <alignment horizontal="center"/>
      <protection hidden="1"/>
    </xf>
    <xf numFmtId="0" fontId="18" fillId="2" borderId="0" xfId="0" applyFont="1" applyFill="1" applyAlignment="1" applyProtection="1">
      <alignment horizontal="left" vertical="top" wrapText="1"/>
      <protection hidden="1"/>
    </xf>
    <xf numFmtId="0" fontId="5" fillId="7" borderId="54" xfId="0" applyFont="1" applyFill="1" applyBorder="1" applyAlignment="1" applyProtection="1">
      <alignment horizontal="left" vertical="top" wrapText="1"/>
      <protection hidden="1"/>
    </xf>
    <xf numFmtId="0" fontId="5" fillId="7" borderId="66" xfId="0" applyFont="1" applyFill="1" applyBorder="1" applyAlignment="1" applyProtection="1">
      <alignment horizontal="left" vertical="top" wrapText="1"/>
      <protection hidden="1"/>
    </xf>
    <xf numFmtId="0" fontId="25" fillId="2" borderId="25" xfId="0" applyFont="1" applyFill="1" applyBorder="1" applyAlignment="1">
      <alignment horizontal="left" vertical="center" wrapText="1"/>
    </xf>
    <xf numFmtId="0" fontId="25" fillId="2" borderId="0" xfId="0" applyFont="1" applyFill="1" applyAlignment="1">
      <alignment horizontal="left" vertical="center" wrapText="1"/>
    </xf>
    <xf numFmtId="0" fontId="19" fillId="0" borderId="17" xfId="0" applyFont="1" applyBorder="1" applyAlignment="1" applyProtection="1">
      <alignment horizontal="center" wrapText="1"/>
      <protection hidden="1"/>
    </xf>
    <xf numFmtId="0" fontId="19" fillId="0" borderId="8" xfId="0" applyFont="1" applyBorder="1" applyAlignment="1" applyProtection="1">
      <alignment horizontal="center" wrapText="1"/>
      <protection hidden="1"/>
    </xf>
    <xf numFmtId="0" fontId="19" fillId="0" borderId="9" xfId="0" applyFont="1" applyBorder="1" applyAlignment="1" applyProtection="1">
      <alignment horizontal="center" wrapText="1"/>
      <protection hidden="1"/>
    </xf>
    <xf numFmtId="0" fontId="24" fillId="2" borderId="0" xfId="0" applyFont="1" applyFill="1" applyAlignment="1" applyProtection="1">
      <alignment horizontal="center" wrapText="1"/>
      <protection hidden="1"/>
    </xf>
    <xf numFmtId="0" fontId="18" fillId="2" borderId="0" xfId="0" applyFont="1" applyFill="1" applyAlignment="1" applyProtection="1">
      <alignment horizontal="left" wrapText="1"/>
      <protection hidden="1"/>
    </xf>
    <xf numFmtId="0" fontId="16" fillId="9" borderId="1" xfId="0" applyFont="1" applyFill="1" applyBorder="1" applyAlignment="1" applyProtection="1">
      <alignment horizontal="left" vertical="top"/>
      <protection hidden="1"/>
    </xf>
    <xf numFmtId="0" fontId="16" fillId="9" borderId="2" xfId="0" applyFont="1" applyFill="1" applyBorder="1" applyAlignment="1" applyProtection="1">
      <alignment horizontal="left" vertical="top"/>
      <protection hidden="1"/>
    </xf>
    <xf numFmtId="0" fontId="16" fillId="9" borderId="11" xfId="0" applyFont="1" applyFill="1" applyBorder="1" applyAlignment="1" applyProtection="1">
      <alignment horizontal="left" vertical="top"/>
      <protection hidden="1"/>
    </xf>
    <xf numFmtId="0" fontId="16" fillId="0" borderId="61" xfId="0" applyFont="1" applyBorder="1" applyAlignment="1" applyProtection="1">
      <alignment horizontal="left"/>
      <protection hidden="1"/>
    </xf>
    <xf numFmtId="0" fontId="16" fillId="0" borderId="15" xfId="0" applyFont="1" applyBorder="1" applyAlignment="1" applyProtection="1">
      <alignment horizontal="left"/>
      <protection hidden="1"/>
    </xf>
    <xf numFmtId="0" fontId="16" fillId="0" borderId="16" xfId="0" applyFont="1" applyBorder="1" applyAlignment="1" applyProtection="1">
      <alignment horizontal="left"/>
      <protection hidden="1"/>
    </xf>
    <xf numFmtId="0" fontId="23" fillId="7" borderId="7" xfId="0" applyFont="1" applyFill="1" applyBorder="1" applyAlignment="1" applyProtection="1">
      <alignment horizontal="left" vertical="top" wrapText="1"/>
      <protection hidden="1"/>
    </xf>
    <xf numFmtId="0" fontId="5" fillId="2" borderId="0" xfId="0" applyFont="1" applyFill="1" applyAlignment="1" applyProtection="1">
      <alignment horizontal="left" wrapText="1"/>
      <protection hidden="1"/>
    </xf>
    <xf numFmtId="0" fontId="24" fillId="0" borderId="0" xfId="0" applyFont="1" applyAlignment="1">
      <alignment horizontal="center"/>
    </xf>
    <xf numFmtId="0" fontId="16" fillId="0" borderId="61" xfId="0" applyFont="1" applyBorder="1" applyAlignment="1" applyProtection="1">
      <alignment horizontal="left" vertical="top"/>
      <protection hidden="1"/>
    </xf>
    <xf numFmtId="0" fontId="16" fillId="0" borderId="15" xfId="0" applyFont="1" applyBorder="1" applyAlignment="1" applyProtection="1">
      <alignment horizontal="left" vertical="top"/>
      <protection hidden="1"/>
    </xf>
    <xf numFmtId="0" fontId="16" fillId="0" borderId="16" xfId="0" applyFont="1" applyBorder="1" applyAlignment="1" applyProtection="1">
      <alignment horizontal="left" vertical="top"/>
      <protection hidden="1"/>
    </xf>
  </cellXfs>
  <cellStyles count="2">
    <cellStyle name="Normal" xfId="0" builtinId="0"/>
    <cellStyle name="Normal 2" xfId="1" xr:uid="{85FE7785-6B0A-4862-AB81-569110E1275E}"/>
  </cellStyles>
  <dxfs count="11">
    <dxf>
      <fill>
        <patternFill>
          <bgColor rgb="FFEFBE58"/>
        </patternFill>
      </fill>
    </dxf>
    <dxf>
      <font>
        <color rgb="FF9C0006"/>
      </font>
      <fill>
        <patternFill>
          <bgColor rgb="FFFFC7CE"/>
        </patternFill>
      </fill>
    </dxf>
    <dxf>
      <font>
        <b/>
        <i val="0"/>
        <color rgb="FFFF0000"/>
      </font>
    </dxf>
    <dxf>
      <font>
        <color rgb="FFC00000"/>
      </font>
      <fill>
        <patternFill>
          <bgColor rgb="FFF2DCDB"/>
        </patternFill>
      </fill>
    </dxf>
    <dxf>
      <font>
        <color rgb="FFC00000"/>
      </font>
      <fill>
        <patternFill>
          <bgColor rgb="FFF2DCDB"/>
        </patternFill>
      </fill>
    </dxf>
    <dxf>
      <fill>
        <patternFill>
          <bgColor rgb="FFEFBE58"/>
        </patternFill>
      </fill>
    </dxf>
    <dxf>
      <font>
        <color rgb="FFC00000"/>
      </font>
      <fill>
        <patternFill>
          <bgColor rgb="FFF2DCDB"/>
        </patternFill>
      </fill>
    </dxf>
    <dxf>
      <font>
        <color rgb="FFC00000"/>
      </font>
      <fill>
        <patternFill>
          <bgColor rgb="FFF2DCDB"/>
        </patternFill>
      </fill>
    </dxf>
    <dxf>
      <fill>
        <patternFill>
          <bgColor rgb="FFEFBE58"/>
        </patternFill>
      </fill>
    </dxf>
    <dxf>
      <font>
        <color rgb="FFC00000"/>
      </font>
      <fill>
        <patternFill>
          <bgColor rgb="FFF2DCDB"/>
        </patternFill>
      </fill>
    </dxf>
    <dxf>
      <font>
        <color rgb="FFC00000"/>
      </font>
      <fill>
        <patternFill>
          <bgColor rgb="FFF2DCDB"/>
        </patternFill>
      </fill>
    </dxf>
  </dxfs>
  <tableStyles count="0" defaultTableStyle="TableStyleMedium2" defaultPivotStyle="PivotStyleLight16"/>
  <colors>
    <mruColors>
      <color rgb="FFEFBE58"/>
      <color rgb="FFEEF1E3"/>
      <color rgb="FFDBE7ED"/>
      <color rgb="FFA6A6A6"/>
      <color rgb="FFF2DCDB"/>
      <color rgb="FFF1E3DF"/>
      <color rgb="FFF5F1E9"/>
      <color rgb="FFC00000"/>
      <color rgb="FFCCCCFF"/>
      <color rgb="FFDC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1400175</xdr:colOff>
      <xdr:row>10</xdr:row>
      <xdr:rowOff>28575</xdr:rowOff>
    </xdr:from>
    <xdr:to>
      <xdr:col>2</xdr:col>
      <xdr:colOff>581025</xdr:colOff>
      <xdr:row>11</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019425" y="2819400"/>
          <a:ext cx="6381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latin typeface="Arial" panose="020B0604020202020204" pitchFamily="34" charset="0"/>
              <a:cs typeface="Arial" panose="020B0604020202020204" pitchFamily="34" charset="0"/>
            </a:rPr>
            <a:t>No</a:t>
          </a:r>
        </a:p>
      </xdr:txBody>
    </xdr:sp>
    <xdr:clientData/>
  </xdr:twoCellAnchor>
  <xdr:twoCellAnchor>
    <xdr:from>
      <xdr:col>1</xdr:col>
      <xdr:colOff>457200</xdr:colOff>
      <xdr:row>10</xdr:row>
      <xdr:rowOff>28575</xdr:rowOff>
    </xdr:from>
    <xdr:to>
      <xdr:col>1</xdr:col>
      <xdr:colOff>1095375</xdr:colOff>
      <xdr:row>11</xdr:row>
      <xdr:rowOff>123825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076450" y="2819400"/>
          <a:ext cx="6381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latin typeface="Arial" panose="020B0604020202020204" pitchFamily="34" charset="0"/>
              <a:cs typeface="Arial" panose="020B0604020202020204" pitchFamily="34" charset="0"/>
            </a:rPr>
            <a:t>Yes</a:t>
          </a:r>
        </a:p>
      </xdr:txBody>
    </xdr:sp>
    <xdr:clientData/>
  </xdr:twoCellAnchor>
  <xdr:twoCellAnchor editAs="oneCell">
    <xdr:from>
      <xdr:col>0</xdr:col>
      <xdr:colOff>69849</xdr:colOff>
      <xdr:row>0</xdr:row>
      <xdr:rowOff>76199</xdr:rowOff>
    </xdr:from>
    <xdr:to>
      <xdr:col>0</xdr:col>
      <xdr:colOff>489478</xdr:colOff>
      <xdr:row>0</xdr:row>
      <xdr:rowOff>676274</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49" y="76199"/>
          <a:ext cx="419629"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971550</xdr:colOff>
      <xdr:row>0</xdr:row>
      <xdr:rowOff>0</xdr:rowOff>
    </xdr:from>
    <xdr:to>
      <xdr:col>1</xdr:col>
      <xdr:colOff>392304</xdr:colOff>
      <xdr:row>0</xdr:row>
      <xdr:rowOff>685800</xdr:rowOff>
    </xdr:to>
    <xdr:pic>
      <xdr:nvPicPr>
        <xdr:cNvPr id="5" name="Picture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1550" y="0"/>
          <a:ext cx="1040004"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498475</xdr:colOff>
      <xdr:row>0</xdr:row>
      <xdr:rowOff>47625</xdr:rowOff>
    </xdr:from>
    <xdr:to>
      <xdr:col>0</xdr:col>
      <xdr:colOff>955675</xdr:colOff>
      <xdr:row>0</xdr:row>
      <xdr:rowOff>720725</xdr:rowOff>
    </xdr:to>
    <xdr:pic>
      <xdr:nvPicPr>
        <xdr:cNvPr id="6" name="Picture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8475" y="47625"/>
          <a:ext cx="4572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165100</xdr:colOff>
          <xdr:row>34</xdr:row>
          <xdr:rowOff>88900</xdr:rowOff>
        </xdr:from>
        <xdr:to>
          <xdr:col>5</xdr:col>
          <xdr:colOff>527050</xdr:colOff>
          <xdr:row>35</xdr:row>
          <xdr:rowOff>107950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xdr:row>
          <xdr:rowOff>19050</xdr:rowOff>
        </xdr:from>
        <xdr:to>
          <xdr:col>4</xdr:col>
          <xdr:colOff>323850</xdr:colOff>
          <xdr:row>12</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0</xdr:rowOff>
        </xdr:from>
        <xdr:to>
          <xdr:col>1</xdr:col>
          <xdr:colOff>1231900</xdr:colOff>
          <xdr:row>11</xdr:row>
          <xdr:rowOff>88900</xdr:rowOff>
        </xdr:to>
        <xdr:sp macro="" textlink="">
          <xdr:nvSpPr>
            <xdr:cNvPr id="2051" name="Check Box 3" descr="Yes"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10</xdr:row>
          <xdr:rowOff>0</xdr:rowOff>
        </xdr:from>
        <xdr:to>
          <xdr:col>2</xdr:col>
          <xdr:colOff>717550</xdr:colOff>
          <xdr:row>11</xdr:row>
          <xdr:rowOff>88900</xdr:rowOff>
        </xdr:to>
        <xdr:sp macro="" textlink="">
          <xdr:nvSpPr>
            <xdr:cNvPr id="2052" name="Check Box 4" descr="Yes"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317500</xdr:colOff>
          <xdr:row>17</xdr:row>
          <xdr:rowOff>184150</xdr:rowOff>
        </xdr:from>
        <xdr:to>
          <xdr:col>0</xdr:col>
          <xdr:colOff>1276350</xdr:colOff>
          <xdr:row>19</xdr:row>
          <xdr:rowOff>50800</xdr:rowOff>
        </xdr:to>
        <xdr:sp macro="" textlink="">
          <xdr:nvSpPr>
            <xdr:cNvPr id="2053" name="Check Box 5" descr="Yes"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17</xdr:row>
          <xdr:rowOff>184150</xdr:rowOff>
        </xdr:from>
        <xdr:to>
          <xdr:col>1</xdr:col>
          <xdr:colOff>1143000</xdr:colOff>
          <xdr:row>19</xdr:row>
          <xdr:rowOff>50800</xdr:rowOff>
        </xdr:to>
        <xdr:sp macro="" textlink="">
          <xdr:nvSpPr>
            <xdr:cNvPr id="2054" name="Check Box 6" descr="Yes"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603250</xdr:colOff>
          <xdr:row>17</xdr:row>
          <xdr:rowOff>184150</xdr:rowOff>
        </xdr:from>
        <xdr:to>
          <xdr:col>2</xdr:col>
          <xdr:colOff>1562100</xdr:colOff>
          <xdr:row>19</xdr:row>
          <xdr:rowOff>50800</xdr:rowOff>
        </xdr:to>
        <xdr:sp macro="" textlink="">
          <xdr:nvSpPr>
            <xdr:cNvPr id="2055" name="Check Box 7" descr="Yes"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17</xdr:row>
          <xdr:rowOff>184150</xdr:rowOff>
        </xdr:from>
        <xdr:to>
          <xdr:col>4</xdr:col>
          <xdr:colOff>381000</xdr:colOff>
          <xdr:row>19</xdr:row>
          <xdr:rowOff>50800</xdr:rowOff>
        </xdr:to>
        <xdr:sp macro="" textlink="">
          <xdr:nvSpPr>
            <xdr:cNvPr id="2056" name="Check Box 8" descr="Yes"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17</xdr:row>
          <xdr:rowOff>190500</xdr:rowOff>
        </xdr:from>
        <xdr:to>
          <xdr:col>7</xdr:col>
          <xdr:colOff>152400</xdr:colOff>
          <xdr:row>19</xdr:row>
          <xdr:rowOff>57150</xdr:rowOff>
        </xdr:to>
        <xdr:sp macro="" textlink="">
          <xdr:nvSpPr>
            <xdr:cNvPr id="2057" name="Check Box 9" descr="Yes"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628650</xdr:colOff>
      <xdr:row>0</xdr:row>
      <xdr:rowOff>457200</xdr:rowOff>
    </xdr:from>
    <xdr:to>
      <xdr:col>7</xdr:col>
      <xdr:colOff>342900</xdr:colOff>
      <xdr:row>0</xdr:row>
      <xdr:rowOff>752475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247900" y="457200"/>
          <a:ext cx="66198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rgbClr val="B06238"/>
              </a:solidFill>
              <a:effectLst/>
              <a:latin typeface="Arial" panose="020B0604020202020204" pitchFamily="34" charset="0"/>
              <a:ea typeface="+mn-ea"/>
              <a:cs typeface="Arial" panose="020B0604020202020204" pitchFamily="34" charset="0"/>
            </a:rPr>
            <a:t>Please ensure all applicable parts of the 'general' and 'formulation MIPS' tabs are completed</a:t>
          </a:r>
          <a:r>
            <a:rPr lang="en-GB" b="1">
              <a:solidFill>
                <a:srgbClr val="B06238"/>
              </a:solidFill>
              <a:latin typeface="Arial" panose="020B0604020202020204" pitchFamily="34" charset="0"/>
              <a:cs typeface="Arial" panose="020B0604020202020204" pitchFamily="34" charset="0"/>
            </a:rPr>
            <a:t> </a:t>
          </a:r>
          <a:endParaRPr lang="en-GB" sz="1100" b="1">
            <a:solidFill>
              <a:srgbClr val="B06238"/>
            </a:solidFill>
            <a:latin typeface="Arial" panose="020B0604020202020204" pitchFamily="34" charset="0"/>
            <a:cs typeface="Arial" panose="020B0604020202020204" pitchFamily="34" charset="0"/>
          </a:endParaRPr>
        </a:p>
      </xdr:txBody>
    </xdr:sp>
    <xdr:clientData/>
  </xdr:twoCellAnchor>
  <xdr:twoCellAnchor editAs="oneCell">
    <xdr:from>
      <xdr:col>1</xdr:col>
      <xdr:colOff>447675</xdr:colOff>
      <xdr:row>0</xdr:row>
      <xdr:rowOff>466725</xdr:rowOff>
    </xdr:from>
    <xdr:to>
      <xdr:col>1</xdr:col>
      <xdr:colOff>685987</xdr:colOff>
      <xdr:row>0</xdr:row>
      <xdr:rowOff>742950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2066925" y="466725"/>
          <a:ext cx="238312"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56029</xdr:colOff>
      <xdr:row>0</xdr:row>
      <xdr:rowOff>68356</xdr:rowOff>
    </xdr:from>
    <xdr:to>
      <xdr:col>0</xdr:col>
      <xdr:colOff>475129</xdr:colOff>
      <xdr:row>0</xdr:row>
      <xdr:rowOff>658906</xdr:rowOff>
    </xdr:to>
    <xdr:pic>
      <xdr:nvPicPr>
        <xdr:cNvPr id="19" name="Picture 4">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29" y="68356"/>
          <a:ext cx="4191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560854</xdr:colOff>
      <xdr:row>0</xdr:row>
      <xdr:rowOff>30256</xdr:rowOff>
    </xdr:from>
    <xdr:to>
      <xdr:col>0</xdr:col>
      <xdr:colOff>1018054</xdr:colOff>
      <xdr:row>0</xdr:row>
      <xdr:rowOff>703356</xdr:rowOff>
    </xdr:to>
    <xdr:pic>
      <xdr:nvPicPr>
        <xdr:cNvPr id="20" name="Picture 2">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854" y="30256"/>
          <a:ext cx="4572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1084729</xdr:colOff>
      <xdr:row>0</xdr:row>
      <xdr:rowOff>11206</xdr:rowOff>
    </xdr:from>
    <xdr:to>
      <xdr:col>1</xdr:col>
      <xdr:colOff>587219</xdr:colOff>
      <xdr:row>0</xdr:row>
      <xdr:rowOff>658906</xdr:rowOff>
    </xdr:to>
    <xdr:pic>
      <xdr:nvPicPr>
        <xdr:cNvPr id="21" name="Picture 2">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4729" y="11206"/>
          <a:ext cx="98166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466725</xdr:colOff>
      <xdr:row>0</xdr:row>
      <xdr:rowOff>676275</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4191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552450</xdr:colOff>
      <xdr:row>0</xdr:row>
      <xdr:rowOff>47625</xdr:rowOff>
    </xdr:from>
    <xdr:to>
      <xdr:col>0</xdr:col>
      <xdr:colOff>1009650</xdr:colOff>
      <xdr:row>0</xdr:row>
      <xdr:rowOff>720725</xdr:rowOff>
    </xdr:to>
    <xdr:pic>
      <xdr:nvPicPr>
        <xdr:cNvPr id="6" name="Picture 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2450" y="47625"/>
          <a:ext cx="4572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1076325</xdr:colOff>
      <xdr:row>0</xdr:row>
      <xdr:rowOff>28575</xdr:rowOff>
    </xdr:from>
    <xdr:to>
      <xdr:col>1</xdr:col>
      <xdr:colOff>381591</xdr:colOff>
      <xdr:row>0</xdr:row>
      <xdr:rowOff>676275</xdr:rowOff>
    </xdr:to>
    <xdr:pic>
      <xdr:nvPicPr>
        <xdr:cNvPr id="7" name="Picture 2">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6325" y="28575"/>
          <a:ext cx="98166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466725</xdr:colOff>
      <xdr:row>0</xdr:row>
      <xdr:rowOff>666750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4191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552450</xdr:colOff>
      <xdr:row>0</xdr:row>
      <xdr:rowOff>38100</xdr:rowOff>
    </xdr:from>
    <xdr:to>
      <xdr:col>0</xdr:col>
      <xdr:colOff>1009650</xdr:colOff>
      <xdr:row>0</xdr:row>
      <xdr:rowOff>711200</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2450" y="38100"/>
          <a:ext cx="4572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1076325</xdr:colOff>
      <xdr:row>0</xdr:row>
      <xdr:rowOff>19050</xdr:rowOff>
    </xdr:from>
    <xdr:to>
      <xdr:col>1</xdr:col>
      <xdr:colOff>538473</xdr:colOff>
      <xdr:row>0</xdr:row>
      <xdr:rowOff>666750</xdr:rowOff>
    </xdr:to>
    <xdr:pic>
      <xdr:nvPicPr>
        <xdr:cNvPr id="4" name="Picture 2">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6325" y="19050"/>
          <a:ext cx="986148"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ilassociation-my.sharepoint.com/personal/joyler_soilassociation_org/Documents/Documents/H&amp;B/Soap%20MIPS%20update/COSMOS%20MIPS.xlsx" TargetMode="External"/><Relationship Id="rId1" Type="http://schemas.openxmlformats.org/officeDocument/2006/relationships/externalLinkPath" Target="https://soilassociation-my.sharepoint.com/personal/joyler_soilassociation_org/Documents/Documents/H&amp;B/Soap%20MIPS%20update/COSMOS%20MI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Formulation MIPS "/>
      <sheetName val="Version 19 issued October 2023"/>
    </sheetNames>
    <sheetDataSet>
      <sheetData sheetId="0"/>
      <sheetData sheetId="1" refreshError="1"/>
      <sheetData sheetId="2">
        <row r="4">
          <cell r="A4" t="str">
            <v xml:space="preserve">Organic </v>
          </cell>
        </row>
        <row r="5">
          <cell r="A5" t="str">
            <v>Non-Org: Approved - On Ingredients List</v>
          </cell>
        </row>
        <row r="6">
          <cell r="A6" t="str">
            <v>Non-Org: Approved - On COSMOS DB</v>
          </cell>
        </row>
        <row r="7">
          <cell r="A7" t="str">
            <v>Non-Org: Pending Approval</v>
          </cell>
        </row>
        <row r="11">
          <cell r="A11" t="str">
            <v>COSMOS Organic</v>
          </cell>
        </row>
        <row r="12">
          <cell r="A12" t="str">
            <v>COSMOS Natural</v>
          </cell>
        </row>
        <row r="13">
          <cell r="A13" t="str">
            <v>COSMOS Certified Ingredients</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AFB5-6DB3-45A8-87F8-011880E7FD51}">
  <sheetPr codeName="Sheet4"/>
  <dimension ref="A1:U39"/>
  <sheetViews>
    <sheetView showGridLines="0" tabSelected="1" zoomScaleNormal="100" workbookViewId="0">
      <selection activeCell="I7" sqref="I7"/>
    </sheetView>
  </sheetViews>
  <sheetFormatPr defaultColWidth="9.1796875" defaultRowHeight="12.5" x14ac:dyDescent="0.25"/>
  <cols>
    <col min="1" max="1" width="24.26953125" style="1" customWidth="1"/>
    <col min="2" max="2" width="21.81640625" style="1" customWidth="1"/>
    <col min="3" max="3" width="32.1796875" style="1" customWidth="1"/>
    <col min="4" max="4" width="15.453125" style="1" customWidth="1"/>
    <col min="5" max="5" width="14.453125" style="1" customWidth="1"/>
    <col min="6" max="6" width="9.1796875" style="1"/>
    <col min="7" max="7" width="10.54296875" style="1" customWidth="1"/>
    <col min="8" max="16384" width="9.1796875" style="1"/>
  </cols>
  <sheetData>
    <row r="1" spans="1:21" ht="64.5" customHeight="1" x14ac:dyDescent="0.25">
      <c r="C1" s="3" t="s">
        <v>20</v>
      </c>
      <c r="D1" s="4"/>
    </row>
    <row r="2" spans="1:21" ht="17.25" customHeight="1" x14ac:dyDescent="0.35">
      <c r="A2" s="5" t="s">
        <v>21</v>
      </c>
      <c r="B2" s="6"/>
      <c r="C2" s="6"/>
      <c r="D2" s="7"/>
      <c r="E2" s="7"/>
      <c r="F2" s="6"/>
      <c r="G2" s="8"/>
    </row>
    <row r="3" spans="1:21" ht="17.25" customHeight="1" x14ac:dyDescent="0.3">
      <c r="A3" s="9" t="s">
        <v>22</v>
      </c>
      <c r="B3" s="307"/>
      <c r="C3" s="307"/>
      <c r="D3" s="308"/>
      <c r="E3" s="308"/>
      <c r="F3" s="308"/>
      <c r="G3" s="307"/>
    </row>
    <row r="4" spans="1:21" ht="17.25" customHeight="1" thickBot="1" x14ac:dyDescent="0.35">
      <c r="A4" s="10" t="s">
        <v>23</v>
      </c>
      <c r="B4" s="309"/>
      <c r="C4" s="309"/>
      <c r="D4" s="309"/>
      <c r="E4" s="309"/>
      <c r="F4" s="309"/>
      <c r="G4" s="309"/>
    </row>
    <row r="5" spans="1:21" ht="17.25" customHeight="1" thickTop="1" x14ac:dyDescent="0.3">
      <c r="A5" s="11"/>
      <c r="D5" s="4"/>
      <c r="E5" s="4"/>
    </row>
    <row r="6" spans="1:21" ht="17.25" customHeight="1" x14ac:dyDescent="0.35">
      <c r="A6" s="12" t="s">
        <v>24</v>
      </c>
      <c r="B6" s="13"/>
      <c r="C6" s="13"/>
      <c r="D6" s="14"/>
      <c r="E6" s="14"/>
      <c r="F6" s="13"/>
      <c r="G6" s="15"/>
      <c r="P6" s="310"/>
      <c r="Q6" s="310"/>
      <c r="R6" s="310"/>
      <c r="S6" s="310"/>
      <c r="T6" s="310"/>
      <c r="U6" s="310"/>
    </row>
    <row r="7" spans="1:21" ht="17.25" customHeight="1" x14ac:dyDescent="0.3">
      <c r="A7" s="9" t="s">
        <v>25</v>
      </c>
      <c r="B7" s="311"/>
      <c r="C7" s="312"/>
      <c r="D7" s="312"/>
      <c r="E7" s="312"/>
      <c r="F7" s="312"/>
      <c r="G7" s="313"/>
      <c r="P7" s="310"/>
      <c r="Q7" s="310"/>
      <c r="R7" s="310"/>
      <c r="S7" s="310"/>
      <c r="T7" s="310"/>
      <c r="U7" s="310"/>
    </row>
    <row r="8" spans="1:21" ht="17.25" customHeight="1" x14ac:dyDescent="0.3">
      <c r="A8" s="9" t="s">
        <v>26</v>
      </c>
      <c r="B8" s="311"/>
      <c r="C8" s="312"/>
      <c r="D8" s="312"/>
      <c r="E8" s="312"/>
      <c r="F8" s="312"/>
      <c r="G8" s="313"/>
      <c r="P8" s="310"/>
      <c r="Q8" s="310"/>
      <c r="R8" s="310"/>
      <c r="S8" s="310"/>
      <c r="T8" s="310"/>
      <c r="U8" s="310"/>
    </row>
    <row r="9" spans="1:21" ht="17.25" customHeight="1" x14ac:dyDescent="0.3">
      <c r="A9" s="9" t="s">
        <v>27</v>
      </c>
      <c r="B9" s="311"/>
      <c r="C9" s="312"/>
      <c r="D9" s="312"/>
      <c r="E9" s="312"/>
      <c r="F9" s="312"/>
      <c r="G9" s="313"/>
      <c r="P9" s="310"/>
      <c r="Q9" s="310"/>
      <c r="R9" s="310"/>
      <c r="S9" s="310"/>
      <c r="T9" s="310"/>
      <c r="U9" s="310"/>
    </row>
    <row r="10" spans="1:21" ht="17.25" customHeight="1" x14ac:dyDescent="0.3">
      <c r="A10" s="11"/>
      <c r="B10" s="17"/>
      <c r="C10" s="18"/>
      <c r="D10" s="17"/>
      <c r="E10" s="17"/>
      <c r="F10" s="17"/>
      <c r="G10" s="19"/>
      <c r="P10" s="310"/>
      <c r="Q10" s="310"/>
      <c r="R10" s="310"/>
      <c r="S10" s="310"/>
      <c r="T10" s="310"/>
      <c r="U10" s="310"/>
    </row>
    <row r="11" spans="1:21" ht="17.25" customHeight="1" x14ac:dyDescent="0.3">
      <c r="A11" s="11" t="s">
        <v>28</v>
      </c>
      <c r="B11" s="18"/>
      <c r="C11" s="18"/>
      <c r="D11" s="20"/>
      <c r="E11" s="20"/>
      <c r="F11" s="18"/>
      <c r="G11" s="21"/>
      <c r="P11" s="310"/>
      <c r="Q11" s="310"/>
      <c r="R11" s="310"/>
      <c r="S11" s="310"/>
      <c r="T11" s="310"/>
      <c r="U11" s="310"/>
    </row>
    <row r="12" spans="1:21" ht="17.25" customHeight="1" x14ac:dyDescent="0.3">
      <c r="A12" s="11"/>
      <c r="B12" s="18"/>
      <c r="C12" s="18"/>
      <c r="D12" s="20"/>
      <c r="E12" s="20"/>
      <c r="F12" s="18"/>
      <c r="G12" s="21"/>
      <c r="P12" s="16"/>
      <c r="Q12" s="16"/>
      <c r="R12" s="16"/>
      <c r="S12" s="16"/>
      <c r="T12" s="16"/>
      <c r="U12" s="16"/>
    </row>
    <row r="13" spans="1:21" ht="17.25" customHeight="1" thickBot="1" x14ac:dyDescent="0.35">
      <c r="A13" s="11" t="s">
        <v>29</v>
      </c>
      <c r="B13" s="18"/>
      <c r="C13" s="18"/>
      <c r="D13" s="20"/>
      <c r="E13" s="20"/>
      <c r="F13" s="22"/>
      <c r="G13" s="23"/>
      <c r="P13" s="16"/>
      <c r="Q13" s="16"/>
      <c r="R13" s="16"/>
      <c r="S13" s="16"/>
      <c r="T13" s="16"/>
      <c r="U13" s="16"/>
    </row>
    <row r="14" spans="1:21" ht="17.25" customHeight="1" thickTop="1" x14ac:dyDescent="0.3">
      <c r="A14" s="24"/>
      <c r="B14" s="25"/>
      <c r="C14" s="25"/>
      <c r="D14" s="26"/>
      <c r="E14" s="26"/>
      <c r="P14" s="16"/>
      <c r="Q14" s="16"/>
      <c r="R14" s="16"/>
      <c r="S14" s="16"/>
      <c r="T14" s="16"/>
      <c r="U14" s="16"/>
    </row>
    <row r="15" spans="1:21" ht="17.25" customHeight="1" x14ac:dyDescent="0.25">
      <c r="A15" s="27" t="s">
        <v>30</v>
      </c>
      <c r="B15" s="28"/>
      <c r="C15" s="28"/>
      <c r="D15" s="29"/>
      <c r="E15" s="29"/>
      <c r="F15" s="28"/>
      <c r="G15" s="30"/>
      <c r="P15" s="16"/>
      <c r="Q15" s="16"/>
      <c r="R15" s="16"/>
      <c r="S15" s="16"/>
      <c r="T15" s="16"/>
      <c r="U15" s="16"/>
    </row>
    <row r="16" spans="1:21" ht="17.25" customHeight="1" x14ac:dyDescent="0.3">
      <c r="A16" s="11" t="s">
        <v>31</v>
      </c>
      <c r="D16" s="4"/>
      <c r="E16" s="4"/>
      <c r="G16" s="31"/>
    </row>
    <row r="17" spans="1:7" ht="17.25" customHeight="1" x14ac:dyDescent="0.3">
      <c r="A17" s="32"/>
      <c r="D17" s="4"/>
      <c r="E17" s="4"/>
      <c r="G17" s="31"/>
    </row>
    <row r="18" spans="1:7" ht="17.25" customHeight="1" x14ac:dyDescent="0.25">
      <c r="A18" s="33" t="s">
        <v>32</v>
      </c>
      <c r="B18" s="33" t="s">
        <v>33</v>
      </c>
      <c r="C18" s="33" t="s">
        <v>34</v>
      </c>
      <c r="D18" s="34" t="s">
        <v>35</v>
      </c>
      <c r="E18" s="35"/>
      <c r="F18" s="33" t="s">
        <v>36</v>
      </c>
      <c r="G18" s="31"/>
    </row>
    <row r="19" spans="1:7" ht="17.25" customHeight="1" x14ac:dyDescent="0.3">
      <c r="A19" s="36"/>
      <c r="B19" s="36"/>
      <c r="C19" s="36"/>
      <c r="D19" s="37"/>
      <c r="E19" s="38"/>
      <c r="F19" s="36"/>
      <c r="G19" s="21"/>
    </row>
    <row r="20" spans="1:7" ht="17.25" customHeight="1" x14ac:dyDescent="0.3">
      <c r="A20" s="11"/>
      <c r="B20" s="11"/>
      <c r="C20" s="11"/>
      <c r="D20" s="34"/>
      <c r="E20" s="35"/>
      <c r="F20" s="11"/>
      <c r="G20" s="31"/>
    </row>
    <row r="21" spans="1:7" ht="17.25" customHeight="1" x14ac:dyDescent="0.3">
      <c r="A21" s="39" t="s">
        <v>37</v>
      </c>
      <c r="B21" s="40"/>
      <c r="C21" s="40"/>
      <c r="D21" s="41"/>
      <c r="E21" s="42"/>
      <c r="F21" s="40"/>
      <c r="G21" s="43"/>
    </row>
    <row r="22" spans="1:7" ht="12.65" customHeight="1" x14ac:dyDescent="0.25">
      <c r="A22" s="272" t="s">
        <v>38</v>
      </c>
      <c r="B22" s="273"/>
      <c r="C22" s="273"/>
      <c r="D22" s="273"/>
      <c r="E22" s="273"/>
      <c r="F22" s="273"/>
      <c r="G22" s="274"/>
    </row>
    <row r="23" spans="1:7" ht="34.5" customHeight="1" x14ac:dyDescent="0.25">
      <c r="A23" s="275"/>
      <c r="B23" s="276"/>
      <c r="C23" s="276"/>
      <c r="D23" s="276"/>
      <c r="E23" s="276"/>
      <c r="F23" s="276"/>
      <c r="G23" s="277"/>
    </row>
    <row r="24" spans="1:7" ht="18" customHeight="1" x14ac:dyDescent="0.25">
      <c r="A24" s="278" t="s">
        <v>0</v>
      </c>
      <c r="B24" s="279"/>
      <c r="C24" s="279"/>
      <c r="D24" s="279"/>
      <c r="E24" s="279"/>
      <c r="F24" s="279"/>
      <c r="G24" s="280"/>
    </row>
    <row r="25" spans="1:7" ht="12.65" customHeight="1" x14ac:dyDescent="0.25">
      <c r="A25" s="281"/>
      <c r="B25" s="282"/>
      <c r="C25" s="282"/>
      <c r="D25" s="282"/>
      <c r="E25" s="282"/>
      <c r="F25" s="282"/>
      <c r="G25" s="283"/>
    </row>
    <row r="26" spans="1:7" ht="39.75" customHeight="1" x14ac:dyDescent="0.25">
      <c r="A26" s="284"/>
      <c r="B26" s="285"/>
      <c r="C26" s="285"/>
      <c r="D26" s="285"/>
      <c r="E26" s="285"/>
      <c r="F26" s="285"/>
      <c r="G26" s="286"/>
    </row>
    <row r="27" spans="1:7" ht="18" customHeight="1" x14ac:dyDescent="0.25">
      <c r="A27" s="44"/>
      <c r="B27" s="45"/>
      <c r="C27" s="45"/>
      <c r="D27" s="45"/>
      <c r="E27" s="45"/>
      <c r="F27" s="45"/>
      <c r="G27" s="45"/>
    </row>
    <row r="28" spans="1:7" ht="20.25" customHeight="1" x14ac:dyDescent="0.25">
      <c r="A28" s="46" t="s">
        <v>39</v>
      </c>
      <c r="B28" s="47"/>
      <c r="C28" s="47"/>
      <c r="D28" s="47"/>
      <c r="E28" s="47"/>
      <c r="F28" s="47"/>
      <c r="G28" s="48"/>
    </row>
    <row r="29" spans="1:7" ht="12.65" customHeight="1" x14ac:dyDescent="0.25">
      <c r="A29" s="287" t="s">
        <v>40</v>
      </c>
      <c r="B29" s="288"/>
      <c r="C29" s="288"/>
      <c r="D29" s="288"/>
      <c r="E29" s="288"/>
      <c r="F29" s="288"/>
      <c r="G29" s="289"/>
    </row>
    <row r="30" spans="1:7" ht="12.65" customHeight="1" x14ac:dyDescent="0.25">
      <c r="A30" s="290"/>
      <c r="B30" s="291"/>
      <c r="C30" s="291"/>
      <c r="D30" s="291"/>
      <c r="E30" s="291"/>
      <c r="F30" s="291"/>
      <c r="G30" s="292"/>
    </row>
    <row r="31" spans="1:7" ht="18.75" customHeight="1" x14ac:dyDescent="0.25">
      <c r="A31" s="290"/>
      <c r="B31" s="291"/>
      <c r="C31" s="291"/>
      <c r="D31" s="291"/>
      <c r="E31" s="291"/>
      <c r="F31" s="291"/>
      <c r="G31" s="292"/>
    </row>
    <row r="32" spans="1:7" ht="3" customHeight="1" x14ac:dyDescent="0.25">
      <c r="A32" s="49"/>
      <c r="B32" s="50"/>
      <c r="C32" s="50"/>
      <c r="D32" s="50"/>
      <c r="E32" s="50"/>
      <c r="F32" s="50"/>
      <c r="G32" s="50"/>
    </row>
    <row r="33" spans="1:7" x14ac:dyDescent="0.25">
      <c r="A33" s="293" t="s">
        <v>1</v>
      </c>
      <c r="B33" s="295"/>
      <c r="C33" s="296"/>
      <c r="D33" s="297"/>
      <c r="E33" s="301" t="s">
        <v>2</v>
      </c>
      <c r="F33" s="303"/>
      <c r="G33" s="304"/>
    </row>
    <row r="34" spans="1:7" ht="13" thickBot="1" x14ac:dyDescent="0.3">
      <c r="A34" s="294"/>
      <c r="B34" s="298"/>
      <c r="C34" s="299"/>
      <c r="D34" s="300"/>
      <c r="E34" s="302"/>
      <c r="F34" s="305"/>
      <c r="G34" s="306"/>
    </row>
    <row r="35" spans="1:7" ht="15.75" customHeight="1" x14ac:dyDescent="0.25">
      <c r="A35" s="268" t="s">
        <v>3</v>
      </c>
      <c r="B35" s="269"/>
      <c r="C35" s="269"/>
      <c r="D35" s="269"/>
      <c r="E35" s="269"/>
      <c r="F35" s="51"/>
      <c r="G35" s="52"/>
    </row>
    <row r="36" spans="1:7" ht="12" customHeight="1" thickBot="1" x14ac:dyDescent="0.3">
      <c r="A36" s="270"/>
      <c r="B36" s="271"/>
      <c r="C36" s="271"/>
      <c r="D36" s="271"/>
      <c r="E36" s="271"/>
      <c r="F36" s="53"/>
      <c r="G36" s="54"/>
    </row>
    <row r="37" spans="1:7" x14ac:dyDescent="0.25">
      <c r="A37" s="2"/>
      <c r="B37" s="2"/>
      <c r="C37" s="2"/>
      <c r="D37" s="2"/>
      <c r="E37" s="2"/>
      <c r="F37" s="2"/>
      <c r="G37" s="2"/>
    </row>
    <row r="38" spans="1:7" x14ac:dyDescent="0.25">
      <c r="A38" s="2"/>
      <c r="B38" s="2"/>
      <c r="C38" s="2"/>
      <c r="D38" s="2"/>
      <c r="E38" s="2"/>
      <c r="F38" s="2"/>
      <c r="G38" s="2"/>
    </row>
    <row r="39" spans="1:7" x14ac:dyDescent="0.25">
      <c r="A39" s="2"/>
      <c r="B39" s="2"/>
      <c r="C39" s="2"/>
      <c r="D39" s="2"/>
      <c r="E39" s="2"/>
      <c r="F39" s="2"/>
      <c r="G39" s="2"/>
    </row>
  </sheetData>
  <mergeCells count="16">
    <mergeCell ref="B3:G3"/>
    <mergeCell ref="B4:G4"/>
    <mergeCell ref="P6:U11"/>
    <mergeCell ref="B7:G7"/>
    <mergeCell ref="B8:G8"/>
    <mergeCell ref="B9:G9"/>
    <mergeCell ref="A35:E36"/>
    <mergeCell ref="A22:G22"/>
    <mergeCell ref="A23:G23"/>
    <mergeCell ref="A24:G24"/>
    <mergeCell ref="A25:G26"/>
    <mergeCell ref="A29:G31"/>
    <mergeCell ref="A33:A34"/>
    <mergeCell ref="B33:D34"/>
    <mergeCell ref="E33:E34"/>
    <mergeCell ref="F33:G34"/>
  </mergeCells>
  <pageMargins left="0.74803149606299213" right="0.74803149606299213" top="0.98425196850393704" bottom="0.98425196850393704" header="0.51181102362204722" footer="0.51181102362204722"/>
  <pageSetup paperSize="9" scale="91" orientation="landscape" r:id="rId1"/>
  <headerFooter alignWithMargins="0">
    <oddHeader>&amp;C&amp;"+,Bold"&amp;14Soil Association COSMOS MIPS</oddHeader>
    <oddFooter>&amp;LP1239Fm&amp;CVersion: 15.0&amp;RIssue Date: August 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165100</xdr:colOff>
                    <xdr:row>34</xdr:row>
                    <xdr:rowOff>88900</xdr:rowOff>
                  </from>
                  <to>
                    <xdr:col>5</xdr:col>
                    <xdr:colOff>527050</xdr:colOff>
                    <xdr:row>35</xdr:row>
                    <xdr:rowOff>107950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374650</xdr:colOff>
                    <xdr:row>12</xdr:row>
                    <xdr:rowOff>19050</xdr:rowOff>
                  </from>
                  <to>
                    <xdr:col>4</xdr:col>
                    <xdr:colOff>323850</xdr:colOff>
                    <xdr:row>12</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ltText="Yes">
                <anchor moveWithCells="1">
                  <from>
                    <xdr:col>1</xdr:col>
                    <xdr:colOff>266700</xdr:colOff>
                    <xdr:row>10</xdr:row>
                    <xdr:rowOff>0</xdr:rowOff>
                  </from>
                  <to>
                    <xdr:col>1</xdr:col>
                    <xdr:colOff>1231900</xdr:colOff>
                    <xdr:row>11</xdr:row>
                    <xdr:rowOff>88900</xdr:rowOff>
                  </to>
                </anchor>
              </controlPr>
            </control>
          </mc:Choice>
        </mc:AlternateContent>
        <mc:AlternateContent xmlns:mc="http://schemas.openxmlformats.org/markup-compatibility/2006">
          <mc:Choice Requires="x14">
            <control shapeId="2052" r:id="rId7" name="Check Box 4">
              <controlPr defaultSize="0" autoFill="0" autoLine="0" autoPict="0" altText="Yes">
                <anchor moveWithCells="1">
                  <from>
                    <xdr:col>1</xdr:col>
                    <xdr:colOff>1212850</xdr:colOff>
                    <xdr:row>10</xdr:row>
                    <xdr:rowOff>0</xdr:rowOff>
                  </from>
                  <to>
                    <xdr:col>2</xdr:col>
                    <xdr:colOff>717550</xdr:colOff>
                    <xdr:row>11</xdr:row>
                    <xdr:rowOff>88900</xdr:rowOff>
                  </to>
                </anchor>
              </controlPr>
            </control>
          </mc:Choice>
        </mc:AlternateContent>
        <mc:AlternateContent xmlns:mc="http://schemas.openxmlformats.org/markup-compatibility/2006">
          <mc:Choice Requires="x14">
            <control shapeId="2053" r:id="rId8" name="Check Box 5">
              <controlPr defaultSize="0" autoFill="0" autoLine="0" autoPict="0" altText="Yes">
                <anchor moveWithCells="1">
                  <from>
                    <xdr:col>0</xdr:col>
                    <xdr:colOff>317500</xdr:colOff>
                    <xdr:row>17</xdr:row>
                    <xdr:rowOff>184150</xdr:rowOff>
                  </from>
                  <to>
                    <xdr:col>0</xdr:col>
                    <xdr:colOff>1276350</xdr:colOff>
                    <xdr:row>19</xdr:row>
                    <xdr:rowOff>50800</xdr:rowOff>
                  </to>
                </anchor>
              </controlPr>
            </control>
          </mc:Choice>
        </mc:AlternateContent>
        <mc:AlternateContent xmlns:mc="http://schemas.openxmlformats.org/markup-compatibility/2006">
          <mc:Choice Requires="x14">
            <control shapeId="2054" r:id="rId9" name="Check Box 6">
              <controlPr defaultSize="0" autoFill="0" autoLine="0" autoPict="0" altText="Yes">
                <anchor moveWithCells="1">
                  <from>
                    <xdr:col>1</xdr:col>
                    <xdr:colOff>184150</xdr:colOff>
                    <xdr:row>17</xdr:row>
                    <xdr:rowOff>184150</xdr:rowOff>
                  </from>
                  <to>
                    <xdr:col>1</xdr:col>
                    <xdr:colOff>1143000</xdr:colOff>
                    <xdr:row>19</xdr:row>
                    <xdr:rowOff>50800</xdr:rowOff>
                  </to>
                </anchor>
              </controlPr>
            </control>
          </mc:Choice>
        </mc:AlternateContent>
        <mc:AlternateContent xmlns:mc="http://schemas.openxmlformats.org/markup-compatibility/2006">
          <mc:Choice Requires="x14">
            <control shapeId="2055" r:id="rId10" name="Check Box 7">
              <controlPr defaultSize="0" autoFill="0" autoLine="0" autoPict="0" altText="Yes">
                <anchor moveWithCells="1">
                  <from>
                    <xdr:col>2</xdr:col>
                    <xdr:colOff>603250</xdr:colOff>
                    <xdr:row>17</xdr:row>
                    <xdr:rowOff>184150</xdr:rowOff>
                  </from>
                  <to>
                    <xdr:col>2</xdr:col>
                    <xdr:colOff>1562100</xdr:colOff>
                    <xdr:row>19</xdr:row>
                    <xdr:rowOff>50800</xdr:rowOff>
                  </to>
                </anchor>
              </controlPr>
            </control>
          </mc:Choice>
        </mc:AlternateContent>
        <mc:AlternateContent xmlns:mc="http://schemas.openxmlformats.org/markup-compatibility/2006">
          <mc:Choice Requires="x14">
            <control shapeId="2056" r:id="rId11" name="Check Box 8">
              <controlPr defaultSize="0" autoFill="0" autoLine="0" autoPict="0" altText="Yes">
                <anchor moveWithCells="1">
                  <from>
                    <xdr:col>3</xdr:col>
                    <xdr:colOff>450850</xdr:colOff>
                    <xdr:row>17</xdr:row>
                    <xdr:rowOff>184150</xdr:rowOff>
                  </from>
                  <to>
                    <xdr:col>4</xdr:col>
                    <xdr:colOff>381000</xdr:colOff>
                    <xdr:row>19</xdr:row>
                    <xdr:rowOff>50800</xdr:rowOff>
                  </to>
                </anchor>
              </controlPr>
            </control>
          </mc:Choice>
        </mc:AlternateContent>
        <mc:AlternateContent xmlns:mc="http://schemas.openxmlformats.org/markup-compatibility/2006">
          <mc:Choice Requires="x14">
            <control shapeId="2057" r:id="rId12" name="Check Box 9">
              <controlPr defaultSize="0" autoFill="0" autoLine="0" autoPict="0" altText="Yes">
                <anchor moveWithCells="1">
                  <from>
                    <xdr:col>5</xdr:col>
                    <xdr:colOff>508000</xdr:colOff>
                    <xdr:row>17</xdr:row>
                    <xdr:rowOff>190500</xdr:rowOff>
                  </from>
                  <to>
                    <xdr:col>7</xdr:col>
                    <xdr:colOff>152400</xdr:colOff>
                    <xdr:row>19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list" prompt="Select from list" xr:uid="{FF68AFDF-328D-411F-A3B2-0535C7486F33}">
          <x14:formula1>
            <xm:f>'Version 4 issued April 2024'!$A$11:$A$13</xm:f>
          </x14:formula1>
          <xm:sqref>B9:G9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53F34-2EB8-4B93-BCA1-998F17652E67}">
  <sheetPr codeName="Sheet1"/>
  <dimension ref="A1:AD35"/>
  <sheetViews>
    <sheetView zoomScale="85" zoomScaleNormal="85" workbookViewId="0">
      <selection activeCell="S19" sqref="S19"/>
    </sheetView>
  </sheetViews>
  <sheetFormatPr defaultColWidth="9" defaultRowHeight="14.5" x14ac:dyDescent="0.35"/>
  <cols>
    <col min="1" max="1" width="22.1796875" style="87" customWidth="1"/>
    <col min="2" max="2" width="24.54296875" style="87" customWidth="1"/>
    <col min="3" max="3" width="22" style="87" customWidth="1"/>
    <col min="4" max="4" width="25.81640625" style="87" customWidth="1"/>
    <col min="5" max="5" width="27.26953125" style="87" customWidth="1"/>
    <col min="6" max="6" width="15.7265625" style="87" customWidth="1"/>
    <col min="7" max="7" width="10.7265625" style="87" customWidth="1"/>
    <col min="8" max="8" width="12.453125" style="87" hidden="1" customWidth="1"/>
    <col min="9" max="9" width="10.7265625" style="87" customWidth="1"/>
    <col min="10" max="10" width="12.26953125" style="87" hidden="1" customWidth="1"/>
    <col min="11" max="11" width="10.7265625" style="87" customWidth="1"/>
    <col min="12" max="12" width="12.1796875" style="87" hidden="1" customWidth="1"/>
    <col min="13" max="13" width="10.7265625" style="87" customWidth="1"/>
    <col min="14" max="14" width="11.54296875" style="87" hidden="1" customWidth="1"/>
    <col min="15" max="15" width="10.7265625" style="87" customWidth="1"/>
    <col min="16" max="16" width="11.81640625" style="87" hidden="1" customWidth="1"/>
    <col min="17" max="17" width="10.7265625" style="87" customWidth="1"/>
    <col min="18" max="18" width="14" style="87" hidden="1" customWidth="1"/>
    <col min="19" max="19" width="21.54296875" style="87" customWidth="1"/>
    <col min="20" max="16384" width="9" style="87"/>
  </cols>
  <sheetData>
    <row r="1" spans="1:30" ht="88.5" customHeight="1" x14ac:dyDescent="0.35">
      <c r="A1" s="316" t="s">
        <v>75</v>
      </c>
      <c r="B1" s="316"/>
      <c r="C1" s="316"/>
      <c r="D1" s="316"/>
      <c r="E1" s="316"/>
      <c r="F1" s="88"/>
      <c r="G1" s="88"/>
      <c r="H1" s="88"/>
      <c r="I1" s="88"/>
      <c r="J1" s="89"/>
      <c r="K1" s="89"/>
      <c r="L1" s="89"/>
      <c r="M1" s="89"/>
      <c r="N1" s="89"/>
      <c r="O1" s="89"/>
      <c r="P1" s="89"/>
      <c r="Q1" s="89"/>
      <c r="R1" s="89"/>
      <c r="S1" s="89"/>
      <c r="T1" s="89"/>
    </row>
    <row r="2" spans="1:30" x14ac:dyDescent="0.35">
      <c r="F2" s="89"/>
      <c r="G2" s="89"/>
      <c r="H2" s="89"/>
      <c r="I2" s="89"/>
      <c r="J2" s="89"/>
      <c r="K2" s="89"/>
      <c r="L2" s="89"/>
      <c r="M2" s="89"/>
      <c r="N2" s="89"/>
      <c r="O2" s="89"/>
      <c r="P2" s="89"/>
      <c r="Q2" s="89"/>
      <c r="R2" s="89"/>
      <c r="S2" s="90"/>
      <c r="T2" s="90"/>
      <c r="U2" s="91"/>
      <c r="V2" s="91"/>
      <c r="W2" s="91"/>
      <c r="X2" s="91"/>
      <c r="Y2" s="91"/>
      <c r="Z2" s="91"/>
      <c r="AA2" s="91"/>
      <c r="AB2" s="91"/>
      <c r="AC2" s="91"/>
      <c r="AD2" s="91"/>
    </row>
    <row r="3" spans="1:30" ht="31.5" customHeight="1" x14ac:dyDescent="0.35">
      <c r="A3" s="317" t="s">
        <v>43</v>
      </c>
      <c r="B3" s="317"/>
      <c r="C3" s="317"/>
      <c r="D3" s="317"/>
      <c r="E3" s="317"/>
      <c r="F3" s="89"/>
      <c r="G3" s="89"/>
      <c r="H3" s="89"/>
      <c r="I3" s="89"/>
      <c r="J3" s="89"/>
      <c r="K3" s="89"/>
      <c r="L3" s="89"/>
      <c r="M3" s="89"/>
      <c r="N3" s="89"/>
      <c r="O3" s="89"/>
      <c r="P3" s="89"/>
      <c r="Q3" s="89"/>
      <c r="R3" s="89"/>
      <c r="S3" s="90"/>
      <c r="T3" s="90"/>
      <c r="U3" s="91"/>
      <c r="V3" s="91"/>
      <c r="W3" s="91"/>
      <c r="X3" s="91"/>
      <c r="Y3" s="91"/>
      <c r="Z3" s="91"/>
      <c r="AA3" s="91"/>
      <c r="AB3" s="91"/>
      <c r="AC3" s="91"/>
      <c r="AD3" s="91"/>
    </row>
    <row r="4" spans="1:30" ht="15" thickBot="1" x14ac:dyDescent="0.4">
      <c r="A4" s="89"/>
      <c r="B4" s="89"/>
      <c r="C4" s="89"/>
      <c r="D4" s="89"/>
      <c r="E4" s="89"/>
      <c r="F4" s="89"/>
      <c r="G4" s="89"/>
      <c r="H4" s="89"/>
      <c r="I4" s="89"/>
      <c r="J4" s="89"/>
      <c r="K4" s="89"/>
      <c r="L4" s="89"/>
      <c r="M4" s="89"/>
      <c r="N4" s="89"/>
      <c r="O4" s="89"/>
      <c r="P4" s="89"/>
      <c r="Q4" s="89"/>
      <c r="R4" s="89"/>
      <c r="S4" s="90"/>
      <c r="T4" s="90"/>
      <c r="U4" s="91"/>
      <c r="V4" s="91"/>
      <c r="W4" s="91"/>
      <c r="X4" s="91"/>
      <c r="Y4" s="91"/>
      <c r="Z4" s="91"/>
      <c r="AA4" s="91"/>
      <c r="AB4" s="91"/>
      <c r="AC4" s="91"/>
      <c r="AD4" s="91"/>
    </row>
    <row r="5" spans="1:30" ht="66" customHeight="1" thickBot="1" x14ac:dyDescent="0.4">
      <c r="A5" s="74" t="s">
        <v>41</v>
      </c>
      <c r="B5" s="58" t="s">
        <v>54</v>
      </c>
      <c r="C5" s="58" t="s">
        <v>53</v>
      </c>
      <c r="D5" s="63" t="s">
        <v>5</v>
      </c>
      <c r="E5" s="64" t="s">
        <v>42</v>
      </c>
      <c r="F5" s="111" t="s">
        <v>44</v>
      </c>
      <c r="G5" s="83" t="s">
        <v>45</v>
      </c>
      <c r="H5" s="84" t="s">
        <v>6</v>
      </c>
      <c r="I5" s="85" t="s">
        <v>46</v>
      </c>
      <c r="J5" s="85" t="s">
        <v>7</v>
      </c>
      <c r="K5" s="85" t="s">
        <v>47</v>
      </c>
      <c r="L5" s="85" t="s">
        <v>8</v>
      </c>
      <c r="M5" s="85" t="s">
        <v>48</v>
      </c>
      <c r="N5" s="85" t="s">
        <v>9</v>
      </c>
      <c r="O5" s="85" t="s">
        <v>49</v>
      </c>
      <c r="P5" s="85" t="s">
        <v>10</v>
      </c>
      <c r="Q5" s="235" t="s">
        <v>50</v>
      </c>
      <c r="R5" s="232" t="s">
        <v>11</v>
      </c>
      <c r="S5" s="238" t="s">
        <v>51</v>
      </c>
      <c r="T5" s="90"/>
      <c r="U5" s="91"/>
      <c r="V5" s="91"/>
      <c r="W5" s="91"/>
      <c r="X5" s="91"/>
      <c r="Y5" s="91"/>
      <c r="Z5" s="91"/>
      <c r="AA5" s="91"/>
      <c r="AB5" s="91"/>
      <c r="AC5" s="91"/>
      <c r="AD5" s="91"/>
    </row>
    <row r="6" spans="1:30" ht="30" customHeight="1" x14ac:dyDescent="0.35">
      <c r="A6" s="55"/>
      <c r="B6" s="59"/>
      <c r="C6" s="59"/>
      <c r="D6" s="59"/>
      <c r="E6" s="65"/>
      <c r="F6" s="112">
        <v>0</v>
      </c>
      <c r="G6" s="68">
        <v>0</v>
      </c>
      <c r="H6" s="69">
        <f t="shared" ref="H6:H15" si="0">SUM(G6*F6)/100</f>
        <v>0</v>
      </c>
      <c r="I6" s="70">
        <v>0</v>
      </c>
      <c r="J6" s="69">
        <f>SUM(F6*I6)/100</f>
        <v>0</v>
      </c>
      <c r="K6" s="70">
        <v>0</v>
      </c>
      <c r="L6" s="69">
        <f t="shared" ref="L6:L15" si="1">SUM(F6*K6)/100</f>
        <v>0</v>
      </c>
      <c r="M6" s="70">
        <v>0</v>
      </c>
      <c r="N6" s="69">
        <f t="shared" ref="N6:N15" si="2">SUM(F6*M6)/100</f>
        <v>0</v>
      </c>
      <c r="O6" s="70">
        <v>0</v>
      </c>
      <c r="P6" s="69">
        <f t="shared" ref="P6:P15" si="3">SUM(F6*O6)/100</f>
        <v>0</v>
      </c>
      <c r="Q6" s="236">
        <v>0</v>
      </c>
      <c r="R6" s="233">
        <f t="shared" ref="R6:R15" si="4">SUM(F6*Q6)/100</f>
        <v>0</v>
      </c>
      <c r="S6" s="239"/>
      <c r="T6" s="90"/>
      <c r="U6" s="91"/>
      <c r="V6" s="91"/>
      <c r="W6" s="91"/>
      <c r="X6" s="91"/>
      <c r="Y6" s="91"/>
      <c r="Z6" s="91"/>
      <c r="AA6" s="91"/>
      <c r="AB6" s="91"/>
      <c r="AC6" s="91"/>
      <c r="AD6" s="91"/>
    </row>
    <row r="7" spans="1:30" ht="30" customHeight="1" x14ac:dyDescent="0.35">
      <c r="A7" s="56"/>
      <c r="B7" s="60"/>
      <c r="C7" s="59"/>
      <c r="D7" s="60"/>
      <c r="E7" s="66"/>
      <c r="F7" s="112">
        <v>0</v>
      </c>
      <c r="G7" s="68">
        <v>0</v>
      </c>
      <c r="H7" s="69">
        <f t="shared" si="0"/>
        <v>0</v>
      </c>
      <c r="I7" s="70">
        <v>0</v>
      </c>
      <c r="J7" s="69">
        <f t="shared" ref="J7:J15" si="5">SUM(F7*I7)/100</f>
        <v>0</v>
      </c>
      <c r="K7" s="70">
        <v>0</v>
      </c>
      <c r="L7" s="69">
        <f t="shared" si="1"/>
        <v>0</v>
      </c>
      <c r="M7" s="70">
        <v>0</v>
      </c>
      <c r="N7" s="69">
        <f t="shared" si="2"/>
        <v>0</v>
      </c>
      <c r="O7" s="70">
        <v>0</v>
      </c>
      <c r="P7" s="69">
        <f t="shared" si="3"/>
        <v>0</v>
      </c>
      <c r="Q7" s="236">
        <v>0</v>
      </c>
      <c r="R7" s="233">
        <f t="shared" si="4"/>
        <v>0</v>
      </c>
      <c r="S7" s="239"/>
      <c r="T7" s="90"/>
      <c r="U7" s="91"/>
      <c r="V7" s="91"/>
      <c r="W7" s="91"/>
      <c r="X7" s="91"/>
      <c r="Y7" s="91"/>
      <c r="Z7" s="91"/>
      <c r="AA7" s="91"/>
      <c r="AB7" s="91"/>
      <c r="AC7" s="91"/>
      <c r="AD7" s="91"/>
    </row>
    <row r="8" spans="1:30" ht="30" customHeight="1" x14ac:dyDescent="0.35">
      <c r="A8" s="56"/>
      <c r="B8" s="60"/>
      <c r="C8" s="59"/>
      <c r="D8" s="60"/>
      <c r="E8" s="66"/>
      <c r="F8" s="112">
        <v>0</v>
      </c>
      <c r="G8" s="68">
        <v>0</v>
      </c>
      <c r="H8" s="69">
        <f t="shared" si="0"/>
        <v>0</v>
      </c>
      <c r="I8" s="70">
        <v>0</v>
      </c>
      <c r="J8" s="69">
        <f t="shared" si="5"/>
        <v>0</v>
      </c>
      <c r="K8" s="70">
        <v>0</v>
      </c>
      <c r="L8" s="69">
        <f t="shared" si="1"/>
        <v>0</v>
      </c>
      <c r="M8" s="70">
        <v>0</v>
      </c>
      <c r="N8" s="69">
        <f t="shared" si="2"/>
        <v>0</v>
      </c>
      <c r="O8" s="70">
        <v>0</v>
      </c>
      <c r="P8" s="69">
        <f t="shared" si="3"/>
        <v>0</v>
      </c>
      <c r="Q8" s="236">
        <v>0</v>
      </c>
      <c r="R8" s="233">
        <f t="shared" si="4"/>
        <v>0</v>
      </c>
      <c r="S8" s="239"/>
      <c r="T8" s="90"/>
      <c r="U8" s="91"/>
      <c r="V8" s="91"/>
      <c r="W8" s="91"/>
      <c r="X8" s="91"/>
      <c r="Y8" s="91"/>
      <c r="Z8" s="91"/>
      <c r="AA8" s="91"/>
      <c r="AB8" s="91"/>
      <c r="AC8" s="91"/>
      <c r="AD8" s="91"/>
    </row>
    <row r="9" spans="1:30" ht="30" customHeight="1" x14ac:dyDescent="0.35">
      <c r="A9" s="56"/>
      <c r="B9" s="60"/>
      <c r="C9" s="59"/>
      <c r="D9" s="60"/>
      <c r="E9" s="66"/>
      <c r="F9" s="113">
        <v>0</v>
      </c>
      <c r="G9" s="68">
        <v>0</v>
      </c>
      <c r="H9" s="69">
        <f t="shared" si="0"/>
        <v>0</v>
      </c>
      <c r="I9" s="70">
        <v>0</v>
      </c>
      <c r="J9" s="69">
        <f>SUM(F9*I9)/100</f>
        <v>0</v>
      </c>
      <c r="K9" s="70">
        <v>0</v>
      </c>
      <c r="L9" s="69">
        <f t="shared" si="1"/>
        <v>0</v>
      </c>
      <c r="M9" s="70">
        <v>0</v>
      </c>
      <c r="N9" s="69">
        <f t="shared" si="2"/>
        <v>0</v>
      </c>
      <c r="O9" s="70">
        <v>0</v>
      </c>
      <c r="P9" s="69">
        <f t="shared" si="3"/>
        <v>0</v>
      </c>
      <c r="Q9" s="236">
        <v>0</v>
      </c>
      <c r="R9" s="233">
        <f t="shared" si="4"/>
        <v>0</v>
      </c>
      <c r="S9" s="240"/>
      <c r="T9" s="90"/>
      <c r="U9" s="91"/>
      <c r="V9" s="91"/>
      <c r="W9" s="91"/>
      <c r="X9" s="91"/>
      <c r="Y9" s="91"/>
      <c r="Z9" s="91"/>
      <c r="AA9" s="91"/>
      <c r="AB9" s="91"/>
      <c r="AC9" s="91"/>
      <c r="AD9" s="91"/>
    </row>
    <row r="10" spans="1:30" ht="30" customHeight="1" x14ac:dyDescent="0.35">
      <c r="A10" s="56"/>
      <c r="B10" s="60"/>
      <c r="C10" s="59"/>
      <c r="D10" s="60"/>
      <c r="E10" s="66"/>
      <c r="F10" s="113">
        <v>0</v>
      </c>
      <c r="G10" s="68">
        <v>0</v>
      </c>
      <c r="H10" s="69">
        <f t="shared" si="0"/>
        <v>0</v>
      </c>
      <c r="I10" s="70">
        <v>0</v>
      </c>
      <c r="J10" s="69">
        <f t="shared" si="5"/>
        <v>0</v>
      </c>
      <c r="K10" s="70">
        <v>0</v>
      </c>
      <c r="L10" s="69">
        <f t="shared" si="1"/>
        <v>0</v>
      </c>
      <c r="M10" s="70">
        <v>0</v>
      </c>
      <c r="N10" s="69">
        <f t="shared" si="2"/>
        <v>0</v>
      </c>
      <c r="O10" s="70">
        <v>0</v>
      </c>
      <c r="P10" s="69">
        <f t="shared" si="3"/>
        <v>0</v>
      </c>
      <c r="Q10" s="236">
        <v>0</v>
      </c>
      <c r="R10" s="233">
        <f t="shared" si="4"/>
        <v>0</v>
      </c>
      <c r="S10" s="240"/>
      <c r="T10" s="90"/>
      <c r="U10" s="91"/>
      <c r="V10" s="91"/>
      <c r="W10" s="91"/>
      <c r="X10" s="91"/>
      <c r="Y10" s="91"/>
      <c r="Z10" s="91"/>
      <c r="AA10" s="91"/>
      <c r="AB10" s="91"/>
      <c r="AC10" s="91"/>
      <c r="AD10" s="91"/>
    </row>
    <row r="11" spans="1:30" ht="30" customHeight="1" x14ac:dyDescent="0.35">
      <c r="A11" s="56"/>
      <c r="B11" s="60"/>
      <c r="C11" s="59"/>
      <c r="D11" s="60"/>
      <c r="E11" s="66"/>
      <c r="F11" s="113">
        <v>0</v>
      </c>
      <c r="G11" s="68">
        <v>0</v>
      </c>
      <c r="H11" s="69">
        <f t="shared" si="0"/>
        <v>0</v>
      </c>
      <c r="I11" s="70">
        <v>0</v>
      </c>
      <c r="J11" s="69">
        <f t="shared" si="5"/>
        <v>0</v>
      </c>
      <c r="K11" s="70">
        <v>0</v>
      </c>
      <c r="L11" s="69">
        <f t="shared" si="1"/>
        <v>0</v>
      </c>
      <c r="M11" s="70">
        <v>0</v>
      </c>
      <c r="N11" s="69">
        <f t="shared" si="2"/>
        <v>0</v>
      </c>
      <c r="O11" s="70">
        <v>0</v>
      </c>
      <c r="P11" s="69">
        <f t="shared" si="3"/>
        <v>0</v>
      </c>
      <c r="Q11" s="236">
        <v>0</v>
      </c>
      <c r="R11" s="233">
        <f t="shared" si="4"/>
        <v>0</v>
      </c>
      <c r="S11" s="240"/>
      <c r="T11" s="90"/>
      <c r="U11" s="91"/>
      <c r="V11" s="91"/>
      <c r="W11" s="91"/>
      <c r="X11" s="91"/>
      <c r="Y11" s="91"/>
      <c r="Z11" s="91"/>
      <c r="AA11" s="91"/>
      <c r="AB11" s="91"/>
      <c r="AC11" s="91"/>
      <c r="AD11" s="91"/>
    </row>
    <row r="12" spans="1:30" ht="30" customHeight="1" x14ac:dyDescent="0.35">
      <c r="A12" s="56"/>
      <c r="B12" s="60"/>
      <c r="C12" s="59"/>
      <c r="D12" s="60"/>
      <c r="E12" s="66"/>
      <c r="F12" s="113">
        <v>0</v>
      </c>
      <c r="G12" s="68">
        <v>0</v>
      </c>
      <c r="H12" s="69">
        <f t="shared" si="0"/>
        <v>0</v>
      </c>
      <c r="I12" s="70">
        <v>0</v>
      </c>
      <c r="J12" s="69">
        <f t="shared" si="5"/>
        <v>0</v>
      </c>
      <c r="K12" s="70">
        <v>0</v>
      </c>
      <c r="L12" s="69">
        <f t="shared" si="1"/>
        <v>0</v>
      </c>
      <c r="M12" s="70">
        <v>0</v>
      </c>
      <c r="N12" s="69">
        <f t="shared" si="2"/>
        <v>0</v>
      </c>
      <c r="O12" s="70">
        <v>0</v>
      </c>
      <c r="P12" s="69">
        <f t="shared" si="3"/>
        <v>0</v>
      </c>
      <c r="Q12" s="236">
        <v>0</v>
      </c>
      <c r="R12" s="233">
        <f t="shared" si="4"/>
        <v>0</v>
      </c>
      <c r="S12" s="240"/>
      <c r="T12" s="90"/>
      <c r="U12" s="91"/>
      <c r="V12" s="91"/>
      <c r="W12" s="91"/>
      <c r="X12" s="91"/>
      <c r="Y12" s="91"/>
      <c r="Z12" s="91"/>
      <c r="AA12" s="91"/>
      <c r="AB12" s="91"/>
      <c r="AC12" s="91"/>
      <c r="AD12" s="91"/>
    </row>
    <row r="13" spans="1:30" ht="30" customHeight="1" x14ac:dyDescent="0.35">
      <c r="A13" s="56"/>
      <c r="B13" s="60"/>
      <c r="C13" s="59"/>
      <c r="D13" s="60"/>
      <c r="E13" s="66"/>
      <c r="F13" s="113">
        <v>0</v>
      </c>
      <c r="G13" s="68">
        <v>0</v>
      </c>
      <c r="H13" s="69">
        <f t="shared" si="0"/>
        <v>0</v>
      </c>
      <c r="I13" s="70">
        <v>0</v>
      </c>
      <c r="J13" s="69">
        <f t="shared" si="5"/>
        <v>0</v>
      </c>
      <c r="K13" s="70">
        <v>0</v>
      </c>
      <c r="L13" s="69">
        <f t="shared" si="1"/>
        <v>0</v>
      </c>
      <c r="M13" s="70">
        <v>0</v>
      </c>
      <c r="N13" s="69">
        <f t="shared" si="2"/>
        <v>0</v>
      </c>
      <c r="O13" s="70">
        <v>0</v>
      </c>
      <c r="P13" s="69">
        <f t="shared" si="3"/>
        <v>0</v>
      </c>
      <c r="Q13" s="236">
        <v>0</v>
      </c>
      <c r="R13" s="233">
        <f t="shared" si="4"/>
        <v>0</v>
      </c>
      <c r="S13" s="240"/>
      <c r="T13" s="90"/>
      <c r="U13" s="91"/>
      <c r="V13" s="91"/>
      <c r="W13" s="91"/>
      <c r="X13" s="91"/>
      <c r="Y13" s="91"/>
      <c r="Z13" s="91"/>
      <c r="AA13" s="91"/>
      <c r="AB13" s="91"/>
      <c r="AC13" s="91"/>
      <c r="AD13" s="91"/>
    </row>
    <row r="14" spans="1:30" ht="30" customHeight="1" x14ac:dyDescent="0.35">
      <c r="A14" s="56"/>
      <c r="B14" s="60"/>
      <c r="C14" s="59"/>
      <c r="D14" s="60"/>
      <c r="E14" s="66"/>
      <c r="F14" s="113">
        <v>0</v>
      </c>
      <c r="G14" s="68">
        <v>0</v>
      </c>
      <c r="H14" s="69">
        <f t="shared" si="0"/>
        <v>0</v>
      </c>
      <c r="I14" s="70">
        <v>0</v>
      </c>
      <c r="J14" s="69">
        <f t="shared" si="5"/>
        <v>0</v>
      </c>
      <c r="K14" s="70">
        <v>0</v>
      </c>
      <c r="L14" s="69">
        <f t="shared" si="1"/>
        <v>0</v>
      </c>
      <c r="M14" s="70">
        <v>0</v>
      </c>
      <c r="N14" s="69">
        <f t="shared" si="2"/>
        <v>0</v>
      </c>
      <c r="O14" s="70">
        <v>0</v>
      </c>
      <c r="P14" s="69">
        <f t="shared" si="3"/>
        <v>0</v>
      </c>
      <c r="Q14" s="236">
        <v>0</v>
      </c>
      <c r="R14" s="233">
        <f t="shared" si="4"/>
        <v>0</v>
      </c>
      <c r="S14" s="240"/>
      <c r="T14" s="90"/>
      <c r="U14" s="91"/>
      <c r="V14" s="91"/>
      <c r="W14" s="91"/>
      <c r="X14" s="91"/>
      <c r="Y14" s="91"/>
      <c r="Z14" s="91"/>
      <c r="AA14" s="91"/>
      <c r="AB14" s="91"/>
      <c r="AC14" s="91"/>
      <c r="AD14" s="91"/>
    </row>
    <row r="15" spans="1:30" ht="30" customHeight="1" thickBot="1" x14ac:dyDescent="0.4">
      <c r="A15" s="57"/>
      <c r="B15" s="61"/>
      <c r="C15" s="59"/>
      <c r="D15" s="61"/>
      <c r="E15" s="67"/>
      <c r="F15" s="114">
        <v>0</v>
      </c>
      <c r="G15" s="71">
        <v>0</v>
      </c>
      <c r="H15" s="72">
        <f t="shared" si="0"/>
        <v>0</v>
      </c>
      <c r="I15" s="73">
        <v>0</v>
      </c>
      <c r="J15" s="72">
        <f t="shared" si="5"/>
        <v>0</v>
      </c>
      <c r="K15" s="73">
        <v>0</v>
      </c>
      <c r="L15" s="72">
        <f t="shared" si="1"/>
        <v>0</v>
      </c>
      <c r="M15" s="73">
        <v>0</v>
      </c>
      <c r="N15" s="72">
        <f t="shared" si="2"/>
        <v>0</v>
      </c>
      <c r="O15" s="73">
        <v>0</v>
      </c>
      <c r="P15" s="72">
        <f t="shared" si="3"/>
        <v>0</v>
      </c>
      <c r="Q15" s="237">
        <v>0</v>
      </c>
      <c r="R15" s="234">
        <f t="shared" si="4"/>
        <v>0</v>
      </c>
      <c r="S15" s="241"/>
      <c r="T15" s="90"/>
      <c r="U15" s="91"/>
      <c r="V15" s="91"/>
      <c r="W15" s="91"/>
      <c r="X15" s="91"/>
      <c r="Y15" s="91"/>
      <c r="Z15" s="91"/>
      <c r="AA15" s="91"/>
      <c r="AB15" s="91"/>
      <c r="AC15" s="91"/>
      <c r="AD15" s="91"/>
    </row>
    <row r="16" spans="1:30" ht="15.5" x14ac:dyDescent="0.35">
      <c r="A16" s="90"/>
      <c r="B16" s="92"/>
      <c r="C16" s="92"/>
      <c r="D16" s="92"/>
      <c r="E16" s="75" t="s">
        <v>52</v>
      </c>
      <c r="F16" s="115">
        <f>SUM(F6:F15)</f>
        <v>0</v>
      </c>
      <c r="G16" s="179" t="str">
        <f>IF(H16&gt;2,"PeMo % cannot exceed 2%", "")</f>
        <v/>
      </c>
      <c r="H16" s="76">
        <f>ROUNDUP(SUM(H6:H15),2)</f>
        <v>0</v>
      </c>
      <c r="I16" s="96"/>
      <c r="J16" s="76">
        <f>ROUNDUP(SUM(J6:J15),2)</f>
        <v>0</v>
      </c>
      <c r="K16" s="96"/>
      <c r="L16" s="76">
        <f>ROUNDDOWN(SUM(L6:L15),2)</f>
        <v>0</v>
      </c>
      <c r="M16" s="96"/>
      <c r="N16" s="76">
        <f>ROUNDDOWN(SUM(N6:N15),2)</f>
        <v>0</v>
      </c>
      <c r="O16" s="96"/>
      <c r="P16" s="76">
        <f>ROUNDDOWN(SUM(P6:P15),2)</f>
        <v>0</v>
      </c>
      <c r="Q16" s="96"/>
      <c r="R16" s="77">
        <f>ROUNDDOWN(SUM(R6:R15),2)</f>
        <v>0</v>
      </c>
      <c r="S16" s="92"/>
      <c r="T16" s="90"/>
      <c r="U16" s="91"/>
      <c r="V16" s="91"/>
      <c r="W16" s="91"/>
      <c r="X16" s="91"/>
      <c r="Y16" s="91"/>
      <c r="Z16" s="91"/>
      <c r="AA16" s="91"/>
      <c r="AB16" s="91"/>
      <c r="AC16" s="91"/>
      <c r="AD16" s="91"/>
    </row>
    <row r="17" spans="1:30" ht="15.5" x14ac:dyDescent="0.35">
      <c r="A17" s="78"/>
      <c r="B17" s="79"/>
      <c r="C17" s="79"/>
      <c r="D17" s="79"/>
      <c r="E17" s="79"/>
      <c r="F17" s="79"/>
      <c r="G17" s="80"/>
      <c r="H17" s="80"/>
      <c r="I17" s="80"/>
      <c r="J17" s="80"/>
      <c r="K17" s="80"/>
      <c r="L17" s="80"/>
      <c r="M17" s="80"/>
      <c r="N17" s="80"/>
      <c r="O17" s="80"/>
      <c r="P17" s="80"/>
      <c r="Q17" s="80"/>
      <c r="R17" s="80"/>
      <c r="S17" s="81"/>
      <c r="T17" s="90"/>
      <c r="U17" s="91"/>
      <c r="V17" s="91"/>
      <c r="W17" s="91"/>
      <c r="X17" s="91"/>
      <c r="Y17" s="91"/>
      <c r="Z17" s="91"/>
      <c r="AA17" s="91"/>
      <c r="AB17" s="91"/>
      <c r="AC17" s="91"/>
      <c r="AD17" s="91"/>
    </row>
    <row r="18" spans="1:30" ht="49.5" customHeight="1" x14ac:dyDescent="0.35">
      <c r="A18" s="314" t="s">
        <v>76</v>
      </c>
      <c r="B18" s="315"/>
      <c r="C18" s="93"/>
      <c r="D18" s="94"/>
      <c r="E18" s="94"/>
      <c r="F18" s="94"/>
      <c r="G18" s="94"/>
      <c r="H18" s="94"/>
      <c r="I18" s="94"/>
      <c r="Q18" s="88"/>
      <c r="R18" s="88"/>
      <c r="S18" s="92"/>
      <c r="T18" s="90"/>
      <c r="U18" s="91"/>
      <c r="V18" s="91"/>
      <c r="W18" s="91"/>
      <c r="X18" s="91"/>
      <c r="Y18" s="91"/>
      <c r="Z18" s="91"/>
      <c r="AA18" s="91"/>
      <c r="AB18" s="91"/>
      <c r="AC18" s="91"/>
      <c r="AD18" s="91"/>
    </row>
    <row r="19" spans="1:30" ht="15.5" x14ac:dyDescent="0.35">
      <c r="A19" s="86" t="s">
        <v>57</v>
      </c>
      <c r="B19" s="82" t="str">
        <f>IF(C19&gt;0,TRUNC((100)-($H$16)-($J$16),2),"")</f>
        <v/>
      </c>
      <c r="C19" s="95">
        <f>COUNTIF(L16:R16,"&gt;0")</f>
        <v>0</v>
      </c>
      <c r="D19" s="94"/>
      <c r="E19" s="94"/>
      <c r="F19" s="94"/>
      <c r="G19" s="94"/>
      <c r="H19" s="94"/>
      <c r="I19" s="94"/>
      <c r="Q19" s="88"/>
      <c r="R19" s="88"/>
      <c r="S19" s="92"/>
      <c r="T19" s="90"/>
      <c r="U19" s="91"/>
      <c r="V19" s="91"/>
      <c r="W19" s="91"/>
      <c r="X19" s="91"/>
      <c r="Y19" s="91"/>
      <c r="Z19" s="91"/>
      <c r="AA19" s="91"/>
      <c r="AB19" s="91"/>
      <c r="AC19" s="91"/>
      <c r="AD19" s="91"/>
    </row>
    <row r="20" spans="1:30" ht="31" x14ac:dyDescent="0.35">
      <c r="A20" s="86" t="s">
        <v>56</v>
      </c>
      <c r="B20" s="82" t="str">
        <f>IFERROR(TRUNC((N16/L16)*100,2),"")</f>
        <v/>
      </c>
      <c r="C20" s="92"/>
      <c r="D20" s="92"/>
      <c r="E20" s="92"/>
      <c r="F20" s="92"/>
      <c r="G20" s="92"/>
      <c r="H20" s="92"/>
      <c r="I20" s="92"/>
      <c r="J20" s="92"/>
      <c r="K20" s="92"/>
      <c r="L20" s="92"/>
      <c r="M20" s="92"/>
      <c r="N20" s="92"/>
      <c r="O20" s="92"/>
      <c r="P20" s="92"/>
      <c r="Q20" s="92"/>
      <c r="R20" s="92"/>
      <c r="S20" s="92"/>
      <c r="T20" s="90"/>
      <c r="U20" s="91"/>
      <c r="V20" s="91"/>
      <c r="W20" s="91"/>
      <c r="X20" s="91"/>
      <c r="Y20" s="91"/>
      <c r="Z20" s="91"/>
      <c r="AA20" s="91"/>
      <c r="AB20" s="91"/>
      <c r="AC20" s="91"/>
      <c r="AD20" s="91"/>
    </row>
    <row r="21" spans="1:30" ht="15.5" x14ac:dyDescent="0.35">
      <c r="A21" s="90"/>
      <c r="B21" s="92"/>
      <c r="C21" s="92"/>
      <c r="D21" s="92"/>
      <c r="E21" s="92"/>
      <c r="F21" s="92"/>
      <c r="G21" s="92"/>
      <c r="H21" s="92"/>
      <c r="I21" s="92"/>
      <c r="J21" s="92"/>
      <c r="K21" s="92"/>
      <c r="L21" s="92"/>
      <c r="M21" s="92"/>
      <c r="N21" s="92"/>
      <c r="O21" s="92"/>
      <c r="P21" s="92"/>
      <c r="Q21" s="92"/>
      <c r="R21" s="92"/>
      <c r="S21" s="92"/>
      <c r="T21" s="90"/>
      <c r="U21" s="91"/>
      <c r="V21" s="91"/>
      <c r="W21" s="91"/>
      <c r="X21" s="91"/>
      <c r="Y21" s="91"/>
      <c r="Z21" s="91"/>
      <c r="AA21" s="91"/>
      <c r="AB21" s="91"/>
      <c r="AC21" s="91"/>
      <c r="AD21" s="91"/>
    </row>
    <row r="22" spans="1:30" ht="15.5" x14ac:dyDescent="0.35">
      <c r="A22" s="90"/>
      <c r="B22" s="92"/>
      <c r="C22" s="92"/>
      <c r="D22" s="92"/>
      <c r="E22" s="92"/>
      <c r="F22" s="92"/>
      <c r="G22" s="92"/>
      <c r="H22" s="92"/>
      <c r="I22" s="92"/>
      <c r="J22" s="92"/>
      <c r="K22" s="92"/>
      <c r="L22" s="92"/>
      <c r="M22" s="92"/>
      <c r="N22" s="92"/>
      <c r="O22" s="92"/>
      <c r="P22" s="92"/>
      <c r="Q22" s="92"/>
      <c r="R22" s="92"/>
      <c r="S22" s="92"/>
      <c r="T22" s="90"/>
      <c r="U22" s="91"/>
      <c r="V22" s="91"/>
      <c r="W22" s="91"/>
      <c r="X22" s="91"/>
      <c r="Y22" s="91"/>
      <c r="Z22" s="91"/>
      <c r="AA22" s="91"/>
      <c r="AB22" s="91"/>
      <c r="AC22" s="91"/>
      <c r="AD22" s="91"/>
    </row>
    <row r="23" spans="1:30" ht="15.5" x14ac:dyDescent="0.35">
      <c r="A23" s="90"/>
      <c r="B23" s="92"/>
      <c r="C23" s="92"/>
      <c r="D23" s="92"/>
      <c r="E23" s="92"/>
      <c r="F23" s="92"/>
      <c r="G23" s="92"/>
      <c r="H23" s="92"/>
      <c r="I23" s="92"/>
      <c r="J23" s="92"/>
      <c r="K23" s="92"/>
      <c r="L23" s="92"/>
      <c r="M23" s="92"/>
      <c r="N23" s="92"/>
      <c r="O23" s="92"/>
      <c r="P23" s="92"/>
      <c r="Q23" s="92"/>
      <c r="R23" s="92"/>
      <c r="S23" s="92"/>
      <c r="T23" s="90"/>
      <c r="U23" s="91"/>
      <c r="V23" s="91"/>
      <c r="W23" s="91"/>
      <c r="X23" s="91"/>
      <c r="Y23" s="91"/>
      <c r="Z23" s="91"/>
      <c r="AA23" s="91"/>
      <c r="AB23" s="91"/>
      <c r="AC23" s="91"/>
      <c r="AD23" s="91"/>
    </row>
    <row r="24" spans="1:30" x14ac:dyDescent="0.35">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row>
    <row r="25" spans="1:30" x14ac:dyDescent="0.35">
      <c r="A25" s="91"/>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row>
    <row r="26" spans="1:30" x14ac:dyDescent="0.35">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row>
    <row r="27" spans="1:30" x14ac:dyDescent="0.35">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row>
    <row r="28" spans="1:30" x14ac:dyDescent="0.35">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row>
    <row r="29" spans="1:30" x14ac:dyDescent="0.35">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row>
    <row r="30" spans="1:30" x14ac:dyDescent="0.35">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row>
    <row r="31" spans="1:30" x14ac:dyDescent="0.35">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row>
    <row r="32" spans="1:30" x14ac:dyDescent="0.35">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row>
    <row r="33" spans="1:30" x14ac:dyDescent="0.35">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row>
    <row r="34" spans="1:30" x14ac:dyDescent="0.35">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row>
    <row r="35" spans="1:30" x14ac:dyDescent="0.35">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row>
  </sheetData>
  <sheetProtection algorithmName="SHA-512" hashValue="thVWyeE+6sz5alFqPoBJ6+n3YfgzpS5gCSTSLjUYLpPfwS0QO5iZZKJqAdftwxKAjpFmtlWF4ib30mGr0FUlXA==" saltValue="MXwej6SP5x2QV/RPj90jtQ==" spinCount="100000" sheet="1" insertRows="0" deleteRows="0" selectLockedCells="1"/>
  <mergeCells count="3">
    <mergeCell ref="A18:B18"/>
    <mergeCell ref="A1:E1"/>
    <mergeCell ref="A3:E3"/>
  </mergeCells>
  <conditionalFormatting sqref="F16">
    <cfRule type="cellIs" dxfId="10" priority="2" operator="lessThan">
      <formula>100</formula>
    </cfRule>
    <cfRule type="cellIs" dxfId="9" priority="3" operator="greaterThan">
      <formula>100</formula>
    </cfRule>
  </conditionalFormatting>
  <conditionalFormatting sqref="G6:R15">
    <cfRule type="cellIs" dxfId="8" priority="1" operator="greaterThan">
      <formula>0</formula>
    </cfRule>
  </conditionalFormatting>
  <dataValidations count="1">
    <dataValidation type="decimal" errorStyle="warning" operator="greaterThanOrEqual" allowBlank="1" showInputMessage="1" showErrorMessage="1" errorTitle="Over 2 %" error="You cannot exceed 2% synthetic moieties" promptTitle="Over 2 %" prompt="You cannot exceed 2% synthetic moieties" sqref="H16" xr:uid="{0F6F7A74-C155-4196-A6F3-D52CADA5C469}">
      <formula1>2.1</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D87965C-6B23-4B98-8F45-5B5BECAFAF3C}">
          <x14:formula1>
            <xm:f>'Version 4 issued April 2024'!$A$4:$A$8</xm:f>
          </x14:formula1>
          <xm:sqref>C6:C15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96F5-D3F5-47EE-B1CC-F2303968FFF3}">
  <sheetPr codeName="Sheet2"/>
  <dimension ref="A1:M27"/>
  <sheetViews>
    <sheetView zoomScale="85" zoomScaleNormal="85" workbookViewId="0">
      <selection activeCell="A13" sqref="A13"/>
    </sheetView>
  </sheetViews>
  <sheetFormatPr defaultColWidth="9.1796875" defaultRowHeight="15.5" x14ac:dyDescent="0.35"/>
  <cols>
    <col min="1" max="1" width="25.1796875" style="144" customWidth="1"/>
    <col min="2" max="2" width="39.7265625" style="144" customWidth="1"/>
    <col min="3" max="4" width="15.7265625" style="144" customWidth="1"/>
    <col min="5" max="5" width="10.7265625" style="88" hidden="1" customWidth="1"/>
    <col min="6" max="6" width="15.7265625" style="144" customWidth="1"/>
    <col min="7" max="7" width="10.7265625" style="88" hidden="1" customWidth="1"/>
    <col min="8" max="8" width="15.7265625" style="88" customWidth="1"/>
    <col min="9" max="9" width="10.7265625" style="88" hidden="1" customWidth="1"/>
    <col min="10" max="10" width="15.7265625" style="88" customWidth="1"/>
    <col min="11" max="11" width="10.7265625" style="88" hidden="1" customWidth="1"/>
    <col min="12" max="12" width="9.1796875" style="144"/>
    <col min="13" max="13" width="13.7265625" style="144" customWidth="1"/>
    <col min="14" max="16384" width="9.1796875" style="144"/>
  </cols>
  <sheetData>
    <row r="1" spans="1:13" ht="88.5" customHeight="1" x14ac:dyDescent="0.35">
      <c r="A1" s="325" t="s">
        <v>58</v>
      </c>
      <c r="B1" s="325"/>
      <c r="C1" s="325"/>
      <c r="D1" s="325"/>
      <c r="E1" s="325"/>
    </row>
    <row r="3" spans="1:13" ht="51.75" customHeight="1" thickBot="1" x14ac:dyDescent="0.4">
      <c r="A3" s="326" t="s">
        <v>60</v>
      </c>
      <c r="B3" s="326"/>
      <c r="C3" s="326"/>
      <c r="D3" s="326"/>
      <c r="E3" s="326"/>
    </row>
    <row r="4" spans="1:13" ht="46.4" customHeight="1" thickBot="1" x14ac:dyDescent="0.4">
      <c r="H4" s="322" t="s">
        <v>63</v>
      </c>
      <c r="I4" s="323"/>
      <c r="J4" s="324"/>
      <c r="K4" s="149"/>
    </row>
    <row r="5" spans="1:13" s="88" customFormat="1" ht="65.5" thickBot="1" x14ac:dyDescent="0.4">
      <c r="A5" s="63" t="s">
        <v>41</v>
      </c>
      <c r="B5" s="64" t="s">
        <v>4</v>
      </c>
      <c r="C5" s="122" t="s">
        <v>62</v>
      </c>
      <c r="D5" s="123" t="s">
        <v>13</v>
      </c>
      <c r="E5" s="124" t="s">
        <v>10</v>
      </c>
      <c r="F5" s="124" t="s">
        <v>50</v>
      </c>
      <c r="G5" s="124" t="s">
        <v>11</v>
      </c>
      <c r="H5" s="220" t="s">
        <v>47</v>
      </c>
      <c r="I5" s="125" t="s">
        <v>72</v>
      </c>
      <c r="J5" s="227" t="s">
        <v>48</v>
      </c>
      <c r="K5" s="126" t="s">
        <v>71</v>
      </c>
      <c r="M5" s="108" t="s">
        <v>12</v>
      </c>
    </row>
    <row r="6" spans="1:13" ht="30" customHeight="1" thickBot="1" x14ac:dyDescent="0.4">
      <c r="A6" s="221"/>
      <c r="B6" s="65"/>
      <c r="C6" s="110">
        <v>0</v>
      </c>
      <c r="D6" s="103">
        <v>0</v>
      </c>
      <c r="E6" s="99">
        <f>SUM(C6*D6)/100</f>
        <v>0</v>
      </c>
      <c r="F6" s="101">
        <v>0</v>
      </c>
      <c r="G6" s="219">
        <f>SUM(C6*F6)/100</f>
        <v>0</v>
      </c>
      <c r="H6" s="223">
        <v>0</v>
      </c>
      <c r="I6" s="100">
        <f>SUM(C6*H6)/100</f>
        <v>0</v>
      </c>
      <c r="J6" s="228">
        <v>0</v>
      </c>
      <c r="K6" s="117">
        <f>SUM(C6*J6)/100</f>
        <v>0</v>
      </c>
      <c r="M6" s="109">
        <v>0</v>
      </c>
    </row>
    <row r="7" spans="1:13" ht="30" customHeight="1" x14ac:dyDescent="0.35">
      <c r="A7" s="222"/>
      <c r="B7" s="66"/>
      <c r="C7" s="105">
        <v>0</v>
      </c>
      <c r="D7" s="103">
        <v>0</v>
      </c>
      <c r="E7" s="99">
        <f t="shared" ref="E7:E15" si="0">SUM(C7*D7)/100</f>
        <v>0</v>
      </c>
      <c r="F7" s="103">
        <v>0</v>
      </c>
      <c r="G7" s="219">
        <f t="shared" ref="G7:G15" si="1">SUM(C7*F7)/100</f>
        <v>0</v>
      </c>
      <c r="H7" s="223">
        <v>0</v>
      </c>
      <c r="I7" s="100">
        <f t="shared" ref="I7:I14" si="2">SUM(C7*H7)/100</f>
        <v>0</v>
      </c>
      <c r="J7" s="228">
        <v>0</v>
      </c>
      <c r="K7" s="117">
        <f t="shared" ref="K7:K15" si="3">SUM(C7*J7)/100</f>
        <v>0</v>
      </c>
    </row>
    <row r="8" spans="1:13" ht="30" customHeight="1" x14ac:dyDescent="0.35">
      <c r="A8" s="222"/>
      <c r="B8" s="66"/>
      <c r="C8" s="105">
        <v>0</v>
      </c>
      <c r="D8" s="103">
        <v>0</v>
      </c>
      <c r="E8" s="99">
        <f t="shared" si="0"/>
        <v>0</v>
      </c>
      <c r="F8" s="101">
        <v>0</v>
      </c>
      <c r="G8" s="219">
        <f t="shared" si="1"/>
        <v>0</v>
      </c>
      <c r="H8" s="223">
        <v>0</v>
      </c>
      <c r="I8" s="100">
        <f t="shared" si="2"/>
        <v>0</v>
      </c>
      <c r="J8" s="228">
        <v>0</v>
      </c>
      <c r="K8" s="117">
        <f t="shared" si="3"/>
        <v>0</v>
      </c>
    </row>
    <row r="9" spans="1:13" ht="30" customHeight="1" x14ac:dyDescent="0.35">
      <c r="A9" s="222"/>
      <c r="B9" s="66"/>
      <c r="C9" s="105">
        <v>0</v>
      </c>
      <c r="D9" s="103">
        <v>0</v>
      </c>
      <c r="E9" s="99">
        <f t="shared" si="0"/>
        <v>0</v>
      </c>
      <c r="F9" s="103">
        <v>0</v>
      </c>
      <c r="G9" s="219">
        <f t="shared" si="1"/>
        <v>0</v>
      </c>
      <c r="H9" s="223">
        <v>0</v>
      </c>
      <c r="I9" s="100">
        <f t="shared" si="2"/>
        <v>0</v>
      </c>
      <c r="J9" s="228">
        <v>0</v>
      </c>
      <c r="K9" s="117">
        <f t="shared" si="3"/>
        <v>0</v>
      </c>
    </row>
    <row r="10" spans="1:13" ht="30" customHeight="1" x14ac:dyDescent="0.35">
      <c r="A10" s="222"/>
      <c r="B10" s="66"/>
      <c r="C10" s="105">
        <v>0</v>
      </c>
      <c r="D10" s="103">
        <v>0</v>
      </c>
      <c r="E10" s="99">
        <f t="shared" si="0"/>
        <v>0</v>
      </c>
      <c r="F10" s="103">
        <v>0</v>
      </c>
      <c r="G10" s="219">
        <f t="shared" si="1"/>
        <v>0</v>
      </c>
      <c r="H10" s="223">
        <v>0</v>
      </c>
      <c r="I10" s="100">
        <f t="shared" si="2"/>
        <v>0</v>
      </c>
      <c r="J10" s="228">
        <v>0</v>
      </c>
      <c r="K10" s="117">
        <f t="shared" si="3"/>
        <v>0</v>
      </c>
    </row>
    <row r="11" spans="1:13" ht="30" customHeight="1" x14ac:dyDescent="0.35">
      <c r="A11" s="222"/>
      <c r="B11" s="66"/>
      <c r="C11" s="106">
        <v>0</v>
      </c>
      <c r="D11" s="103">
        <v>0</v>
      </c>
      <c r="E11" s="99">
        <f t="shared" si="0"/>
        <v>0</v>
      </c>
      <c r="F11" s="103">
        <v>0</v>
      </c>
      <c r="G11" s="219">
        <f t="shared" si="1"/>
        <v>0</v>
      </c>
      <c r="H11" s="223">
        <v>0</v>
      </c>
      <c r="I11" s="100">
        <v>0</v>
      </c>
      <c r="J11" s="228">
        <v>0</v>
      </c>
      <c r="K11" s="117">
        <f t="shared" si="3"/>
        <v>0</v>
      </c>
    </row>
    <row r="12" spans="1:13" ht="30" customHeight="1" x14ac:dyDescent="0.35">
      <c r="A12" s="60"/>
      <c r="B12" s="66"/>
      <c r="C12" s="106">
        <v>0</v>
      </c>
      <c r="D12" s="103">
        <v>0</v>
      </c>
      <c r="E12" s="99">
        <f t="shared" si="0"/>
        <v>0</v>
      </c>
      <c r="F12" s="101">
        <v>0</v>
      </c>
      <c r="G12" s="219">
        <f t="shared" si="1"/>
        <v>0</v>
      </c>
      <c r="H12" s="223">
        <v>0</v>
      </c>
      <c r="I12" s="100">
        <f t="shared" si="2"/>
        <v>0</v>
      </c>
      <c r="J12" s="228">
        <v>0</v>
      </c>
      <c r="K12" s="117">
        <f t="shared" si="3"/>
        <v>0</v>
      </c>
    </row>
    <row r="13" spans="1:13" ht="30" customHeight="1" x14ac:dyDescent="0.35">
      <c r="A13" s="60"/>
      <c r="B13" s="66"/>
      <c r="C13" s="106">
        <v>0</v>
      </c>
      <c r="D13" s="103">
        <v>0</v>
      </c>
      <c r="E13" s="99">
        <f t="shared" si="0"/>
        <v>0</v>
      </c>
      <c r="F13" s="101">
        <v>0</v>
      </c>
      <c r="G13" s="219">
        <f t="shared" si="1"/>
        <v>0</v>
      </c>
      <c r="H13" s="223">
        <v>0</v>
      </c>
      <c r="I13" s="100">
        <f t="shared" si="2"/>
        <v>0</v>
      </c>
      <c r="J13" s="228">
        <v>0</v>
      </c>
      <c r="K13" s="117">
        <f t="shared" si="3"/>
        <v>0</v>
      </c>
    </row>
    <row r="14" spans="1:13" ht="30" customHeight="1" x14ac:dyDescent="0.35">
      <c r="A14" s="60"/>
      <c r="B14" s="66"/>
      <c r="C14" s="106">
        <v>0</v>
      </c>
      <c r="D14" s="103">
        <v>0</v>
      </c>
      <c r="E14" s="99">
        <f t="shared" si="0"/>
        <v>0</v>
      </c>
      <c r="F14" s="101">
        <v>0</v>
      </c>
      <c r="G14" s="219">
        <f t="shared" si="1"/>
        <v>0</v>
      </c>
      <c r="H14" s="223">
        <v>0</v>
      </c>
      <c r="I14" s="100">
        <f t="shared" si="2"/>
        <v>0</v>
      </c>
      <c r="J14" s="228">
        <v>0</v>
      </c>
      <c r="K14" s="117">
        <f t="shared" si="3"/>
        <v>0</v>
      </c>
    </row>
    <row r="15" spans="1:13" ht="30" customHeight="1" thickBot="1" x14ac:dyDescent="0.4">
      <c r="A15" s="61"/>
      <c r="B15" s="67"/>
      <c r="C15" s="107">
        <v>0</v>
      </c>
      <c r="D15" s="104">
        <v>0</v>
      </c>
      <c r="E15" s="99">
        <f t="shared" si="0"/>
        <v>0</v>
      </c>
      <c r="F15" s="102">
        <v>0</v>
      </c>
      <c r="G15" s="219">
        <f t="shared" si="1"/>
        <v>0</v>
      </c>
      <c r="H15" s="224">
        <v>0</v>
      </c>
      <c r="I15" s="116">
        <f>SUM(C15*H15)/100</f>
        <v>0</v>
      </c>
      <c r="J15" s="229">
        <v>0</v>
      </c>
      <c r="K15" s="118">
        <f t="shared" si="3"/>
        <v>0</v>
      </c>
    </row>
    <row r="16" spans="1:13" x14ac:dyDescent="0.35">
      <c r="A16" s="130"/>
      <c r="B16" s="150" t="s">
        <v>59</v>
      </c>
      <c r="C16" s="115">
        <f>SUM(C6:C15)</f>
        <v>0</v>
      </c>
      <c r="D16" s="96"/>
      <c r="E16" s="128">
        <f>SUM(E6:E15)</f>
        <v>0</v>
      </c>
      <c r="F16" s="96"/>
      <c r="G16" s="128">
        <f>SUM(G6:G15)</f>
        <v>0</v>
      </c>
      <c r="H16" s="96"/>
      <c r="I16" s="128">
        <f>SUM(I6:I15)</f>
        <v>0</v>
      </c>
      <c r="J16" s="96"/>
      <c r="K16" s="131">
        <f>SUM(K6:K15)</f>
        <v>0</v>
      </c>
    </row>
    <row r="17" spans="1:11" x14ac:dyDescent="0.35">
      <c r="A17" s="137"/>
      <c r="B17" s="138"/>
      <c r="C17" s="139"/>
      <c r="D17" s="140"/>
      <c r="E17" s="141"/>
      <c r="F17" s="140"/>
      <c r="G17" s="141"/>
      <c r="H17" s="140"/>
      <c r="I17" s="141"/>
      <c r="J17" s="148"/>
      <c r="K17" s="141"/>
    </row>
    <row r="18" spans="1:11" ht="26.25" customHeight="1" x14ac:dyDescent="0.35">
      <c r="B18" s="132" t="s">
        <v>70</v>
      </c>
      <c r="C18" s="133"/>
      <c r="D18" s="134" t="s">
        <v>68</v>
      </c>
      <c r="E18" s="134"/>
      <c r="F18" s="134" t="s">
        <v>69</v>
      </c>
      <c r="G18" s="135"/>
      <c r="H18" s="225" t="s">
        <v>66</v>
      </c>
      <c r="I18" s="136"/>
      <c r="J18" s="230" t="s">
        <v>67</v>
      </c>
    </row>
    <row r="19" spans="1:11" x14ac:dyDescent="0.35">
      <c r="D19" s="119">
        <f>ROUNDDOWN(E16,2)</f>
        <v>0</v>
      </c>
      <c r="E19" s="119"/>
      <c r="F19" s="119">
        <f>ROUNDDOWN(G16,2)</f>
        <v>0</v>
      </c>
      <c r="G19" s="121"/>
      <c r="H19" s="226">
        <f>ROUNDDOWN(I16,2)</f>
        <v>0</v>
      </c>
      <c r="I19" s="120"/>
      <c r="J19" s="231">
        <f>ROUNDDOWN(K16,2)</f>
        <v>0</v>
      </c>
    </row>
    <row r="21" spans="1:11" ht="36.75" customHeight="1" thickBot="1" x14ac:dyDescent="0.4">
      <c r="A21" s="318" t="s">
        <v>61</v>
      </c>
      <c r="B21" s="319"/>
      <c r="D21" s="147"/>
      <c r="E21" s="147"/>
    </row>
    <row r="22" spans="1:11" ht="16" thickBot="1" x14ac:dyDescent="0.4">
      <c r="A22" s="98" t="s">
        <v>13</v>
      </c>
      <c r="B22" s="127" t="str">
        <f>IF(C16&gt;0,ROUNDDOWN(E16/(100-M6)*100,2),"")</f>
        <v/>
      </c>
      <c r="C22" s="146"/>
    </row>
    <row r="23" spans="1:11" ht="16" thickBot="1" x14ac:dyDescent="0.4">
      <c r="A23" s="98" t="s">
        <v>14</v>
      </c>
      <c r="B23" s="127" t="str">
        <f>IF(C16&gt;0,ROUNDDOWN((G16/(100-M6))*100,2),"")</f>
        <v/>
      </c>
    </row>
    <row r="24" spans="1:11" ht="45" customHeight="1" thickBot="1" x14ac:dyDescent="0.4">
      <c r="A24" s="142" t="s">
        <v>73</v>
      </c>
      <c r="B24" s="143" t="str">
        <f>IF(C16&gt;0,(((B23/B22)*100)),"100")</f>
        <v>100</v>
      </c>
      <c r="C24" s="320" t="s">
        <v>74</v>
      </c>
      <c r="D24" s="321"/>
      <c r="E24" s="321"/>
      <c r="F24" s="197" t="str">
        <f>B24</f>
        <v>100</v>
      </c>
    </row>
    <row r="27" spans="1:11" x14ac:dyDescent="0.35">
      <c r="D27" s="145"/>
    </row>
  </sheetData>
  <sheetProtection algorithmName="SHA-512" hashValue="PHEY1OEuDwLRWMRAgfSVy+beZEloo0mjqfzmOkm0W2TaAXFwA6sw0NdRmzktIpEcy3rZuviFLEPCFlVQFsuDqg==" saltValue="ySZ90oxInA8hj3AKwtBClA==" spinCount="100000" sheet="1" insertRows="0" deleteRows="0" selectLockedCells="1"/>
  <mergeCells count="5">
    <mergeCell ref="A21:B21"/>
    <mergeCell ref="C24:E24"/>
    <mergeCell ref="H4:J4"/>
    <mergeCell ref="A1:E1"/>
    <mergeCell ref="A3:E3"/>
  </mergeCells>
  <conditionalFormatting sqref="C16">
    <cfRule type="cellIs" dxfId="7" priority="1" operator="lessThan">
      <formula>100</formula>
    </cfRule>
    <cfRule type="cellIs" dxfId="6" priority="2" operator="greaterThan">
      <formula>100</formula>
    </cfRule>
  </conditionalFormatting>
  <conditionalFormatting sqref="D6:K15">
    <cfRule type="cellIs" dxfId="5" priority="3" operator="greater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7783-C85F-42B6-9D32-CA7D25134D89}">
  <sheetPr codeName="Sheet3"/>
  <dimension ref="A1:U32"/>
  <sheetViews>
    <sheetView topLeftCell="A3" zoomScale="85" zoomScaleNormal="85" workbookViewId="0">
      <selection activeCell="A7" sqref="A7"/>
    </sheetView>
  </sheetViews>
  <sheetFormatPr defaultColWidth="9.1796875" defaultRowHeight="15.5" x14ac:dyDescent="0.35"/>
  <cols>
    <col min="1" max="1" width="22.81640625" style="144" customWidth="1"/>
    <col min="2" max="3" width="21.1796875" style="144" customWidth="1"/>
    <col min="4" max="4" width="23.453125" style="144" customWidth="1"/>
    <col min="5" max="5" width="16.7265625" style="144" customWidth="1"/>
    <col min="6" max="6" width="12.7265625" style="144" customWidth="1"/>
    <col min="7" max="7" width="10.453125" style="144" customWidth="1"/>
    <col min="8" max="8" width="9.1796875" style="144" hidden="1" customWidth="1"/>
    <col min="9" max="9" width="9.1796875" style="144" customWidth="1"/>
    <col min="10" max="10" width="9.1796875" style="144" hidden="1" customWidth="1"/>
    <col min="11" max="11" width="9.81640625" style="144" bestFit="1" customWidth="1"/>
    <col min="12" max="12" width="9.1796875" style="144" hidden="1" customWidth="1"/>
    <col min="13" max="13" width="9.81640625" style="144" bestFit="1" customWidth="1"/>
    <col min="14" max="14" width="9.1796875" style="144" hidden="1" customWidth="1"/>
    <col min="15" max="15" width="9.81640625" style="144" bestFit="1" customWidth="1"/>
    <col min="16" max="16" width="9.1796875" style="144" hidden="1" customWidth="1"/>
    <col min="17" max="17" width="9.1796875" style="144" customWidth="1"/>
    <col min="18" max="18" width="9.1796875" style="144" hidden="1" customWidth="1"/>
    <col min="19" max="19" width="9.81640625" style="144" bestFit="1" customWidth="1"/>
    <col min="20" max="20" width="9.1796875" style="144" hidden="1" customWidth="1"/>
    <col min="21" max="21" width="14.1796875" style="144" customWidth="1"/>
    <col min="22" max="16384" width="9.1796875" style="144"/>
  </cols>
  <sheetData>
    <row r="1" spans="1:21" ht="88.5" customHeight="1" x14ac:dyDescent="0.35">
      <c r="A1" s="335" t="s">
        <v>77</v>
      </c>
      <c r="B1" s="335"/>
      <c r="C1" s="335"/>
      <c r="D1" s="335"/>
      <c r="E1" s="335"/>
      <c r="U1" s="267"/>
    </row>
    <row r="2" spans="1:21" x14ac:dyDescent="0.35">
      <c r="A2" s="265"/>
      <c r="B2" s="266"/>
      <c r="C2" s="266"/>
      <c r="D2" s="266"/>
    </row>
    <row r="3" spans="1:21" ht="98.25" customHeight="1" x14ac:dyDescent="0.35">
      <c r="A3" s="317" t="s">
        <v>78</v>
      </c>
      <c r="B3" s="317"/>
      <c r="C3" s="317"/>
      <c r="D3" s="317"/>
      <c r="E3" s="317"/>
      <c r="U3" s="163"/>
    </row>
    <row r="4" spans="1:21" ht="16.5" customHeight="1" thickBot="1" x14ac:dyDescent="0.4"/>
    <row r="5" spans="1:21" ht="65.5" thickBot="1" x14ac:dyDescent="0.4">
      <c r="A5" s="74" t="s">
        <v>41</v>
      </c>
      <c r="B5" s="58" t="s">
        <v>54</v>
      </c>
      <c r="C5" s="58" t="s">
        <v>53</v>
      </c>
      <c r="D5" s="63" t="s">
        <v>5</v>
      </c>
      <c r="E5" s="64" t="s">
        <v>42</v>
      </c>
      <c r="F5" s="122" t="s">
        <v>62</v>
      </c>
      <c r="G5" s="123" t="s">
        <v>45</v>
      </c>
      <c r="H5" s="169" t="s">
        <v>6</v>
      </c>
      <c r="I5" s="124" t="s">
        <v>46</v>
      </c>
      <c r="J5" s="124" t="s">
        <v>7</v>
      </c>
      <c r="K5" s="124" t="s">
        <v>47</v>
      </c>
      <c r="L5" s="124" t="s">
        <v>8</v>
      </c>
      <c r="M5" s="124" t="s">
        <v>48</v>
      </c>
      <c r="N5" s="124" t="s">
        <v>9</v>
      </c>
      <c r="O5" s="124" t="s">
        <v>13</v>
      </c>
      <c r="P5" s="124" t="s">
        <v>10</v>
      </c>
      <c r="Q5" s="125" t="s">
        <v>50</v>
      </c>
      <c r="R5" s="125" t="s">
        <v>11</v>
      </c>
      <c r="S5" s="125" t="s">
        <v>15</v>
      </c>
      <c r="T5" s="62"/>
      <c r="U5" s="185" t="s">
        <v>80</v>
      </c>
    </row>
    <row r="6" spans="1:21" ht="16" thickBot="1" x14ac:dyDescent="0.4">
      <c r="A6" s="183" t="s">
        <v>16</v>
      </c>
      <c r="B6" s="164"/>
      <c r="C6" s="164"/>
      <c r="D6" s="164"/>
      <c r="E6" s="164"/>
      <c r="F6" s="164"/>
      <c r="G6" s="164"/>
      <c r="H6" s="164"/>
      <c r="I6" s="164"/>
      <c r="J6" s="164"/>
      <c r="K6" s="164"/>
      <c r="L6" s="164"/>
      <c r="M6" s="164"/>
      <c r="N6" s="164"/>
      <c r="O6" s="164"/>
      <c r="P6" s="164"/>
      <c r="Q6" s="164"/>
      <c r="R6" s="164"/>
      <c r="S6" s="165"/>
      <c r="T6" s="62"/>
      <c r="U6" s="164"/>
    </row>
    <row r="7" spans="1:21" ht="30" customHeight="1" thickBot="1" x14ac:dyDescent="0.4">
      <c r="A7" s="151"/>
      <c r="B7" s="152"/>
      <c r="C7" s="152"/>
      <c r="D7" s="152"/>
      <c r="E7" s="174"/>
      <c r="F7" s="176">
        <v>0</v>
      </c>
      <c r="G7" s="175">
        <v>0</v>
      </c>
      <c r="H7" s="159">
        <f>ROUNDUP(SUM(G7*F7)/100,2)</f>
        <v>0</v>
      </c>
      <c r="I7" s="160">
        <v>0</v>
      </c>
      <c r="J7" s="159">
        <f>ROUNDUP(SUM(F7*I7)/100,2)</f>
        <v>0</v>
      </c>
      <c r="K7" s="160">
        <v>0</v>
      </c>
      <c r="L7" s="159">
        <f>ROUNDDOWN(SUM(F7*K7)/100,2)</f>
        <v>0</v>
      </c>
      <c r="M7" s="160">
        <v>0</v>
      </c>
      <c r="N7" s="159">
        <f>ROUNDDOWN(SUM(F7*M7)/100,2)</f>
        <v>0</v>
      </c>
      <c r="O7" s="160">
        <v>0</v>
      </c>
      <c r="P7" s="242"/>
      <c r="Q7" s="161">
        <v>0</v>
      </c>
      <c r="R7" s="245"/>
      <c r="S7" s="162">
        <v>0</v>
      </c>
      <c r="T7" s="62"/>
      <c r="U7" s="186"/>
    </row>
    <row r="8" spans="1:21" ht="16.5" customHeight="1" thickBot="1" x14ac:dyDescent="0.4">
      <c r="A8" s="184" t="s">
        <v>17</v>
      </c>
      <c r="B8" s="166"/>
      <c r="C8" s="166"/>
      <c r="D8" s="166"/>
      <c r="E8" s="166"/>
      <c r="F8" s="167"/>
      <c r="G8" s="167"/>
      <c r="H8" s="167"/>
      <c r="I8" s="167"/>
      <c r="J8" s="167"/>
      <c r="K8" s="167"/>
      <c r="L8" s="167"/>
      <c r="M8" s="167"/>
      <c r="N8" s="167"/>
      <c r="O8" s="167"/>
      <c r="P8" s="167"/>
      <c r="Q8" s="167"/>
      <c r="R8" s="167"/>
      <c r="S8" s="168"/>
      <c r="T8" s="62"/>
      <c r="U8" s="167"/>
    </row>
    <row r="9" spans="1:21" ht="78.5" hidden="1" thickBot="1" x14ac:dyDescent="0.4">
      <c r="A9" s="74" t="s">
        <v>41</v>
      </c>
      <c r="B9" s="58" t="s">
        <v>54</v>
      </c>
      <c r="C9" s="58" t="s">
        <v>53</v>
      </c>
      <c r="D9" s="63" t="s">
        <v>5</v>
      </c>
      <c r="E9" s="64" t="s">
        <v>42</v>
      </c>
      <c r="F9" s="122" t="s">
        <v>62</v>
      </c>
      <c r="G9" s="123" t="s">
        <v>79</v>
      </c>
      <c r="H9" s="169" t="s">
        <v>6</v>
      </c>
      <c r="I9" s="124" t="s">
        <v>46</v>
      </c>
      <c r="J9" s="124" t="s">
        <v>7</v>
      </c>
      <c r="K9" s="124" t="s">
        <v>47</v>
      </c>
      <c r="L9" s="124" t="s">
        <v>8</v>
      </c>
      <c r="M9" s="124" t="s">
        <v>48</v>
      </c>
      <c r="N9" s="124" t="s">
        <v>9</v>
      </c>
      <c r="O9" s="170" t="s">
        <v>13</v>
      </c>
      <c r="P9" s="243"/>
      <c r="Q9" s="171" t="s">
        <v>18</v>
      </c>
      <c r="R9" s="171"/>
      <c r="S9" s="171" t="s">
        <v>50</v>
      </c>
      <c r="T9" s="172" t="s">
        <v>19</v>
      </c>
      <c r="U9" s="173" t="s">
        <v>80</v>
      </c>
    </row>
    <row r="10" spans="1:21" ht="30" customHeight="1" x14ac:dyDescent="0.35">
      <c r="A10" s="180"/>
      <c r="B10" s="181"/>
      <c r="C10" s="200"/>
      <c r="D10" s="181"/>
      <c r="E10" s="182"/>
      <c r="F10" s="177">
        <v>0</v>
      </c>
      <c r="G10" s="103">
        <v>0</v>
      </c>
      <c r="H10" s="99">
        <f t="shared" ref="H10:H17" si="0">SUM(G10*F10)/100</f>
        <v>0</v>
      </c>
      <c r="I10" s="101">
        <v>0</v>
      </c>
      <c r="J10" s="99">
        <f t="shared" ref="J10:J17" si="1">SUM(F10*I10)/100</f>
        <v>0</v>
      </c>
      <c r="K10" s="101">
        <v>0</v>
      </c>
      <c r="L10" s="202">
        <f t="shared" ref="L10:L17" si="2">SUM(F10*K10)/100</f>
        <v>0</v>
      </c>
      <c r="M10" s="203">
        <v>0</v>
      </c>
      <c r="N10" s="202">
        <f t="shared" ref="N10:N17" si="3">SUM(F10*M10)/100</f>
        <v>0</v>
      </c>
      <c r="O10" s="203">
        <v>0</v>
      </c>
      <c r="P10" s="202">
        <f t="shared" ref="P10:P17" si="4">SUM(F10*O10)/100</f>
        <v>0</v>
      </c>
      <c r="Q10" s="204">
        <v>0</v>
      </c>
      <c r="R10" s="156">
        <f>SUM(F10*Q10)/100</f>
        <v>0</v>
      </c>
      <c r="S10" s="246"/>
      <c r="T10" s="97"/>
      <c r="U10" s="187"/>
    </row>
    <row r="11" spans="1:21" ht="30" customHeight="1" x14ac:dyDescent="0.35">
      <c r="A11" s="153"/>
      <c r="B11" s="60"/>
      <c r="C11" s="60"/>
      <c r="D11" s="60"/>
      <c r="E11" s="66"/>
      <c r="F11" s="106">
        <v>0</v>
      </c>
      <c r="G11" s="103">
        <v>0</v>
      </c>
      <c r="H11" s="99">
        <f t="shared" si="0"/>
        <v>0</v>
      </c>
      <c r="I11" s="101">
        <v>0</v>
      </c>
      <c r="J11" s="99">
        <f>SUM(F11*I11)/100</f>
        <v>0</v>
      </c>
      <c r="K11" s="101">
        <v>0</v>
      </c>
      <c r="L11" s="205">
        <f t="shared" si="2"/>
        <v>0</v>
      </c>
      <c r="M11" s="206">
        <v>0</v>
      </c>
      <c r="N11" s="205">
        <f t="shared" si="3"/>
        <v>0</v>
      </c>
      <c r="O11" s="206">
        <v>0</v>
      </c>
      <c r="P11" s="205">
        <f t="shared" si="4"/>
        <v>0</v>
      </c>
      <c r="Q11" s="207">
        <v>0</v>
      </c>
      <c r="R11" s="157">
        <f>SUM(F11*Q11)/100</f>
        <v>0</v>
      </c>
      <c r="S11" s="247"/>
      <c r="T11" s="97"/>
      <c r="U11" s="188"/>
    </row>
    <row r="12" spans="1:21" ht="30" customHeight="1" x14ac:dyDescent="0.35">
      <c r="A12" s="153"/>
      <c r="B12" s="60"/>
      <c r="C12" s="60"/>
      <c r="D12" s="60"/>
      <c r="E12" s="66"/>
      <c r="F12" s="106">
        <v>0</v>
      </c>
      <c r="G12" s="103">
        <v>0</v>
      </c>
      <c r="H12" s="99">
        <f t="shared" si="0"/>
        <v>0</v>
      </c>
      <c r="I12" s="101">
        <v>0</v>
      </c>
      <c r="J12" s="99">
        <f t="shared" si="1"/>
        <v>0</v>
      </c>
      <c r="K12" s="101">
        <v>0</v>
      </c>
      <c r="L12" s="205">
        <f t="shared" si="2"/>
        <v>0</v>
      </c>
      <c r="M12" s="206">
        <v>0</v>
      </c>
      <c r="N12" s="205">
        <f t="shared" si="3"/>
        <v>0</v>
      </c>
      <c r="O12" s="206">
        <v>0</v>
      </c>
      <c r="P12" s="205">
        <f t="shared" si="4"/>
        <v>0</v>
      </c>
      <c r="Q12" s="207">
        <v>0</v>
      </c>
      <c r="R12" s="156">
        <f t="shared" ref="R12:R17" si="5">SUM(F12*Q12)/100</f>
        <v>0</v>
      </c>
      <c r="S12" s="247"/>
      <c r="T12" s="97"/>
      <c r="U12" s="188"/>
    </row>
    <row r="13" spans="1:21" ht="30" customHeight="1" x14ac:dyDescent="0.35">
      <c r="A13" s="153"/>
      <c r="B13" s="60"/>
      <c r="C13" s="60"/>
      <c r="D13" s="60"/>
      <c r="E13" s="66"/>
      <c r="F13" s="106">
        <v>0</v>
      </c>
      <c r="G13" s="103">
        <v>0</v>
      </c>
      <c r="H13" s="99">
        <f t="shared" si="0"/>
        <v>0</v>
      </c>
      <c r="I13" s="101">
        <v>0</v>
      </c>
      <c r="J13" s="99">
        <f t="shared" si="1"/>
        <v>0</v>
      </c>
      <c r="K13" s="101">
        <v>0</v>
      </c>
      <c r="L13" s="205">
        <f t="shared" si="2"/>
        <v>0</v>
      </c>
      <c r="M13" s="206">
        <v>0</v>
      </c>
      <c r="N13" s="205">
        <f t="shared" si="3"/>
        <v>0</v>
      </c>
      <c r="O13" s="206">
        <v>0</v>
      </c>
      <c r="P13" s="205">
        <f t="shared" si="4"/>
        <v>0</v>
      </c>
      <c r="Q13" s="207">
        <v>0</v>
      </c>
      <c r="R13" s="157">
        <f t="shared" si="5"/>
        <v>0</v>
      </c>
      <c r="S13" s="247"/>
      <c r="T13" s="97"/>
      <c r="U13" s="188"/>
    </row>
    <row r="14" spans="1:21" ht="30" customHeight="1" x14ac:dyDescent="0.35">
      <c r="A14" s="153"/>
      <c r="B14" s="60"/>
      <c r="C14" s="60"/>
      <c r="D14" s="60"/>
      <c r="E14" s="66"/>
      <c r="F14" s="106">
        <v>0</v>
      </c>
      <c r="G14" s="103">
        <v>0</v>
      </c>
      <c r="H14" s="99">
        <f t="shared" si="0"/>
        <v>0</v>
      </c>
      <c r="I14" s="101">
        <v>0</v>
      </c>
      <c r="J14" s="99">
        <f t="shared" si="1"/>
        <v>0</v>
      </c>
      <c r="K14" s="101">
        <v>0</v>
      </c>
      <c r="L14" s="205">
        <f t="shared" si="2"/>
        <v>0</v>
      </c>
      <c r="M14" s="206">
        <v>0</v>
      </c>
      <c r="N14" s="205">
        <f t="shared" si="3"/>
        <v>0</v>
      </c>
      <c r="O14" s="206">
        <v>0</v>
      </c>
      <c r="P14" s="205">
        <f t="shared" si="4"/>
        <v>0</v>
      </c>
      <c r="Q14" s="207">
        <v>0</v>
      </c>
      <c r="R14" s="156">
        <f t="shared" si="5"/>
        <v>0</v>
      </c>
      <c r="S14" s="247"/>
      <c r="T14" s="97"/>
      <c r="U14" s="188"/>
    </row>
    <row r="15" spans="1:21" ht="30" customHeight="1" x14ac:dyDescent="0.35">
      <c r="A15" s="153"/>
      <c r="B15" s="60"/>
      <c r="C15" s="60"/>
      <c r="D15" s="60"/>
      <c r="E15" s="66"/>
      <c r="F15" s="106">
        <v>0</v>
      </c>
      <c r="G15" s="103">
        <v>0</v>
      </c>
      <c r="H15" s="99">
        <f t="shared" si="0"/>
        <v>0</v>
      </c>
      <c r="I15" s="101">
        <v>0</v>
      </c>
      <c r="J15" s="99">
        <f t="shared" si="1"/>
        <v>0</v>
      </c>
      <c r="K15" s="101">
        <v>0</v>
      </c>
      <c r="L15" s="205">
        <f t="shared" si="2"/>
        <v>0</v>
      </c>
      <c r="M15" s="206">
        <v>0</v>
      </c>
      <c r="N15" s="205">
        <f t="shared" si="3"/>
        <v>0</v>
      </c>
      <c r="O15" s="206">
        <v>0</v>
      </c>
      <c r="P15" s="205">
        <f t="shared" si="4"/>
        <v>0</v>
      </c>
      <c r="Q15" s="207">
        <v>0</v>
      </c>
      <c r="R15" s="157">
        <f t="shared" si="5"/>
        <v>0</v>
      </c>
      <c r="S15" s="247"/>
      <c r="T15" s="97"/>
      <c r="U15" s="188"/>
    </row>
    <row r="16" spans="1:21" ht="30" customHeight="1" x14ac:dyDescent="0.35">
      <c r="A16" s="153"/>
      <c r="B16" s="60"/>
      <c r="C16" s="59"/>
      <c r="D16" s="60"/>
      <c r="E16" s="66"/>
      <c r="F16" s="106">
        <v>0</v>
      </c>
      <c r="G16" s="103">
        <v>0</v>
      </c>
      <c r="H16" s="99">
        <f t="shared" si="0"/>
        <v>0</v>
      </c>
      <c r="I16" s="101">
        <v>0</v>
      </c>
      <c r="J16" s="99">
        <f t="shared" si="1"/>
        <v>0</v>
      </c>
      <c r="K16" s="101">
        <v>0</v>
      </c>
      <c r="L16" s="205">
        <f t="shared" si="2"/>
        <v>0</v>
      </c>
      <c r="M16" s="206">
        <v>0</v>
      </c>
      <c r="N16" s="205">
        <f t="shared" si="3"/>
        <v>0</v>
      </c>
      <c r="O16" s="206">
        <v>0</v>
      </c>
      <c r="P16" s="205">
        <f t="shared" si="4"/>
        <v>0</v>
      </c>
      <c r="Q16" s="207">
        <v>0</v>
      </c>
      <c r="R16" s="156">
        <f t="shared" si="5"/>
        <v>0</v>
      </c>
      <c r="S16" s="247"/>
      <c r="T16" s="97"/>
      <c r="U16" s="188"/>
    </row>
    <row r="17" spans="1:21" ht="30" customHeight="1" thickBot="1" x14ac:dyDescent="0.4">
      <c r="A17" s="154"/>
      <c r="B17" s="61"/>
      <c r="C17" s="201"/>
      <c r="D17" s="61"/>
      <c r="E17" s="67"/>
      <c r="F17" s="178">
        <v>0</v>
      </c>
      <c r="G17" s="104">
        <v>0</v>
      </c>
      <c r="H17" s="158">
        <f t="shared" si="0"/>
        <v>0</v>
      </c>
      <c r="I17" s="102">
        <v>0</v>
      </c>
      <c r="J17" s="158">
        <f t="shared" si="1"/>
        <v>0</v>
      </c>
      <c r="K17" s="102">
        <v>0</v>
      </c>
      <c r="L17" s="208">
        <f t="shared" si="2"/>
        <v>0</v>
      </c>
      <c r="M17" s="209">
        <v>0</v>
      </c>
      <c r="N17" s="208">
        <f t="shared" si="3"/>
        <v>0</v>
      </c>
      <c r="O17" s="209">
        <v>0</v>
      </c>
      <c r="P17" s="208">
        <f t="shared" si="4"/>
        <v>0</v>
      </c>
      <c r="Q17" s="210">
        <v>0</v>
      </c>
      <c r="R17" s="157">
        <f t="shared" si="5"/>
        <v>0</v>
      </c>
      <c r="S17" s="248"/>
      <c r="T17" s="97"/>
      <c r="U17" s="189"/>
    </row>
    <row r="18" spans="1:21" ht="16.5" customHeight="1" x14ac:dyDescent="0.35">
      <c r="A18" s="62"/>
      <c r="B18" s="62"/>
      <c r="C18" s="62"/>
      <c r="D18" s="62"/>
      <c r="E18" s="75" t="s">
        <v>59</v>
      </c>
      <c r="F18" s="190">
        <f>SUM(F7:F17)</f>
        <v>0</v>
      </c>
      <c r="G18" s="96"/>
      <c r="H18" s="128">
        <f>ROUNDUP(SUM(H7:H17),2)</f>
        <v>0</v>
      </c>
      <c r="I18" s="191"/>
      <c r="J18" s="128">
        <f>ROUNDUP(SUM(J7:J17),2)</f>
        <v>0</v>
      </c>
      <c r="K18" s="191"/>
      <c r="L18" s="128">
        <f>ROUNDDOWN(SUM(L7:L17),2)</f>
        <v>0</v>
      </c>
      <c r="M18" s="191"/>
      <c r="N18" s="128">
        <f>ROUNDDOWN(SUM(N7:N17),2)</f>
        <v>0</v>
      </c>
      <c r="O18" s="191"/>
      <c r="P18" s="129">
        <f>ROUNDDOWN(SUM(Q9:Q9,(O7*F7*0.01)),2)</f>
        <v>0</v>
      </c>
      <c r="Q18" s="191"/>
      <c r="R18" s="192">
        <f>ROUNDDOWN(SUM(R9:R17,(Q7*F7*0.01)),2)</f>
        <v>0</v>
      </c>
      <c r="S18" s="97"/>
      <c r="T18" s="97"/>
      <c r="U18" s="193"/>
    </row>
    <row r="19" spans="1:21" x14ac:dyDescent="0.35">
      <c r="A19" s="137"/>
      <c r="B19" s="137"/>
      <c r="C19" s="137"/>
      <c r="D19" s="137"/>
      <c r="E19" s="137"/>
      <c r="F19" s="137"/>
      <c r="G19" s="137"/>
      <c r="H19" s="137"/>
      <c r="I19" s="137"/>
      <c r="J19" s="137"/>
      <c r="K19" s="137"/>
      <c r="L19" s="137"/>
      <c r="M19" s="137"/>
      <c r="N19" s="137"/>
      <c r="O19" s="137"/>
      <c r="P19" s="137"/>
      <c r="Q19" s="137"/>
      <c r="R19" s="137"/>
      <c r="S19" s="137"/>
      <c r="T19" s="137"/>
      <c r="U19" s="194"/>
    </row>
    <row r="20" spans="1:21" ht="39" customHeight="1" thickBot="1" x14ac:dyDescent="0.4">
      <c r="A20" s="318" t="s">
        <v>55</v>
      </c>
      <c r="B20" s="319"/>
      <c r="E20" s="333" t="s">
        <v>95</v>
      </c>
      <c r="F20" s="333"/>
      <c r="G20" s="213" t="s">
        <v>64</v>
      </c>
      <c r="H20" s="214"/>
      <c r="I20" s="215" t="s">
        <v>65</v>
      </c>
      <c r="J20" s="214"/>
      <c r="K20" s="215" t="s">
        <v>66</v>
      </c>
      <c r="L20" s="214"/>
      <c r="M20" s="215" t="s">
        <v>67</v>
      </c>
      <c r="N20" s="214"/>
      <c r="O20" s="215" t="s">
        <v>68</v>
      </c>
      <c r="P20" s="244"/>
      <c r="Q20" s="215" t="s">
        <v>69</v>
      </c>
      <c r="R20" s="263"/>
      <c r="T20" s="264"/>
    </row>
    <row r="21" spans="1:21" ht="20.149999999999999" customHeight="1" thickBot="1" x14ac:dyDescent="0.4">
      <c r="A21" s="196" t="s">
        <v>83</v>
      </c>
      <c r="B21" s="155" t="str">
        <f>IF((((N18+S7)/(L18+100))*100)=0,"",ROUNDDOWN((((N18+S7)/(L18+100))*100),2))</f>
        <v/>
      </c>
      <c r="E21" s="334"/>
      <c r="F21" s="334"/>
      <c r="G21" s="216">
        <f>ROUNDUP(H18,2)</f>
        <v>0</v>
      </c>
      <c r="H21" s="217"/>
      <c r="I21" s="218">
        <f>ROUNDUP(J18,2)</f>
        <v>0</v>
      </c>
      <c r="J21" s="217"/>
      <c r="K21" s="218">
        <f>ROUNDDOWN(L18,2)</f>
        <v>0</v>
      </c>
      <c r="L21" s="217"/>
      <c r="M21" s="218">
        <f>ROUNDDOWN(N18,2)</f>
        <v>0</v>
      </c>
      <c r="N21" s="217"/>
      <c r="O21" s="218">
        <f>ROUNDDOWN(P18,2)</f>
        <v>0</v>
      </c>
      <c r="P21" s="218"/>
      <c r="Q21" s="218">
        <f>ROUNDDOWN(R18,2)</f>
        <v>0</v>
      </c>
      <c r="R21" s="261"/>
      <c r="T21" s="262"/>
    </row>
    <row r="22" spans="1:21" ht="20.149999999999999" customHeight="1" thickBot="1" x14ac:dyDescent="0.4">
      <c r="A22" s="195" t="s">
        <v>82</v>
      </c>
      <c r="B22" s="155" t="str">
        <f>IF(F18&gt;0,(100-J18-H18),"")</f>
        <v/>
      </c>
      <c r="C22" s="251"/>
      <c r="D22" s="252"/>
      <c r="E22" s="253"/>
      <c r="F22" s="254"/>
      <c r="G22" s="255"/>
      <c r="H22" s="256"/>
      <c r="I22" s="253"/>
      <c r="J22" s="256"/>
      <c r="K22" s="253"/>
      <c r="L22" s="256"/>
      <c r="M22" s="253"/>
      <c r="N22" s="256"/>
      <c r="O22" s="253"/>
      <c r="P22" s="253"/>
      <c r="Q22" s="257"/>
      <c r="R22" s="258"/>
      <c r="S22" s="253"/>
      <c r="T22" s="259"/>
    </row>
    <row r="23" spans="1:21" ht="20.149999999999999" customHeight="1" thickBot="1" x14ac:dyDescent="0.4">
      <c r="A23" s="195" t="s">
        <v>81</v>
      </c>
      <c r="B23" s="155" t="str">
        <f>IF(N18+R18+(Q7*F7)=0,"",ROUNDDOWN((((N18+R18)/F18)*100),2))</f>
        <v/>
      </c>
      <c r="C23" s="260"/>
      <c r="D23" s="250"/>
      <c r="E23" s="250"/>
      <c r="F23" s="250"/>
      <c r="G23" s="250"/>
      <c r="H23" s="250"/>
    </row>
    <row r="24" spans="1:21" x14ac:dyDescent="0.35">
      <c r="A24" s="249"/>
      <c r="B24" s="128"/>
      <c r="C24" s="250"/>
      <c r="D24" s="250"/>
      <c r="E24" s="250"/>
      <c r="F24" s="250"/>
      <c r="G24" s="250"/>
      <c r="H24" s="250"/>
    </row>
    <row r="28" spans="1:21" ht="16" thickBot="1" x14ac:dyDescent="0.4">
      <c r="A28" s="211" t="s">
        <v>92</v>
      </c>
      <c r="B28" s="211"/>
      <c r="C28" s="211"/>
      <c r="D28" s="211"/>
      <c r="E28" s="212"/>
    </row>
    <row r="29" spans="1:21" ht="16" thickBot="1" x14ac:dyDescent="0.4">
      <c r="A29" s="327" t="s">
        <v>93</v>
      </c>
      <c r="B29" s="328"/>
      <c r="C29" s="328"/>
      <c r="D29" s="328"/>
      <c r="E29" s="329"/>
    </row>
    <row r="30" spans="1:21" ht="16" thickBot="1" x14ac:dyDescent="0.4">
      <c r="A30" s="336" t="str">
        <f>General!B7&amp;" ("&amp;N18&amp;"% Org PPAI, "&amp;L18&amp;"% PPAI, "&amp;R18&amp;"% Org CPAI, "&amp;P18&amp;"% CPAI, "&amp;J18&amp;"% NNI, "&amp;H18&amp;"% PeMo)"</f>
        <v xml:space="preserve"> (0% Org PPAI, 0% PPAI, 0% Org CPAI, 0% CPAI, 0% NNI, 0% PeMo)</v>
      </c>
      <c r="B30" s="337"/>
      <c r="C30" s="337"/>
      <c r="D30" s="337"/>
      <c r="E30" s="338"/>
    </row>
    <row r="31" spans="1:21" ht="16" thickBot="1" x14ac:dyDescent="0.4">
      <c r="A31" s="327" t="s">
        <v>94</v>
      </c>
      <c r="B31" s="328"/>
      <c r="C31" s="328"/>
      <c r="D31" s="328"/>
      <c r="E31" s="329"/>
    </row>
    <row r="32" spans="1:21" ht="16" thickBot="1" x14ac:dyDescent="0.4">
      <c r="A32" s="330" t="str">
        <f>General!B7&amp;" ("&amp;B23&amp;"% Org, "&amp;B22&amp;"% Nat)"</f>
        <v xml:space="preserve"> (% Org, % Nat)</v>
      </c>
      <c r="B32" s="331"/>
      <c r="C32" s="331"/>
      <c r="D32" s="331"/>
      <c r="E32" s="332"/>
    </row>
  </sheetData>
  <sheetProtection algorithmName="SHA-512" hashValue="K9xjFZ9Izq00UZFnVkcJ0FqbQ5M2URV4S9oc5XdC1kCV+4mHWyB5CcsqbmRHH9qhtM/88vPgWhTmAsEgMKw0QQ==" saltValue="0G/VUOH2O4c95NaM51G1qQ==" spinCount="100000" sheet="1" insertRows="0" selectLockedCells="1"/>
  <mergeCells count="9">
    <mergeCell ref="A31:E31"/>
    <mergeCell ref="A32:E32"/>
    <mergeCell ref="E20:F20"/>
    <mergeCell ref="E21:F21"/>
    <mergeCell ref="A1:E1"/>
    <mergeCell ref="A3:E3"/>
    <mergeCell ref="A20:B20"/>
    <mergeCell ref="A29:E29"/>
    <mergeCell ref="A30:E30"/>
  </mergeCells>
  <conditionalFormatting sqref="F18">
    <cfRule type="cellIs" dxfId="4" priority="2" operator="lessThan">
      <formula>100</formula>
    </cfRule>
    <cfRule type="cellIs" dxfId="3" priority="3" operator="greaterThan">
      <formula>100</formula>
    </cfRule>
  </conditionalFormatting>
  <conditionalFormatting sqref="G21">
    <cfRule type="cellIs" dxfId="2" priority="1" operator="greaterThan">
      <formula>2</formula>
    </cfRule>
  </conditionalFormatting>
  <conditionalFormatting sqref="G18:I18">
    <cfRule type="cellIs" dxfId="1" priority="5" stopIfTrue="1" operator="greaterThan">
      <formula>2.01</formula>
    </cfRule>
  </conditionalFormatting>
  <conditionalFormatting sqref="G7:N7 G10:R17">
    <cfRule type="cellIs" dxfId="0" priority="4" operator="greaterThan">
      <formula>0</formula>
    </cfRule>
  </conditionalFormatting>
  <dataValidations count="2">
    <dataValidation type="decimal" errorStyle="warning" operator="greaterThanOrEqual" allowBlank="1" showInputMessage="1" showErrorMessage="1" errorTitle="Over 2 %" error="You cannot exceed 2% synthetic moieties" promptTitle="Over 2 %" prompt="You cannot exceed 2% synthetic moieties" sqref="H18" xr:uid="{9CA85B1D-920F-48F0-A7F8-8C33400FD13D}">
      <formula1>2.1</formula1>
    </dataValidation>
    <dataValidation allowBlank="1" showInputMessage="1" showErrorMessage="1" prompt="Appendix V.3: Synthetic moieties must not exceed a total of 2% of the total finished product." sqref="H20:H21" xr:uid="{9EAC24AE-0544-4831-8B7D-9F178B63E8F7}"/>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ADFF4E-107C-4FC7-88DB-3D80A8F0481C}">
          <x14:formula1>
            <xm:f>'Version 4 issued April 2024'!$A$4:$A$8</xm:f>
          </x14:formula1>
          <xm:sqref>C7 C10:C17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23E2-7733-4254-9D1E-F515BA3DF19D}">
  <sheetPr codeName="Sheet5"/>
  <dimension ref="A1:A13"/>
  <sheetViews>
    <sheetView topLeftCell="B1" workbookViewId="0">
      <selection activeCell="M30" sqref="M30"/>
    </sheetView>
  </sheetViews>
  <sheetFormatPr defaultRowHeight="14.5" x14ac:dyDescent="0.35"/>
  <cols>
    <col min="1" max="1" width="0" hidden="1" customWidth="1"/>
  </cols>
  <sheetData>
    <row r="1" spans="1:1" x14ac:dyDescent="0.35">
      <c r="A1" s="198"/>
    </row>
    <row r="3" spans="1:1" x14ac:dyDescent="0.35">
      <c r="A3" s="199"/>
    </row>
    <row r="4" spans="1:1" x14ac:dyDescent="0.35">
      <c r="A4" s="199" t="s">
        <v>84</v>
      </c>
    </row>
    <row r="5" spans="1:1" x14ac:dyDescent="0.35">
      <c r="A5" s="199" t="s">
        <v>85</v>
      </c>
    </row>
    <row r="6" spans="1:1" x14ac:dyDescent="0.35">
      <c r="A6" s="199" t="s">
        <v>86</v>
      </c>
    </row>
    <row r="7" spans="1:1" x14ac:dyDescent="0.35">
      <c r="A7" s="199" t="s">
        <v>87</v>
      </c>
    </row>
    <row r="8" spans="1:1" x14ac:dyDescent="0.35">
      <c r="A8" s="199" t="s">
        <v>88</v>
      </c>
    </row>
    <row r="11" spans="1:1" x14ac:dyDescent="0.35">
      <c r="A11" s="199" t="s">
        <v>89</v>
      </c>
    </row>
    <row r="12" spans="1:1" x14ac:dyDescent="0.35">
      <c r="A12" s="199" t="s">
        <v>90</v>
      </c>
    </row>
    <row r="13" spans="1:1" x14ac:dyDescent="0.35">
      <c r="A13" s="199"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AApplicationPackDocument xmlns="f57cc006-31b2-40fa-b589-1565d41822a1">false</SAApplicationPackDocument>
    <QMSProcessOwner xmlns="f57cc006-31b2-40fa-b589-1565d41822a1">
      <UserInfo>
        <DisplayName>Processor Health &amp; Beauty Process Owners</DisplayName>
        <AccountId>255</AccountId>
        <AccountType/>
      </UserInfo>
    </QMSProcessOwner>
    <PortalDocument xmlns="f57cc006-31b2-40fa-b589-1565d41822a1">false</PortalDocument>
    <DocumentLanguages xmlns="f57cc006-31b2-40fa-b589-1565d41822a1">English (UK)</DocumentLanguages>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COSMOS</TermName>
          <TermId xmlns="http://schemas.microsoft.com/office/infopath/2007/PartnerControls">25f050c0-514e-4b64-ba9e-a95b234a760e</TermId>
        </TermInfo>
      </Terms>
    </ae9375f09f6748d8a1e95e3352f09959>
    <SAWebsiteDocument xmlns="f57cc006-31b2-40fa-b589-1565d41822a1">https://www.soilassociation.org/certification/beauty-wellbeing/certification-resources/products/</SAWebsiteDocument>
    <ic9f03f562ef4388ac9038703c4dc5d2 xmlns="f57cc006-31b2-40fa-b589-1565d41822a1">
      <Terms xmlns="http://schemas.microsoft.com/office/infopath/2007/PartnerControls"/>
    </ic9f03f562ef4388ac9038703c4dc5d2>
    <QMSNextReviewDate xmlns="f57cc006-31b2-40fa-b589-1565d41822a1" xsi:nil="true"/>
    <DateWithdrawn xmlns="f57cc006-31b2-40fa-b589-1565d41822a1" xsi:nil="true"/>
    <LegacyDocumentRefCode xmlns="f57cc006-31b2-40fa-b589-1565d41822a1">P1964Fm</LegacyDocumentRefCode>
    <QMSDescription xmlns="f57cc006-31b2-40fa-b589-1565d41822a1" xsi:nil="true"/>
    <TranslationRequired xmlns="f57cc006-31b2-40fa-b589-1565d41822a1">
      <Value>Not required</Value>
    </TranslationRequired>
    <QMSPublishedDate xmlns="f57cc006-31b2-40fa-b589-1565d41822a1">2024-03-26T11:42:53+00:00</QMSPublishedDate>
    <QMSAssociatedPlanTitle xmlns="f57cc006-31b2-40fa-b589-1565d41822a1" xsi:nil="true"/>
    <TaxCatchAll xmlns="f57cc006-31b2-40fa-b589-1565d41822a1">
      <Value>46</Value>
      <Value>45</Value>
      <Value>23</Value>
      <Value>36</Value>
      <Value>49</Value>
    </TaxCatchAll>
    <DocumentRefCode xmlns="f57cc006-31b2-40fa-b589-1565d41822a1">(TBC)</DocumentRefCode>
    <QMSDocumentAuthor xmlns="f57cc006-31b2-40fa-b589-1565d41822a1">
      <UserInfo>
        <DisplayName/>
        <AccountId xsi:nil="true"/>
        <AccountType/>
      </UserInfo>
    </QMSDocumentAuthor>
    <l7fd9d39545e470c852b36e911c83b33 xmlns="f57cc006-31b2-40fa-b589-1565d41822a1">
      <Terms xmlns="http://schemas.microsoft.com/office/infopath/2007/PartnerControls">
        <TermInfo xmlns="http://schemas.microsoft.com/office/infopath/2007/PartnerControls">
          <TermName xmlns="http://schemas.microsoft.com/office/infopath/2007/PartnerControls">Health and Beauty</TermName>
          <TermId xmlns="http://schemas.microsoft.com/office/infopath/2007/PartnerControls">93acdb7a-7060-4719-93d3-ff244c259a35</TermId>
        </TermInfo>
      </Terms>
    </l7fd9d39545e470c852b36e911c83b33>
    <LockModified xmlns="f57cc006-31b2-40fa-b589-1565d41822a1">2024-04-04T14:55:44+00:00</LockModified>
    <QMSMandatoryStakeholders xmlns="f57cc006-31b2-40fa-b589-1565d41822a1">
      <UserInfo>
        <DisplayName/>
        <AccountId xsi:nil="true"/>
        <AccountType/>
      </UserInfo>
    </QMSMandatoryStakeholders>
    <ChangeDescription xmlns="f57cc006-31b2-40fa-b589-1565d41822a1" xsi:nil="true"/>
    <ExternalDocument xmlns="f57cc006-31b2-40fa-b589-1565d41822a1">false</ExternalDocument>
    <QMSAdditionalStakeholders xmlns="f57cc006-31b2-40fa-b589-1565d41822a1">
      <UserInfo>
        <DisplayName/>
        <AccountId xsi:nil="true"/>
        <AccountType/>
      </UserInfo>
    </QMSAdditionalStakeholders>
    <SharedWithForestry xmlns="f57cc006-31b2-40fa-b589-1565d41822a1">false</SharedWithForestry>
    <QMSAssociatedCertificationTitle xmlns="f57cc006-31b2-40fa-b589-1565d41822a1" xsi:nil="true"/>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Processor</TermName>
          <TermId xmlns="http://schemas.microsoft.com/office/infopath/2007/PartnerControls">98b52e97-3fd5-4bd6-b134-2c4d1e901d75</TermId>
        </TermInfo>
      </Terms>
    </ad2f377e54714112ab833597fa2da4c5>
    <AmendLock xmlns="f57cc006-31b2-40fa-b589-1565d41822a1">true</AmendLock>
    <DocumentWithdrawn xmlns="f57cc006-31b2-40fa-b589-1565d41822a1">No</DocumentWithdrawn>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Product compliance</TermName>
          <TermId xmlns="http://schemas.microsoft.com/office/infopath/2007/PartnerControls">c356dbc7-f119-4bec-8705-315151cd48c3</TermId>
        </TermInfo>
      </Terms>
    </f566ae4b6da04003a30c549f0f75017f>
    <LegacyVersionNumber xmlns="f57cc006-31b2-40fa-b589-1565d41822a1">1</LegacyVersionNumber>
    <PDFVersion xmlns="f57cc006-31b2-40fa-b589-1565d41822a1">false</PDFVersion>
    <DocumentSharedWithClimateAndLandscape xmlns="f57cc006-31b2-40fa-b589-1565d41822a1">false</DocumentSharedWithClimateAndLandscape>
  </documentManagement>
</p:properties>
</file>

<file path=customXml/item2.xml><?xml version="1.0" encoding="utf-8"?>
<ct:contentTypeSchema xmlns:ct="http://schemas.microsoft.com/office/2006/metadata/contentType" xmlns:ma="http://schemas.microsoft.com/office/2006/metadata/properties/metaAttributes" ct:_="" ma:_="" ma:contentTypeName="External form" ma:contentTypeID="0x01010035E0B3F32CE6BF45BAD9123443F43AC809000C2B86681F6D8743BF45EC0EB41CCFC2" ma:contentTypeVersion="117" ma:contentTypeDescription="External audience" ma:contentTypeScope="" ma:versionID="28d70a90277447eac5c8ca06e1ede45a">
  <xsd:schema xmlns:xsd="http://www.w3.org/2001/XMLSchema" xmlns:xs="http://www.w3.org/2001/XMLSchema" xmlns:p="http://schemas.microsoft.com/office/2006/metadata/properties" xmlns:ns2="f57cc006-31b2-40fa-b589-1565d41822a1" targetNamespace="http://schemas.microsoft.com/office/2006/metadata/properties" ma:root="true" ma:fieldsID="41866982ad66ab0aefc27de09d635159" ns2:_="">
    <xsd:import namespace="f57cc006-31b2-40fa-b589-1565d41822a1"/>
    <xsd:element name="properties">
      <xsd:complexType>
        <xsd:sequence>
          <xsd:element name="documentManagement">
            <xsd:complexType>
              <xsd:all>
                <xsd:element ref="ns2:DocumentRefCode" minOccurs="0"/>
                <xsd:element ref="ns2:QMSProcessOwner"/>
                <xsd:element ref="ns2:QMSMandatoryStakeholders" minOccurs="0"/>
                <xsd:element ref="ns2:QMSAdditionalStakeholders" minOccurs="0"/>
                <xsd:element ref="ns2:QMSDocumentAuthor" minOccurs="0"/>
                <xsd:element ref="ns2:SAWebsiteDocument"/>
                <xsd:element ref="ns2:ExternalDocument" minOccurs="0"/>
                <xsd:element ref="ns2:SAApplicationPackDocument" minOccurs="0"/>
                <xsd:element ref="ns2:SharedWithForestry" minOccurs="0"/>
                <xsd:element ref="ns2:PortalDocument" minOccurs="0"/>
                <xsd:element ref="ns2:LegacyDocumentRefCode" minOccurs="0"/>
                <xsd:element ref="ns2:LegacyVersionNumber" minOccurs="0"/>
                <xsd:element ref="ns2:QMSNextReviewDate" minOccurs="0"/>
                <xsd:element ref="ns2:ChangeDescription" minOccurs="0"/>
                <xsd:element ref="ns2:DocumentLanguages" minOccurs="0"/>
                <xsd:element ref="ns2:QMSDescription" minOccurs="0"/>
                <xsd:element ref="ns2:AmendLock" minOccurs="0"/>
                <xsd:element ref="ns2:QMSAssociatedCertificationTitle" minOccurs="0"/>
                <xsd:element ref="ns2:TaxCatchAllLabel" minOccurs="0"/>
                <xsd:element ref="ns2:ae9375f09f6748d8a1e95e3352f09959" minOccurs="0"/>
                <xsd:element ref="ns2:ad2f377e54714112ab833597fa2da4c5" minOccurs="0"/>
                <xsd:element ref="ns2:QMSAssociatedPlanTitle" minOccurs="0"/>
                <xsd:element ref="ns2:LockModified" minOccurs="0"/>
                <xsd:element ref="ns2:QMSPublishedDate" minOccurs="0"/>
                <xsd:element ref="ns2:DocumentWithdrawn" minOccurs="0"/>
                <xsd:element ref="ns2:ic9f03f562ef4388ac9038703c4dc5d2" minOccurs="0"/>
                <xsd:element ref="ns2:TranslationRequired" minOccurs="0"/>
                <xsd:element ref="ns2:l7fd9d39545e470c852b36e911c83b33" minOccurs="0"/>
                <xsd:element ref="ns2:TaxCatchAll" minOccurs="0"/>
                <xsd:element ref="ns2:DateWithdrawn" minOccurs="0"/>
                <xsd:element ref="ns2:f566ae4b6da04003a30c549f0f75017f" minOccurs="0"/>
                <xsd:element ref="ns2:PDFVersion" minOccurs="0"/>
                <xsd:element ref="ns2:DocumentSharedWithClimateAndLandsca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1" nillable="true" ma:displayName="Document Reference Code" ma:default="(TBC)" ma:internalName="DocumentRefCode" ma:readOnly="false">
      <xsd:simpleType>
        <xsd:restriction base="dms:Text">
          <xsd:maxLength value="255"/>
        </xsd:restriction>
      </xsd:simpleType>
    </xsd:element>
    <xsd:element name="QMSProcessOwner" ma:index="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DocumentAuthor" ma:index="9"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WebsiteDocument" ma:index="10" ma:displayName="SA Website Document" ma:description="Add URL where the document will be" ma:internalName="SAWebsiteDocument" ma:readOnly="false">
      <xsd:simpleType>
        <xsd:restriction base="dms:Note">
          <xsd:maxLength value="255"/>
        </xsd:restriction>
      </xsd:simpleType>
    </xsd:element>
    <xsd:element name="ExternalDocument" ma:index="11" nillable="true" ma:displayName="External Document" ma:default="0" ma:description="If this document was not created by SA Certification, tick 'yes'" ma:internalName="ExternalDocument" ma:readOnly="false">
      <xsd:simpleType>
        <xsd:restriction base="dms:Boolean"/>
      </xsd:simpleType>
    </xsd:element>
    <xsd:element name="SAApplicationPackDocument" ma:index="12" nillable="true" ma:displayName="SA Application Pack Document" ma:default="0" ma:internalName="SAApplicationPackDocument" ma:readOnly="false">
      <xsd:simpleType>
        <xsd:restriction base="dms:Boolean"/>
      </xsd:simpleType>
    </xsd:element>
    <xsd:element name="SharedWithForestry" ma:index="13" nillable="true" ma:displayName="Document shared with Forestry" ma:default="0" ma:description="If 'yes' is selected, a copy of the update document must be sent to Forestry QMS team to update the copy in their library" ma:internalName="SharedWithForestry" ma:readOnly="false">
      <xsd:simpleType>
        <xsd:restriction base="dms:Boolean"/>
      </xsd:simpleType>
    </xsd:element>
    <xsd:element name="PortalDocument" ma:index="14" nillable="true" ma:displayName="Client Portal Document" ma:default="0" ma:description="Is this document available on the client portal?" ma:internalName="PortalDocument">
      <xsd:simpleType>
        <xsd:restriction base="dms:Boolean"/>
      </xsd:simpleType>
    </xsd:element>
    <xsd:element name="LegacyDocumentRefCode" ma:index="16" nillable="true" ma:displayName="Legacy Document Reference Code" ma:internalName="LegacyDocumentRefCode" ma:readOnly="false">
      <xsd:simpleType>
        <xsd:restriction base="dms:Text">
          <xsd:maxLength value="255"/>
        </xsd:restriction>
      </xsd:simpleType>
    </xsd:element>
    <xsd:element name="LegacyVersionNumber" ma:index="17" nillable="true" ma:displayName="Legacy Version Number" ma:internalName="LegacyVersionNumber" ma:readOnly="false">
      <xsd:simpleType>
        <xsd:restriction base="dms:Text">
          <xsd:maxLength value="255"/>
        </xsd:restriction>
      </xsd:simpleType>
    </xsd:element>
    <xsd:element name="QMSNextReviewDate" ma:index="18"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ChangeDescription" ma:index="20" nillable="true" ma:displayName="Description of changes" ma:internalName="ChangeDescription" ma:readOnly="false">
      <xsd:simpleType>
        <xsd:restriction base="dms:Note">
          <xsd:maxLength value="255"/>
        </xsd:restriction>
      </xsd:simpleType>
    </xsd:element>
    <xsd:element name="DocumentLanguages" ma:index="21" nillable="true" ma:displayName="Document Languages" ma:format="Dropdown" ma:internalName="DocumentLanguages" ma:readOnly="false">
      <xsd:simpleType>
        <xsd:restriction base="dms:Choice">
          <xsd:enumeration value="English (UK)"/>
          <xsd:enumeration value="French"/>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AmendLock" ma:index="23" nillable="true" ma:displayName="Amend Lock" ma:default="0" ma:description="For QMS Amend Document flow use only" ma:hidden="true" ma:internalName="AmendLock" ma:readOnly="false">
      <xsd:simpleType>
        <xsd:restriction base="dms:Boolean"/>
      </xsd:simpleType>
    </xsd:element>
    <xsd:element name="QMSAssociatedCertificationTitle" ma:index="24"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TaxCatchAllLabel" ma:index="25" nillable="true" ma:displayName="Taxonomy Catch All Column1" ma:hidden="true" ma:list="{dc91b8b2-01ed-459c-8ce3-6952ac618633}" ma:internalName="TaxCatchAllLabel" ma:readOnly="tru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ae9375f09f6748d8a1e95e3352f09959" ma:index="26" ma:taxonomy="true" ma:internalName="ae9375f09f6748d8a1e95e3352f09959" ma:taxonomyFieldName="SchemeService" ma:displayName="Scheme/Service" ma:readOnly="false" ma:default=""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ad2f377e54714112ab833597fa2da4c5" ma:index="28" ma:taxonomy="true" ma:internalName="ad2f377e54714112ab833597fa2da4c5" ma:taxonomyFieldName="TeamsInvolved" ma:displayName="Teams Involved" ma:readOnly="false" ma:default=""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QMSAssociatedPlanTitle" ma:index="29"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0" nillable="true" ma:displayName="Lock Modified" ma:format="DateTime" ma:hidden="true" ma:internalName="LockModified" ma:readOnly="false">
      <xsd:simpleType>
        <xsd:restriction base="dms:DateTime"/>
      </xsd:simpleType>
    </xsd:element>
    <xsd:element name="QMSPublishedDate" ma:index="35"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DocumentWithdrawn" ma:index="36" nillable="true" ma:displayName="Withdrawn" ma:default="No" ma:description="Determines whether this document has been withdrawn / archived" ma:format="Dropdown" ma:hidden="true" ma:internalName="DocumentWithdrawn" ma:readOnly="false">
      <xsd:simpleType>
        <xsd:restriction base="dms:Choice">
          <xsd:enumeration value="No"/>
          <xsd:enumeration value="Yes"/>
        </xsd:restriction>
      </xsd:simpleType>
    </xsd:element>
    <xsd:element name="ic9f03f562ef4388ac9038703c4dc5d2" ma:index="37" nillable="true" ma:taxonomy="true" ma:internalName="ic9f03f562ef4388ac9038703c4dc5d2" ma:taxonomyFieldName="AccreditationClause" ma:displayName="ISO17065 Accreditation Clause" ma:readOnly="false" ma:default=""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TranslationRequired" ma:index="38" nillable="true" ma:displayName="Translation Required" ma:default="Not required" ma:description="Does this document require translation and who is responsible for that translation." ma:hidden="true"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l7fd9d39545e470c852b36e911c83b33" ma:index="40" ma:taxonomy="true" ma:internalName="l7fd9d39545e470c852b36e911c83b33" ma:taxonomyFieldName="DocumentCategories" ma:displayName="Document Categories" ma:readOnly="false" ma:default="" ma:fieldId="{57fd9d39-545e-470c-852b-36e911c83b33}"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TaxCatchAll" ma:index="41" nillable="true" ma:displayName="Taxonomy Catch All Column" ma:hidden="true" ma:list="{dc91b8b2-01ed-459c-8ce3-6952ac618633}"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DateWithdrawn" ma:index="42" nillable="true" ma:displayName="Date Withdrawn" ma:description="The date this document was archived" ma:format="DateTime" ma:hidden="true" ma:internalName="DateWithdrawn" ma:readOnly="false">
      <xsd:simpleType>
        <xsd:restriction base="dms:DateTime"/>
      </xsd:simpleType>
    </xsd:element>
    <xsd:element name="f566ae4b6da04003a30c549f0f75017f" ma:index="43"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00000000-0000-0000-0000-000000000000" ma:open="false" ma:isKeyword="false">
      <xsd:complexType>
        <xsd:sequence>
          <xsd:element ref="pc:Terms" minOccurs="0" maxOccurs="1"/>
        </xsd:sequence>
      </xsd:complexType>
    </xsd:element>
    <xsd:element name="PDFVersion" ma:index="44" nillable="true" ma:displayName="PDF Version" ma:default="0" ma:description="PDF version is to be updated when main document is amended" ma:internalName="PDFVersion">
      <xsd:simpleType>
        <xsd:restriction base="dms:Boolean"/>
      </xsd:simpleType>
    </xsd:element>
    <xsd:element name="DocumentSharedWithClimateAndLandscape" ma:index="45" nillable="true" ma:displayName="Document shared with Climate &amp; Landscape" ma:default="0" ma:internalName="DocumentSharedWithClimateAndLandscap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19"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12EB96-BD0F-4FE3-921F-35CE4B9F6FC3}">
  <ds:schemaRefs>
    <ds:schemaRef ds:uri="http://purl.org/dc/elements/1.1/"/>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dcmitype/"/>
    <ds:schemaRef ds:uri="f57cc006-31b2-40fa-b589-1565d41822a1"/>
  </ds:schemaRefs>
</ds:datastoreItem>
</file>

<file path=customXml/itemProps2.xml><?xml version="1.0" encoding="utf-8"?>
<ds:datastoreItem xmlns:ds="http://schemas.openxmlformats.org/officeDocument/2006/customXml" ds:itemID="{B7C93493-7883-4AE5-AF77-086A2DE64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cc006-31b2-40fa-b589-1565d418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2493BF-6552-4D4A-BACA-AA88CF0AB6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vt:lpstr>
      <vt:lpstr>1. Calculation of grade</vt:lpstr>
      <vt:lpstr>2. Calculation for Soap Noodles</vt:lpstr>
      <vt:lpstr>3. Final Product</vt:lpstr>
      <vt:lpstr>Version 4 issued April 2024</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Soap made with Soap Noodles or Liquid Base MIPS</dc:title>
  <dc:subject/>
  <dc:creator>Christina Cheung</dc:creator>
  <cp:keywords/>
  <dc:description/>
  <cp:lastModifiedBy>Laura Murgia</cp:lastModifiedBy>
  <cp:revision/>
  <dcterms:created xsi:type="dcterms:W3CDTF">2020-03-30T09:55:25Z</dcterms:created>
  <dcterms:modified xsi:type="dcterms:W3CDTF">2024-04-25T11:05:28Z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0x01010035E0B3F32CE6BF45BAD9123443F43AC809000C2B86681F6D8743BF45EC0EB41CCFC2</vt:lpwstr>
  </property>
  <property fmtid="{D5CDD505-2E9C-101B-9397-08002B2CF9AE}" pid="3" name="i8ee55b6a520413aa8fa55552d3907c0">
    <vt:lpwstr>N/A|8037cc3d-a6c4-4abd-88b9-9dbbfa4022fe</vt:lpwstr>
  </property>
  <property fmtid="{D5CDD505-2E9C-101B-9397-08002B2CF9AE}" pid="4" name="DocumentSubcategory">
    <vt:lpwstr>46;#Product compliance|c356dbc7-f119-4bec-8705-315151cd48c3</vt:lpwstr>
  </property>
  <property fmtid="{D5CDD505-2E9C-101B-9397-08002B2CF9AE}" pid="5" name="ExternalAudiences">
    <vt:lpwstr>49;#N/A|8037cc3d-a6c4-4abd-88b9-9dbbfa4022fe</vt:lpwstr>
  </property>
  <property fmtid="{D5CDD505-2E9C-101B-9397-08002B2CF9AE}" pid="6" name="DocumentCategories">
    <vt:lpwstr>45;#Health and Beauty|93acdb7a-7060-4719-93d3-ff244c259a35</vt:lpwstr>
  </property>
  <property fmtid="{D5CDD505-2E9C-101B-9397-08002B2CF9AE}" pid="7" name="TeamsInvolved">
    <vt:lpwstr>36;#Processor|98b52e97-3fd5-4bd6-b134-2c4d1e901d75</vt:lpwstr>
  </property>
  <property fmtid="{D5CDD505-2E9C-101B-9397-08002B2CF9AE}" pid="8" name="SchemeService">
    <vt:lpwstr>23;#COSMOS|25f050c0-514e-4b64-ba9e-a95b234a760e</vt:lpwstr>
  </property>
  <property fmtid="{D5CDD505-2E9C-101B-9397-08002B2CF9AE}" pid="9" name="AccreditationClause">
    <vt:lpwstr/>
  </property>
  <property fmtid="{D5CDD505-2E9C-101B-9397-08002B2CF9AE}" pid="10" name="SharedWithUsers">
    <vt:lpwstr>155;#Jamie Wiles;#65;#Emily Clarke;#63;#Hannah Storr;#64;#Isabel Gladwin;#41;#Jon Watts;#38;#Laura Murgia;#59;#Stephen Smith;#40;#Cheryl Wade;#10;#Konsolute Service;#403;#Harley Breeze;#142;#James Oyler;#88;#Katie Brandwood</vt:lpwstr>
  </property>
</Properties>
</file>