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W:\Forestry\Masters\Certification Records\CURRENT LICENSEES\005879 Fountains Forestry TRANSFER 1.10.17\2023 S2\"/>
    </mc:Choice>
  </mc:AlternateContent>
  <xr:revisionPtr revIDLastSave="0" documentId="13_ncr:1_{7BF62FA3-FF1B-4412-8487-CB1221021042}" xr6:coauthVersionLast="47" xr6:coauthVersionMax="47" xr10:uidLastSave="{00000000-0000-0000-0000-000000000000}"/>
  <bookViews>
    <workbookView xWindow="-110" yWindow="-110" windowWidth="19420" windowHeight="10300" tabRatio="927" xr2:uid="{00000000-000D-0000-FFFF-FFFF00000000}"/>
  </bookViews>
  <sheets>
    <sheet name="Cover" sheetId="79" r:id="rId1"/>
    <sheet name="1 Basic Info" sheetId="65" r:id="rId2"/>
    <sheet name="2 Findings" sheetId="4" r:id="rId3"/>
    <sheet name="3 RA Cert process" sheetId="3" r:id="rId4"/>
    <sheet name="5 Org Struture &amp; Management " sheetId="82" r:id="rId5"/>
    <sheet name="6 S1" sheetId="19" r:id="rId6"/>
    <sheet name="7 S2" sheetId="84" r:id="rId7"/>
    <sheet name="8 S3" sheetId="51" state="hidden" r:id="rId8"/>
    <sheet name="9 S4" sheetId="49" state="hidden" r:id="rId9"/>
    <sheet name="A1 FM checklist" sheetId="85" r:id="rId10"/>
    <sheet name="Audit Programme" sheetId="83" r:id="rId11"/>
    <sheet name="A2 Consultation" sheetId="86" r:id="rId12"/>
    <sheet name="A3 Species list" sheetId="16" r:id="rId13"/>
    <sheet name="A6 FSC&amp;PEFC UK Group checklist" sheetId="87" r:id="rId14"/>
    <sheet name="A7 Members &amp; FMUs" sheetId="88" r:id="rId15"/>
    <sheet name="PEFC UK sampling" sheetId="80" r:id="rId16"/>
    <sheet name="A9 NTFP checklist" sheetId="47" state="hidden" r:id="rId17"/>
    <sheet name="A10 Glossary" sheetId="41" r:id="rId18"/>
    <sheet name="A11 Cert decsn" sheetId="42" r:id="rId19"/>
    <sheet name="A12a Product schedule" sheetId="53" r:id="rId20"/>
    <sheet name="A13 ILO conventions" sheetId="55" r:id="rId21"/>
    <sheet name="A14 Product codes" sheetId="58" r:id="rId22"/>
    <sheet name="A18 Opening &amp; Closing" sheetId="71" r:id="rId23"/>
  </sheets>
  <externalReferences>
    <externalReference r:id="rId24"/>
    <externalReference r:id="rId25"/>
    <externalReference r:id="rId26"/>
  </externalReferences>
  <definedNames>
    <definedName name="_xlnm._FilterDatabase" localSheetId="2" hidden="1">'2 Findings'!$B$5:$L$12</definedName>
    <definedName name="_xlnm._FilterDatabase" localSheetId="9" hidden="1">'A1 FM checklist'!$B$2:$G$1395</definedName>
    <definedName name="_xlnm._FilterDatabase" localSheetId="13" hidden="1">'A6 FSC&amp;PEFC UK Group checklist'!$A$1:$A$502</definedName>
    <definedName name="_xlnm._FilterDatabase" localSheetId="14" hidden="1">'A7 Members &amp; FMUs'!$A$10:$AA$55</definedName>
    <definedName name="A" localSheetId="6">#REF!</definedName>
    <definedName name="A" localSheetId="9">#REF!</definedName>
    <definedName name="A" localSheetId="11">#REF!</definedName>
    <definedName name="A" localSheetId="13">#REF!</definedName>
    <definedName name="A" localSheetId="14">#REF!</definedName>
    <definedName name="A">#REF!</definedName>
    <definedName name="b" localSheetId="6">#REF!</definedName>
    <definedName name="b" localSheetId="9">#REF!</definedName>
    <definedName name="b" localSheetId="11">#REF!</definedName>
    <definedName name="b" localSheetId="13">#REF!</definedName>
    <definedName name="b" localSheetId="14">#REF!</definedName>
    <definedName name="b">#REF!</definedName>
    <definedName name="Excel_BuiltIn__FilterDatabase_20_1" localSheetId="6">#REF!</definedName>
    <definedName name="Excel_BuiltIn__FilterDatabase_20_1" localSheetId="9">#REF!</definedName>
    <definedName name="Excel_BuiltIn__FilterDatabase_20_1" localSheetId="11">#REF!</definedName>
    <definedName name="Excel_BuiltIn__FilterDatabase_20_1" localSheetId="13">#REF!</definedName>
    <definedName name="Excel_BuiltIn__FilterDatabase_20_1" localSheetId="14">#REF!</definedName>
    <definedName name="Excel_BuiltIn__FilterDatabase_20_1">#REF!</definedName>
    <definedName name="_xlnm.Print_Area" localSheetId="1">'1 Basic Info'!$A$1:$D$70</definedName>
    <definedName name="_xlnm.Print_Area" localSheetId="2">'2 Findings'!$A$1:$L$20</definedName>
    <definedName name="_xlnm.Print_Area" localSheetId="3">'3 RA Cert process'!$A$1:$C$86</definedName>
    <definedName name="_xlnm.Print_Area" localSheetId="4">'5 Org Struture &amp; Management '!$A$1:$C$31</definedName>
    <definedName name="_xlnm.Print_Area" localSheetId="5">'6 S1'!$A$1:$C$137</definedName>
    <definedName name="_xlnm.Print_Area" localSheetId="6">'7 S2'!$A$1:$C$94</definedName>
    <definedName name="_xlnm.Print_Area" localSheetId="7">'8 S3'!$A$1:$C$104</definedName>
    <definedName name="_xlnm.Print_Area" localSheetId="8">'9 S4'!$A$1:$C$104</definedName>
    <definedName name="_xlnm.Print_Area" localSheetId="9">'A1 FM checklist'!$B$1:$F$1328</definedName>
    <definedName name="_xlnm.Print_Area" localSheetId="18">'A11 Cert decsn'!$A$1:$B$44</definedName>
    <definedName name="_xlnm.Print_Area" localSheetId="19">'A12a Product schedule'!$A$1:$D$30</definedName>
    <definedName name="_xlnm.Print_Area" localSheetId="21">'A14 Product codes'!$A$1:$L$573</definedName>
    <definedName name="_xlnm.Print_Area" localSheetId="11">'A2 Consultation'!$A$1:$I$18</definedName>
    <definedName name="_xlnm.Print_Area" localSheetId="12">'A3 Species list'!$A$1:$C$45</definedName>
    <definedName name="_xlnm.Print_Area" localSheetId="13">'A6 FSC&amp;PEFC UK Group checklist'!$E$2:$H$314</definedName>
    <definedName name="_xlnm.Print_Area" localSheetId="14">'A7 Members &amp; FMUs'!$A$3:$X$75</definedName>
    <definedName name="_xlnm.Print_Area" localSheetId="16">'A9 NTFP checklist'!$A$1:$D$39</definedName>
    <definedName name="_xlnm.Print_Area" localSheetId="0" xml:space="preserve">            Cover!$A$1:$F$32,Cover!$G:$G</definedName>
    <definedName name="Process">"process, label, store"</definedName>
    <definedName name="w">#REF!</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88" l="1"/>
  <c r="H312" i="87" l="1"/>
  <c r="G312" i="87"/>
  <c r="F312" i="87"/>
  <c r="H311" i="87"/>
  <c r="G311" i="87"/>
  <c r="F311" i="87"/>
  <c r="H310" i="87"/>
  <c r="G310" i="87"/>
  <c r="F310" i="87"/>
  <c r="H309" i="87"/>
  <c r="G309" i="87"/>
  <c r="F309" i="87"/>
  <c r="H308" i="87"/>
  <c r="G308" i="87"/>
  <c r="F308" i="87"/>
  <c r="H304" i="87"/>
  <c r="G304" i="87"/>
  <c r="F304" i="87"/>
  <c r="H303" i="87"/>
  <c r="G303" i="87"/>
  <c r="F303" i="87"/>
  <c r="H302" i="87"/>
  <c r="G302" i="87"/>
  <c r="F302" i="87"/>
  <c r="H301" i="87"/>
  <c r="H297" i="87"/>
  <c r="G297" i="87"/>
  <c r="F297" i="87"/>
  <c r="H296" i="87"/>
  <c r="G296" i="87"/>
  <c r="F296" i="87"/>
  <c r="H295" i="87"/>
  <c r="G295" i="87"/>
  <c r="F295" i="87"/>
  <c r="H294" i="87"/>
  <c r="G294" i="87"/>
  <c r="F294" i="87"/>
  <c r="H293" i="87"/>
  <c r="G293" i="87"/>
  <c r="F293" i="87"/>
  <c r="H290" i="87"/>
  <c r="G290" i="87"/>
  <c r="F290" i="87"/>
  <c r="H289" i="87"/>
  <c r="G289" i="87"/>
  <c r="F289" i="87"/>
  <c r="H288" i="87"/>
  <c r="G288" i="87"/>
  <c r="F288" i="87"/>
  <c r="H287" i="87"/>
  <c r="G287" i="87"/>
  <c r="F287" i="87"/>
  <c r="H286" i="87"/>
  <c r="G286" i="87"/>
  <c r="F286" i="87"/>
  <c r="H282" i="87"/>
  <c r="G282" i="87"/>
  <c r="F282" i="87"/>
  <c r="H281" i="87"/>
  <c r="G281" i="87"/>
  <c r="F281" i="87"/>
  <c r="H280" i="87"/>
  <c r="G280" i="87"/>
  <c r="F280" i="87"/>
  <c r="H279" i="87"/>
  <c r="G279" i="87"/>
  <c r="F279" i="87"/>
  <c r="H278" i="87"/>
  <c r="G278" i="87"/>
  <c r="F278" i="87"/>
  <c r="H274" i="87"/>
  <c r="G274" i="87"/>
  <c r="F274" i="87"/>
  <c r="H273" i="87"/>
  <c r="G273" i="87"/>
  <c r="F273" i="87"/>
  <c r="H272" i="87"/>
  <c r="G272" i="87"/>
  <c r="F272" i="87"/>
  <c r="H271" i="87"/>
  <c r="G271" i="87"/>
  <c r="F271" i="87"/>
  <c r="H270" i="87"/>
  <c r="G270" i="87"/>
  <c r="F270" i="87"/>
  <c r="H267" i="87"/>
  <c r="G267" i="87"/>
  <c r="F267" i="87"/>
  <c r="H266" i="87"/>
  <c r="G266" i="87"/>
  <c r="F266" i="87"/>
  <c r="H265" i="87"/>
  <c r="G265" i="87"/>
  <c r="F265" i="87"/>
  <c r="H264" i="87"/>
  <c r="G264" i="87"/>
  <c r="F264" i="87"/>
  <c r="H263" i="87"/>
  <c r="G263" i="87"/>
  <c r="F263" i="87"/>
  <c r="H260" i="87"/>
  <c r="G260" i="87"/>
  <c r="F260" i="87"/>
  <c r="H259" i="87"/>
  <c r="G259" i="87"/>
  <c r="F259" i="87"/>
  <c r="H258" i="87"/>
  <c r="G258" i="87"/>
  <c r="F258" i="87"/>
  <c r="H257" i="87"/>
  <c r="G257" i="87"/>
  <c r="F257" i="87"/>
  <c r="H256" i="87"/>
  <c r="G256" i="87"/>
  <c r="F256" i="87"/>
  <c r="H253" i="87"/>
  <c r="G253" i="87"/>
  <c r="F253" i="87"/>
  <c r="H252" i="87"/>
  <c r="G252" i="87"/>
  <c r="F252" i="87"/>
  <c r="H251" i="87"/>
  <c r="G251" i="87"/>
  <c r="F251" i="87"/>
  <c r="H250" i="87"/>
  <c r="G250" i="87"/>
  <c r="F250" i="87"/>
  <c r="H249" i="87"/>
  <c r="G249" i="87"/>
  <c r="F249" i="87"/>
  <c r="H246" i="87"/>
  <c r="G246" i="87"/>
  <c r="F246" i="87"/>
  <c r="H245" i="87"/>
  <c r="G245" i="87"/>
  <c r="F245" i="87"/>
  <c r="H244" i="87"/>
  <c r="G244" i="87"/>
  <c r="F244" i="87"/>
  <c r="H243" i="87"/>
  <c r="G243" i="87"/>
  <c r="F243" i="87"/>
  <c r="H242" i="87"/>
  <c r="G242" i="87"/>
  <c r="F242" i="87"/>
  <c r="D240" i="87"/>
  <c r="D239" i="87"/>
  <c r="D238" i="87"/>
  <c r="H233" i="87"/>
  <c r="G233" i="87"/>
  <c r="F233" i="87"/>
  <c r="H232" i="87"/>
  <c r="G232" i="87"/>
  <c r="F232" i="87"/>
  <c r="H231" i="87"/>
  <c r="G231" i="87"/>
  <c r="F231" i="87"/>
  <c r="H230" i="87"/>
  <c r="G230" i="87"/>
  <c r="F230" i="87"/>
  <c r="H229" i="87"/>
  <c r="G229" i="87"/>
  <c r="F229" i="87"/>
  <c r="H226" i="87"/>
  <c r="G226" i="87"/>
  <c r="F226" i="87"/>
  <c r="H225" i="87"/>
  <c r="G225" i="87"/>
  <c r="F225" i="87"/>
  <c r="H224" i="87"/>
  <c r="G224" i="87"/>
  <c r="F224" i="87"/>
  <c r="H223" i="87"/>
  <c r="G223" i="87"/>
  <c r="F223" i="87"/>
  <c r="H222" i="87"/>
  <c r="G222" i="87"/>
  <c r="F222" i="87"/>
  <c r="H218" i="87"/>
  <c r="G218" i="87"/>
  <c r="F218" i="87"/>
  <c r="H217" i="87"/>
  <c r="G217" i="87"/>
  <c r="F217" i="87"/>
  <c r="H216" i="87"/>
  <c r="G216" i="87"/>
  <c r="F216" i="87"/>
  <c r="H215" i="87"/>
  <c r="G215" i="87"/>
  <c r="F215" i="87"/>
  <c r="H214" i="87"/>
  <c r="G214" i="87"/>
  <c r="F214" i="87"/>
  <c r="H202" i="87"/>
  <c r="G202" i="87"/>
  <c r="F202" i="87"/>
  <c r="H201" i="87"/>
  <c r="G201" i="87"/>
  <c r="F201" i="87"/>
  <c r="H200" i="87"/>
  <c r="G200" i="87"/>
  <c r="F200" i="87"/>
  <c r="H199" i="87"/>
  <c r="G199" i="87"/>
  <c r="F199" i="87"/>
  <c r="H198" i="87"/>
  <c r="G198" i="87"/>
  <c r="F198" i="87"/>
  <c r="H195" i="87"/>
  <c r="G195" i="87"/>
  <c r="F195" i="87"/>
  <c r="H194" i="87"/>
  <c r="G194" i="87"/>
  <c r="F194" i="87"/>
  <c r="H193" i="87"/>
  <c r="G193" i="87"/>
  <c r="F193" i="87"/>
  <c r="H192" i="87"/>
  <c r="G192" i="87"/>
  <c r="F192" i="87"/>
  <c r="H191" i="87"/>
  <c r="G191" i="87"/>
  <c r="F191" i="87"/>
  <c r="H183" i="87"/>
  <c r="G183" i="87"/>
  <c r="F183" i="87"/>
  <c r="H182" i="87"/>
  <c r="G182" i="87"/>
  <c r="F182" i="87"/>
  <c r="H181" i="87"/>
  <c r="G181" i="87"/>
  <c r="F181" i="87"/>
  <c r="H180" i="87"/>
  <c r="G180" i="87"/>
  <c r="F180" i="87"/>
  <c r="H179" i="87"/>
  <c r="G179" i="87"/>
  <c r="F179" i="87"/>
  <c r="H174" i="87"/>
  <c r="G174" i="87"/>
  <c r="F174" i="87"/>
  <c r="H173" i="87"/>
  <c r="G173" i="87"/>
  <c r="F173" i="87"/>
  <c r="H172" i="87"/>
  <c r="G172" i="87"/>
  <c r="F172" i="87"/>
  <c r="H171" i="87"/>
  <c r="G171" i="87"/>
  <c r="F171" i="87"/>
  <c r="H170" i="87"/>
  <c r="G170" i="87"/>
  <c r="F170" i="87"/>
  <c r="H164" i="87"/>
  <c r="G164" i="87"/>
  <c r="F164" i="87"/>
  <c r="H163" i="87"/>
  <c r="G163" i="87"/>
  <c r="F163" i="87"/>
  <c r="H162" i="87"/>
  <c r="G162" i="87"/>
  <c r="F162" i="87"/>
  <c r="H161" i="87"/>
  <c r="G161" i="87"/>
  <c r="F161" i="87"/>
  <c r="H160" i="87"/>
  <c r="G160" i="87"/>
  <c r="F160" i="87"/>
  <c r="H158" i="87"/>
  <c r="G158" i="87"/>
  <c r="F158" i="87"/>
  <c r="H157" i="87"/>
  <c r="G157" i="87"/>
  <c r="F157" i="87"/>
  <c r="H156" i="87"/>
  <c r="G156" i="87"/>
  <c r="F156" i="87"/>
  <c r="H155" i="87"/>
  <c r="G155" i="87"/>
  <c r="F155" i="87"/>
  <c r="H154" i="87"/>
  <c r="G154" i="87"/>
  <c r="F154" i="87"/>
  <c r="H152" i="87"/>
  <c r="G152" i="87"/>
  <c r="F152" i="87"/>
  <c r="H151" i="87"/>
  <c r="G151" i="87"/>
  <c r="F151" i="87"/>
  <c r="H150" i="87"/>
  <c r="G150" i="87"/>
  <c r="F150" i="87"/>
  <c r="H149" i="87"/>
  <c r="G149" i="87"/>
  <c r="F149" i="87"/>
  <c r="H148" i="87"/>
  <c r="G148" i="87"/>
  <c r="F148" i="87"/>
  <c r="H128" i="87"/>
  <c r="G128" i="87"/>
  <c r="F128" i="87"/>
  <c r="H127" i="87"/>
  <c r="G127" i="87"/>
  <c r="F127" i="87"/>
  <c r="H126" i="87"/>
  <c r="G126" i="87"/>
  <c r="F126" i="87"/>
  <c r="H125" i="87"/>
  <c r="G125" i="87"/>
  <c r="F125" i="87"/>
  <c r="H124" i="87"/>
  <c r="G124" i="87"/>
  <c r="F124" i="87"/>
  <c r="H121" i="87"/>
  <c r="G121" i="87"/>
  <c r="F121" i="87"/>
  <c r="H120" i="87"/>
  <c r="G120" i="87"/>
  <c r="F120" i="87"/>
  <c r="H119" i="87"/>
  <c r="G119" i="87"/>
  <c r="F119" i="87"/>
  <c r="H118" i="87"/>
  <c r="G118" i="87"/>
  <c r="F118" i="87"/>
  <c r="H117" i="87"/>
  <c r="G117" i="87"/>
  <c r="F117" i="87"/>
  <c r="H99" i="87"/>
  <c r="G99" i="87"/>
  <c r="F99" i="87"/>
  <c r="H98" i="87"/>
  <c r="G98" i="87"/>
  <c r="F98" i="87"/>
  <c r="H97" i="87"/>
  <c r="G97" i="87"/>
  <c r="F97" i="87"/>
  <c r="H96" i="87"/>
  <c r="G96" i="87"/>
  <c r="F96" i="87"/>
  <c r="H95" i="87"/>
  <c r="G95" i="87"/>
  <c r="F95" i="87"/>
  <c r="H91" i="87"/>
  <c r="G91" i="87"/>
  <c r="F91" i="87"/>
  <c r="H90" i="87"/>
  <c r="G90" i="87"/>
  <c r="F90" i="87"/>
  <c r="H89" i="87"/>
  <c r="G89" i="87"/>
  <c r="F89" i="87"/>
  <c r="H88" i="87"/>
  <c r="G88" i="87"/>
  <c r="F88" i="87"/>
  <c r="H87" i="87"/>
  <c r="G87" i="87"/>
  <c r="F87" i="87"/>
  <c r="H81" i="87"/>
  <c r="G81" i="87"/>
  <c r="F81" i="87"/>
  <c r="H80" i="87"/>
  <c r="G80" i="87"/>
  <c r="F80" i="87"/>
  <c r="H79" i="87"/>
  <c r="G79" i="87"/>
  <c r="F79" i="87"/>
  <c r="H78" i="87"/>
  <c r="G78" i="87"/>
  <c r="F78" i="87"/>
  <c r="H77" i="87"/>
  <c r="G77" i="87"/>
  <c r="F77" i="87"/>
  <c r="H74" i="87"/>
  <c r="G74" i="87"/>
  <c r="F74" i="87"/>
  <c r="H73" i="87"/>
  <c r="G73" i="87"/>
  <c r="F73" i="87"/>
  <c r="H72" i="87"/>
  <c r="G72" i="87"/>
  <c r="F72" i="87"/>
  <c r="H71" i="87"/>
  <c r="G71" i="87"/>
  <c r="F71" i="87"/>
  <c r="H70" i="87"/>
  <c r="G70" i="87"/>
  <c r="F70" i="87"/>
  <c r="H65" i="87"/>
  <c r="G65" i="87"/>
  <c r="F65" i="87"/>
  <c r="H64" i="87"/>
  <c r="G64" i="87"/>
  <c r="F64" i="87"/>
  <c r="H63" i="87"/>
  <c r="G63" i="87"/>
  <c r="F63" i="87"/>
  <c r="H62" i="87"/>
  <c r="G62" i="87"/>
  <c r="F62" i="87"/>
  <c r="H61" i="87"/>
  <c r="G61" i="87"/>
  <c r="F61" i="87"/>
  <c r="H58" i="87"/>
  <c r="G58" i="87"/>
  <c r="F58" i="87"/>
  <c r="H57" i="87"/>
  <c r="G57" i="87"/>
  <c r="F57" i="87"/>
  <c r="H56" i="87"/>
  <c r="G56" i="87"/>
  <c r="F56" i="87"/>
  <c r="H55" i="87"/>
  <c r="G55" i="87"/>
  <c r="F55" i="87"/>
  <c r="H54" i="87"/>
  <c r="G54" i="87"/>
  <c r="F54" i="87"/>
  <c r="H52" i="87"/>
  <c r="G52" i="87"/>
  <c r="F52" i="87"/>
  <c r="H51" i="87"/>
  <c r="G51" i="87"/>
  <c r="F51" i="87"/>
  <c r="H50" i="87"/>
  <c r="G50" i="87"/>
  <c r="F50" i="87"/>
  <c r="H49" i="87"/>
  <c r="G49" i="87"/>
  <c r="F49" i="87"/>
  <c r="H48" i="87"/>
  <c r="G48" i="87"/>
  <c r="F48" i="87"/>
  <c r="H43" i="87"/>
  <c r="G43" i="87"/>
  <c r="F43" i="87"/>
  <c r="H42" i="87"/>
  <c r="G42" i="87"/>
  <c r="F42" i="87"/>
  <c r="H41" i="87"/>
  <c r="G41" i="87"/>
  <c r="F41" i="87"/>
  <c r="H40" i="87"/>
  <c r="G40" i="87"/>
  <c r="F40" i="87"/>
  <c r="H39" i="87"/>
  <c r="G39" i="87"/>
  <c r="F39" i="87"/>
  <c r="H36" i="87"/>
  <c r="G36" i="87"/>
  <c r="F36" i="87"/>
  <c r="H35" i="87"/>
  <c r="G35" i="87"/>
  <c r="F35" i="87"/>
  <c r="H34" i="87"/>
  <c r="G34" i="87"/>
  <c r="F34" i="87"/>
  <c r="H33" i="87"/>
  <c r="G33" i="87"/>
  <c r="F33" i="87"/>
  <c r="H32" i="87"/>
  <c r="G32" i="87"/>
  <c r="F32" i="87"/>
  <c r="H29" i="87"/>
  <c r="G29" i="87"/>
  <c r="F29" i="87"/>
  <c r="H28" i="87"/>
  <c r="G28" i="87"/>
  <c r="F28" i="87"/>
  <c r="H27" i="87"/>
  <c r="G27" i="87"/>
  <c r="F27" i="87"/>
  <c r="H26" i="87"/>
  <c r="G26" i="87"/>
  <c r="F26" i="87"/>
  <c r="H25" i="87"/>
  <c r="G25" i="87"/>
  <c r="F25" i="87"/>
  <c r="H21" i="87"/>
  <c r="G21" i="87"/>
  <c r="F21" i="87"/>
  <c r="H20" i="87"/>
  <c r="G20" i="87"/>
  <c r="F20" i="87"/>
  <c r="H19" i="87"/>
  <c r="G19" i="87"/>
  <c r="F19" i="87"/>
  <c r="H18" i="87"/>
  <c r="G18" i="87"/>
  <c r="F18" i="87"/>
  <c r="H17" i="87"/>
  <c r="G17" i="87"/>
  <c r="F17" i="87"/>
  <c r="H14" i="87"/>
  <c r="G14" i="87"/>
  <c r="F14" i="87"/>
  <c r="H13" i="87"/>
  <c r="G13" i="87"/>
  <c r="F13" i="87"/>
  <c r="H12" i="87"/>
  <c r="G12" i="87"/>
  <c r="F12" i="87"/>
  <c r="H11" i="87"/>
  <c r="G11" i="87"/>
  <c r="F11" i="87"/>
  <c r="H10" i="87"/>
  <c r="G10" i="87"/>
  <c r="F10" i="87"/>
  <c r="D69" i="65"/>
  <c r="C69" i="65"/>
  <c r="C7" i="65"/>
  <c r="B7" i="42"/>
  <c r="B34" i="42"/>
  <c r="D12" i="53" l="1"/>
  <c r="B12" i="53"/>
  <c r="E44" i="80"/>
  <c r="D44" i="80"/>
  <c r="C44" i="80"/>
  <c r="E43" i="80"/>
  <c r="D43" i="80"/>
  <c r="C43" i="80"/>
  <c r="E42" i="80"/>
  <c r="D42" i="80"/>
  <c r="C42" i="80"/>
  <c r="C3" i="65"/>
  <c r="B10" i="53"/>
  <c r="B9" i="53"/>
  <c r="B8" i="53"/>
  <c r="B7" i="53"/>
  <c r="B6" i="42"/>
  <c r="B5" i="42"/>
  <c r="B4" i="42"/>
  <c r="B3" i="42"/>
  <c r="C45" i="80" l="1"/>
  <c r="E45" i="80"/>
  <c r="D45" i="80"/>
  <c r="J4" i="4" l="1"/>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tc={4FE810E1-FD25-47DE-869D-930263F5B142}</author>
  </authors>
  <commentList>
    <comment ref="C17" authorId="0" shapeId="0" xr:uid="{4FE810E1-FD25-47DE-869D-930263F5B142}">
      <text>
        <t>[Threaded comment]
Your version of Excel allows you to read this threaded comment; however, any edits to it will get removed if the file is opened in a newer version of Excel. Learn more: https://go.microsoft.com/fwlink/?linkid=870924
Comment:
    13/12/2022: Group member Balgothrie (F104) removed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tc={6CBF100F-CE5F-43AB-B7E2-614E58B5FD1E}</author>
  </authors>
  <commentList>
    <comment ref="C10" authorId="0" shapeId="0" xr:uid="{6CBF100F-CE5F-43AB-B7E2-614E58B5FD1E}">
      <text>
        <t>[Threaded comment]
Your version of Excel allows you to read this threaded comment; however, any edits to it will get removed if the file is opened in a newer version of Excel. Learn more: https://go.microsoft.com/fwlink/?linkid=870924
Comment:
    For audit plan please contact Andrew Clark, Complaince Manager, M: 07876 556516
T: 01786 406361
andrew.clark@fountainsforestry.co.uk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3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3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3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300-000004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400-000001000000}">
      <text>
        <r>
          <rPr>
            <sz val="8"/>
            <color indexed="81"/>
            <rFont val="Tahoma"/>
            <family val="2"/>
          </rPr>
          <t>Name, 3 line description of key qualifications and experience</t>
        </r>
      </text>
    </comment>
    <comment ref="B32" authorId="0" shapeId="0" xr:uid="{00000000-0006-0000-0400-000002000000}">
      <text>
        <r>
          <rPr>
            <sz val="8"/>
            <color indexed="81"/>
            <rFont val="Tahoma"/>
            <family val="2"/>
          </rPr>
          <t>Name, 3 line description of key qualifications and experience</t>
        </r>
      </text>
    </comment>
    <comment ref="B42" authorId="0" shapeId="0" xr:uid="{00000000-0006-0000-0400-000003000000}">
      <text>
        <r>
          <rPr>
            <sz val="8"/>
            <color indexed="81"/>
            <rFont val="Tahoma"/>
            <family val="2"/>
          </rPr>
          <t>include name of site visited, items seen and issues discussed</t>
        </r>
      </text>
    </comment>
    <comment ref="B49" authorId="0" shapeId="0" xr:uid="{00000000-0006-0000-0400-000004000000}">
      <text>
        <r>
          <rPr>
            <sz val="8"/>
            <color indexed="81"/>
            <rFont val="Tahoma"/>
            <family val="2"/>
          </rPr>
          <t xml:space="preserve">Edit this section to name standard used, version of standard (e.g. draft number), date standard finalised. </t>
        </r>
      </text>
    </comment>
    <comment ref="B54" authorId="0" shapeId="0" xr:uid="{00000000-0006-0000-0400-000005000000}">
      <text>
        <r>
          <rPr>
            <sz val="8"/>
            <color indexed="81"/>
            <rFont val="Tahoma"/>
            <family val="2"/>
          </rPr>
          <t>Describe process of adaptation</t>
        </r>
      </text>
    </comment>
    <comment ref="B65" authorId="1" shapeId="0" xr:uid="{00000000-0006-0000-0400-000006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0000000-0006-0000-0700-000002000000}">
      <text>
        <r>
          <rPr>
            <sz val="8"/>
            <color indexed="81"/>
            <rFont val="Tahoma"/>
            <family val="2"/>
          </rPr>
          <t>include name of site visited, items seen and issues discussed</t>
        </r>
      </text>
    </comment>
    <comment ref="B109"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663880E9-A0D0-4175-9728-34BCC3088F72}">
      <text>
        <r>
          <rPr>
            <sz val="8"/>
            <color indexed="81"/>
            <rFont val="Tahoma"/>
            <family val="2"/>
          </rPr>
          <t>include name of site visited, items seen and issues discussed</t>
        </r>
      </text>
    </comment>
    <comment ref="B72" authorId="0" shapeId="0" xr:uid="{8C4C709F-E0F6-424E-BBB5-02A98B0C7DC2}">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900-000001000000}">
      <text>
        <r>
          <rPr>
            <sz val="8"/>
            <color indexed="81"/>
            <rFont val="Tahoma"/>
            <family val="2"/>
          </rPr>
          <t>Name, 3 line description of key qualifications and experience</t>
        </r>
      </text>
    </comment>
    <comment ref="B51" authorId="0" shapeId="0" xr:uid="{00000000-0006-0000-0900-000002000000}">
      <text>
        <r>
          <rPr>
            <sz val="8"/>
            <color indexed="81"/>
            <rFont val="Tahoma"/>
            <family val="2"/>
          </rPr>
          <t>include name of site visited, items seen and issues discussed</t>
        </r>
      </text>
    </comment>
    <comment ref="B77"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tc={A4E0FD00-DE9F-4AD3-8EE1-0BD1E57EE2CF}</author>
    <author>Nicola Brennan</author>
    <author>tc={99ECCB3B-E56C-4568-85E7-1CB768041D07}</author>
    <author>tc={C2444405-4C31-4A45-83A9-2F966B81193A}</author>
  </authors>
  <commentList>
    <comment ref="E10" authorId="0" shapeId="0" xr:uid="{F178AD22-D979-418F-9877-CAA71166846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D4B38C6-6C6B-463C-B36C-4D621CC7FE8B}">
      <text>
        <r>
          <rPr>
            <b/>
            <sz val="9"/>
            <color indexed="81"/>
            <rFont val="Tahoma"/>
            <family val="2"/>
          </rPr>
          <t>Private, State or Community</t>
        </r>
        <r>
          <rPr>
            <sz val="9"/>
            <color indexed="81"/>
            <rFont val="Tahoma"/>
            <family val="2"/>
          </rPr>
          <t xml:space="preserve">
</t>
        </r>
      </text>
    </comment>
    <comment ref="T10" authorId="0" shapeId="0" xr:uid="{5233BF81-D59F-41E8-A980-3EA1054AED28}">
      <text>
        <r>
          <rPr>
            <b/>
            <sz val="9"/>
            <color indexed="81"/>
            <rFont val="Tahoma"/>
            <family val="2"/>
          </rPr>
          <t>guidance list types, eg. HCV1 &amp; HCV2
as per definition on page A10</t>
        </r>
        <r>
          <rPr>
            <sz val="9"/>
            <color indexed="81"/>
            <rFont val="Tahoma"/>
            <family val="2"/>
          </rPr>
          <t xml:space="preserve">
</t>
        </r>
      </text>
    </comment>
    <comment ref="O30" authorId="2" shapeId="0" xr:uid="{A4E0FD00-DE9F-4AD3-8EE1-0BD1E57EE2CF}">
      <text>
        <t>[Threaded comment]
Your version of Excel allows you to read this threaded comment; however, any edits to it will get removed if the file is opened in a newer version of Excel. Learn more: https://go.microsoft.com/fwlink/?linkid=870924
Comment:
    decreased from 502.02</t>
      </text>
    </comment>
    <comment ref="T36" authorId="3" shapeId="0" xr:uid="{EBDB4225-9F8B-4BC3-AF62-A9687504AFEB}">
      <text>
        <r>
          <rPr>
            <b/>
            <sz val="9"/>
            <color indexed="81"/>
            <rFont val="Tahoma"/>
            <family val="2"/>
          </rPr>
          <t>Nicola Brennan:</t>
        </r>
        <r>
          <rPr>
            <sz val="9"/>
            <color indexed="81"/>
            <rFont val="Tahoma"/>
            <family val="2"/>
          </rPr>
          <t xml:space="preserve">
HCV confirmed 28.10.21</t>
        </r>
      </text>
    </comment>
    <comment ref="O41" authorId="4" shapeId="0" xr:uid="{99ECCB3B-E56C-4568-85E7-1CB768041D07}">
      <text>
        <t>[Threaded comment]
Your version of Excel allows you to read this threaded comment; however, any edits to it will get removed if the file is opened in a newer version of Excel. Learn more: https://go.microsoft.com/fwlink/?linkid=870924
Comment:
    Reduced from 284.3</t>
      </text>
    </comment>
    <comment ref="O45" authorId="5" shapeId="0" xr:uid="{C2444405-4C31-4A45-83A9-2F966B81193A}">
      <text>
        <t>[Threaded comment]
Your version of Excel allows you to read this threaded comment; however, any edits to it will get removed if the file is opened in a newer version of Excel. Learn more: https://go.microsoft.com/fwlink/?linkid=870924
Comment:
    Increased from 72.3ha</t>
      </text>
    </comment>
    <comment ref="T49" authorId="3" shapeId="0" xr:uid="{1424D2F4-908A-4E12-BB77-DAFDAF7988BD}">
      <text>
        <r>
          <rPr>
            <b/>
            <sz val="9"/>
            <color indexed="81"/>
            <rFont val="Tahoma"/>
            <family val="2"/>
          </rPr>
          <t>Nicola Brennan:</t>
        </r>
        <r>
          <rPr>
            <sz val="9"/>
            <color indexed="81"/>
            <rFont val="Tahoma"/>
            <family val="2"/>
          </rPr>
          <t xml:space="preserve">
HCV confirmed 28.10.21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3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400-000001000000}">
      <text/>
    </comment>
    <comment ref="B15" authorId="0" shapeId="0" xr:uid="{00000000-0006-0000-14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400-000003000000}">
      <text>
        <r>
          <rPr>
            <b/>
            <sz val="8"/>
            <color indexed="81"/>
            <rFont val="Tahoma"/>
            <family val="2"/>
          </rPr>
          <t xml:space="preserve">SA: </t>
        </r>
        <r>
          <rPr>
            <sz val="8"/>
            <color indexed="81"/>
            <rFont val="Tahoma"/>
            <family val="2"/>
          </rPr>
          <t>See Tab A14 for Product Codes</t>
        </r>
      </text>
    </comment>
    <comment ref="D15" authorId="1" shapeId="0" xr:uid="{00000000-0006-0000-14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<sst xmlns="http://schemas.openxmlformats.org/spreadsheetml/2006/main" count="5607" uniqueCount="2467">
  <si>
    <t xml:space="preserve">Standard: </t>
  </si>
  <si>
    <t>Assessment date</t>
  </si>
  <si>
    <t>Checked by</t>
  </si>
  <si>
    <t>Approved by</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</si>
  <si>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</si>
  <si>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</si>
  <si>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</si>
  <si>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</si>
  <si>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</si>
  <si>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</si>
  <si>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</si>
  <si>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</si>
  <si>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</si>
  <si>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</si>
  <si>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</si>
  <si>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</si>
  <si>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</si>
  <si>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</si>
  <si>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</si>
  <si>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</si>
  <si>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</si>
  <si>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</si>
  <si>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</si>
  <si>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</si>
  <si>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</si>
  <si>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</si>
  <si>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1.1.3</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</si>
  <si>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</si>
  <si>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</si>
  <si>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</si>
  <si>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</si>
  <si>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</si>
  <si>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</si>
  <si>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</si>
  <si>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</si>
  <si>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</si>
  <si>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</si>
  <si>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</si>
  <si>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</si>
  <si>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</si>
  <si>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</si>
  <si>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</si>
  <si>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</si>
  <si>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</si>
  <si>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</si>
  <si>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</si>
  <si>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</si>
  <si>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</si>
  <si>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</si>
  <si>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</si>
  <si>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</si>
  <si>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</si>
  <si>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</si>
  <si>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</si>
  <si>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</si>
  <si>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</si>
  <si>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</si>
  <si>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</si>
  <si>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</si>
  <si>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</si>
  <si>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</si>
  <si>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</si>
  <si>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</si>
  <si>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</si>
  <si>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</si>
  <si>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</si>
  <si>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</si>
  <si>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</si>
  <si>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</si>
  <si>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</si>
  <si>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</si>
  <si>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</si>
  <si>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</si>
  <si>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</si>
  <si>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</si>
  <si>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</si>
  <si>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</si>
  <si>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</si>
  <si>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</si>
  <si>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</si>
  <si>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</si>
  <si>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</si>
  <si>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</si>
  <si>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</si>
  <si>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</si>
  <si>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</si>
  <si>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</si>
  <si>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</si>
  <si>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</si>
  <si>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</si>
  <si>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</si>
  <si>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</si>
  <si>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</si>
  <si>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</si>
  <si>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</si>
  <si>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</si>
  <si>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</si>
  <si>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</si>
  <si>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</si>
  <si>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</si>
  <si>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</si>
  <si>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</si>
  <si>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</si>
  <si>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</si>
  <si>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</si>
  <si>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</si>
  <si>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</si>
  <si>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</si>
  <si>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</si>
  <si>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</si>
  <si>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</si>
  <si>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</si>
  <si>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</si>
  <si>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</si>
  <si>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</si>
  <si>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</si>
  <si>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</si>
  <si>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</si>
  <si>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</si>
  <si>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</si>
  <si>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</si>
  <si>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</si>
  <si>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</si>
  <si>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</si>
  <si>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</si>
  <si>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</si>
  <si>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</si>
  <si>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</si>
  <si>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</si>
  <si>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</si>
  <si>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</si>
  <si>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</si>
  <si>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</si>
  <si>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</si>
  <si>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</si>
  <si>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</si>
  <si>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Delete as appropriate
See applicable National/Regional/Interim Forest Stewardship Standard for guidance.  </t>
  </si>
  <si>
    <t>Semi-Natural &amp; Mixed Plantation &amp; Natural Forest</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</si>
  <si>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</si>
  <si>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</si>
  <si>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</si>
  <si>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</si>
  <si>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</si>
  <si>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</si>
  <si>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</si>
  <si>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</si>
  <si>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</si>
  <si>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</si>
  <si>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</si>
  <si>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</si>
  <si>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</si>
  <si>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</si>
  <si>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</si>
  <si>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</si>
  <si>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</si>
  <si>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</si>
  <si>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</si>
  <si>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</si>
  <si>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</si>
  <si>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</si>
  <si>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</si>
  <si>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</si>
  <si>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</si>
  <si>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</si>
  <si>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1.4.16</t>
  </si>
  <si>
    <t xml:space="preserve">Division of FMUs </t>
  </si>
  <si>
    <t>Number</t>
  </si>
  <si>
    <t>Area</t>
  </si>
  <si>
    <t>1000 ha – 10,000 ha</t>
  </si>
  <si>
    <t xml:space="preserve">More than 10,000 ha </t>
  </si>
  <si>
    <t>Total</t>
  </si>
  <si>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</si>
  <si>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</si>
  <si>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</si>
  <si>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</si>
  <si>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</si>
  <si>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</si>
  <si>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</si>
  <si>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</si>
  <si>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</si>
  <si>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</si>
  <si>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</si>
  <si>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</si>
  <si>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</si>
  <si>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</si>
  <si>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</si>
  <si>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</si>
  <si>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</si>
  <si>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</si>
  <si>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</si>
  <si>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</si>
  <si>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</si>
  <si>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</si>
  <si>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</si>
  <si>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</si>
  <si>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</si>
  <si>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</si>
  <si>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Major - absence or a total breakdown of a system,</t>
  </si>
  <si>
    <t>Closed</t>
  </si>
  <si>
    <t>Minor - unusual/non-systematic</t>
  </si>
  <si>
    <t>10.12.2</t>
  </si>
  <si>
    <t>Within 12 months of certificate issue, and no later than next annual audit</t>
  </si>
  <si>
    <t>n/a</t>
  </si>
  <si>
    <t>Choose one option from the drop downs</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</si>
  <si>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</si>
  <si>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</si>
  <si>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</si>
  <si>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</si>
  <si>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</si>
  <si>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</si>
  <si>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</si>
  <si>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</si>
  <si>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</si>
  <si>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</si>
  <si>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</si>
  <si>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</si>
  <si>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</si>
  <si>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</si>
  <si>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</si>
  <si>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</si>
  <si>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</si>
  <si>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</si>
  <si>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</si>
  <si>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</si>
  <si>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</si>
  <si>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</si>
  <si>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</si>
  <si>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</si>
  <si>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</si>
  <si>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</si>
  <si>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</si>
  <si>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</si>
  <si>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</si>
  <si>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</si>
  <si>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</si>
  <si>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</si>
  <si>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</si>
  <si>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</si>
  <si>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</si>
  <si>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</si>
  <si>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</si>
  <si>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</si>
  <si>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</si>
  <si>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</si>
  <si>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</si>
  <si>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</si>
  <si>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</si>
  <si>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</si>
  <si>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OR</t>
  </si>
  <si>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</si>
  <si>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</si>
  <si>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</si>
  <si>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</si>
  <si>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</si>
  <si>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</si>
  <si>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</si>
  <si>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</si>
  <si>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</si>
  <si>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</si>
  <si>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</si>
  <si>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</si>
  <si>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</si>
  <si>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</si>
  <si>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</si>
  <si>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</si>
  <si>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</si>
  <si>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</si>
  <si>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</si>
  <si>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</si>
  <si>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</si>
  <si>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</si>
  <si>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</si>
  <si>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</si>
  <si>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5.1.1</t>
  </si>
  <si>
    <t>5.2.1</t>
  </si>
  <si>
    <t>5.2.2</t>
  </si>
  <si>
    <t>5.2.3</t>
  </si>
  <si>
    <t>5.3.1</t>
  </si>
  <si>
    <t>5.3.2</t>
  </si>
  <si>
    <t>Description of Management System</t>
  </si>
  <si>
    <t>Management objectives</t>
  </si>
  <si>
    <t>5.4.1</t>
  </si>
  <si>
    <t>5.4.2</t>
  </si>
  <si>
    <t>5.5.1</t>
  </si>
  <si>
    <t>5.5.2</t>
  </si>
  <si>
    <t>Secondary Processing by Forest Manager</t>
  </si>
  <si>
    <t>None/Subject of separate Chain of Custody report</t>
  </si>
  <si>
    <t>5.2.4</t>
  </si>
  <si>
    <t>General</t>
  </si>
  <si>
    <r>
      <t xml:space="preserve">FIRST SURVEILLANCE - </t>
    </r>
    <r>
      <rPr>
        <b/>
        <i/>
        <sz val="11"/>
        <color indexed="12"/>
        <rFont val="Cambria"/>
        <family val="1"/>
      </rPr>
      <t>edit text in blue as appropriate and change to black text before submitting report for review</t>
    </r>
  </si>
  <si>
    <t>Surveillance Assessment dates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</si>
  <si>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</si>
  <si>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</si>
  <si>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</si>
  <si>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</si>
  <si>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</si>
  <si>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</si>
  <si>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</si>
  <si>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</si>
  <si>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</si>
  <si>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</si>
  <si>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</si>
  <si>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</si>
  <si>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</si>
  <si>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</si>
  <si>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</si>
  <si>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</si>
  <si>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</si>
  <si>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</si>
  <si>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</si>
  <si>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</si>
  <si>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</si>
  <si>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</si>
  <si>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</si>
  <si>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</si>
  <si>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</si>
  <si>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</si>
  <si>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</si>
  <si>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</si>
  <si>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</si>
  <si>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</si>
  <si>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</si>
  <si>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</si>
  <si>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</si>
  <si>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</si>
  <si>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</si>
  <si>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</si>
  <si>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</si>
  <si>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</si>
  <si>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</si>
  <si>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</si>
  <si>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</si>
  <si>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</si>
  <si>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</si>
  <si>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</si>
  <si>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</si>
  <si>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</si>
  <si>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</si>
  <si>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</si>
  <si>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</si>
  <si>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</si>
  <si>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</si>
  <si>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</si>
  <si>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</si>
  <si>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</si>
  <si>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</si>
  <si>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</si>
  <si>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</si>
  <si>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</si>
  <si>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</si>
  <si>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</si>
  <si>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</si>
  <si>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</si>
  <si>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</si>
  <si>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t>8.7.1</t>
  </si>
  <si>
    <r>
      <t xml:space="preserve">FOURTH SURVEILLANCE - </t>
    </r>
    <r>
      <rPr>
        <b/>
        <i/>
        <sz val="11"/>
        <color indexed="12"/>
        <rFont val="Cambria"/>
        <family val="1"/>
      </rPr>
      <t>edit text in blue as appropriate and change to black text before submitting report for review</t>
    </r>
  </si>
  <si>
    <t>9.3.1</t>
  </si>
  <si>
    <t>9.4.1</t>
  </si>
  <si>
    <t>9.7.1</t>
  </si>
  <si>
    <t>Region/Country:</t>
  </si>
  <si>
    <t>Requirement</t>
  </si>
  <si>
    <t>CAR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</si>
  <si>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</si>
  <si>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</si>
  <si>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</si>
  <si>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</si>
  <si>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</si>
  <si>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</si>
  <si>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</si>
  <si>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</si>
  <si>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</si>
  <si>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</si>
  <si>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</si>
  <si>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</si>
  <si>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</si>
  <si>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</si>
  <si>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</si>
  <si>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</si>
  <si>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</si>
  <si>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</si>
  <si>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</si>
  <si>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</si>
  <si>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</si>
  <si>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</si>
  <si>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</si>
  <si>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</si>
  <si>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</si>
  <si>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</si>
  <si>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</si>
  <si>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</si>
  <si>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</si>
  <si>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</si>
  <si>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</si>
  <si>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</si>
  <si>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</si>
  <si>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</si>
  <si>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</si>
  <si>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</si>
  <si>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</si>
  <si>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</si>
  <si>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</si>
  <si>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</si>
  <si>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</si>
  <si>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</si>
  <si>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</si>
  <si>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</si>
  <si>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</si>
  <si>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</si>
  <si>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</si>
  <si>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</si>
  <si>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</si>
  <si>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</si>
  <si>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</si>
  <si>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</si>
  <si>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</si>
  <si>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</si>
  <si>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</si>
  <si>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</si>
  <si>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</si>
  <si>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</si>
  <si>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</si>
  <si>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</si>
  <si>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</si>
  <si>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</si>
  <si>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</si>
  <si>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</si>
  <si>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</si>
  <si>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</si>
  <si>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</si>
  <si>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</si>
  <si>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</si>
  <si>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</si>
  <si>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Quercus robur</t>
  </si>
  <si>
    <t>Sessile oak (and hybrids)</t>
  </si>
  <si>
    <t>Quercus petraea</t>
  </si>
  <si>
    <t>Willow</t>
  </si>
  <si>
    <t>Salix spp.</t>
  </si>
  <si>
    <t>Elm spp.</t>
  </si>
  <si>
    <t>Ulmus spp.</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</si>
  <si>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</si>
  <si>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</si>
  <si>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</si>
  <si>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</si>
  <si>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</si>
  <si>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</si>
  <si>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</si>
  <si>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</si>
  <si>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</si>
  <si>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</si>
  <si>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</si>
  <si>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</si>
  <si>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</si>
  <si>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</si>
  <si>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</si>
  <si>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</si>
  <si>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</si>
  <si>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</si>
  <si>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</si>
  <si>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</si>
  <si>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</si>
  <si>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</si>
  <si>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</si>
  <si>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</si>
  <si>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</si>
  <si>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</si>
  <si>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</si>
  <si>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</si>
  <si>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</si>
  <si>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</si>
  <si>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</si>
  <si>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</si>
  <si>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</si>
  <si>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</si>
  <si>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</si>
  <si>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</si>
  <si>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</si>
  <si>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</si>
  <si>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</si>
  <si>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</si>
  <si>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</si>
  <si>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</si>
  <si>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</si>
  <si>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</si>
  <si>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</si>
  <si>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</si>
  <si>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</si>
  <si>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</si>
  <si>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</si>
  <si>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</si>
  <si>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</si>
  <si>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</si>
  <si>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</si>
  <si>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</si>
  <si>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</si>
  <si>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</si>
  <si>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</si>
  <si>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</si>
  <si>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</si>
  <si>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</si>
  <si>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</si>
  <si>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</si>
  <si>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</si>
  <si>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</si>
  <si>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</si>
  <si>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</si>
  <si>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</si>
  <si>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</si>
  <si>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</si>
  <si>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</si>
  <si>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</si>
  <si>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</si>
  <si>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</si>
  <si>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</si>
  <si>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</si>
  <si>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</si>
  <si>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</si>
  <si>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</si>
  <si>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</si>
  <si>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</si>
  <si>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</si>
  <si>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</si>
  <si>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</si>
  <si>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</si>
  <si>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</si>
  <si>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</si>
  <si>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</si>
  <si>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</si>
  <si>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</si>
  <si>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</si>
  <si>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</si>
  <si>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</si>
  <si>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</si>
  <si>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</si>
  <si>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</si>
  <si>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</si>
  <si>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</si>
  <si>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</si>
  <si>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</si>
  <si>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</si>
  <si>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</si>
  <si>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</si>
  <si>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</si>
  <si>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</si>
  <si>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</si>
  <si>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</si>
  <si>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</si>
  <si>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</si>
  <si>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</si>
  <si>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</si>
  <si>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</si>
  <si>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</si>
  <si>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</si>
  <si>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</si>
  <si>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</si>
  <si>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</si>
  <si>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</si>
  <si>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</si>
  <si>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</si>
  <si>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</si>
  <si>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</si>
  <si>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</si>
  <si>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</si>
  <si>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</si>
  <si>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</si>
  <si>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</si>
  <si>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</si>
  <si>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</si>
  <si>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</si>
  <si>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</si>
  <si>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</si>
  <si>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</si>
  <si>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</si>
  <si>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</si>
  <si>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</si>
  <si>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</si>
  <si>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</si>
  <si>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</si>
  <si>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</si>
  <si>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</si>
  <si>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</si>
  <si>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Year visited by SA</t>
  </si>
  <si>
    <t>Private</t>
  </si>
  <si>
    <t xml:space="preserve">Approved </t>
  </si>
  <si>
    <t>IMPORTANT:</t>
  </si>
  <si>
    <t>No FMUs</t>
  </si>
  <si>
    <t>Total FMUs to sample</t>
  </si>
  <si>
    <t>RA</t>
  </si>
  <si>
    <t>Surv</t>
  </si>
  <si>
    <t>no. FMUs</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</si>
  <si>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</si>
  <si>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</si>
  <si>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</si>
  <si>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</si>
  <si>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</si>
  <si>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</si>
  <si>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</si>
  <si>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</si>
  <si>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</si>
  <si>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</si>
  <si>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</si>
  <si>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</si>
  <si>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</si>
  <si>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</si>
  <si>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</si>
  <si>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</si>
  <si>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</si>
  <si>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</si>
  <si>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</si>
  <si>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</si>
  <si>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</si>
  <si>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</si>
  <si>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</si>
  <si>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</si>
  <si>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</si>
  <si>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</si>
  <si>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</si>
  <si>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</si>
  <si>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</si>
  <si>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</si>
  <si>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</si>
  <si>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</si>
  <si>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</si>
  <si>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</si>
  <si>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</si>
  <si>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</si>
  <si>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</si>
  <si>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</si>
  <si>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</si>
  <si>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</si>
  <si>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</si>
  <si>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</si>
  <si>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</si>
  <si>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</si>
  <si>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</si>
  <si>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</si>
  <si>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</si>
  <si>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</si>
  <si>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</si>
  <si>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</si>
  <si>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</si>
  <si>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</si>
  <si>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</si>
  <si>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</si>
  <si>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</si>
  <si>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</si>
  <si>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</si>
  <si>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</si>
  <si>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</si>
  <si>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</si>
  <si>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</si>
  <si>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</si>
  <si>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</si>
  <si>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</si>
  <si>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</si>
  <si>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</si>
  <si>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</si>
  <si>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</si>
  <si>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</si>
  <si>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</si>
  <si>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</si>
  <si>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</si>
  <si>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</si>
  <si>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</si>
  <si>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</si>
  <si>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</si>
  <si>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</si>
  <si>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</si>
  <si>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</si>
  <si>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</si>
  <si>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</si>
  <si>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</si>
  <si>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</si>
  <si>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</si>
  <si>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</si>
  <si>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</si>
  <si>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</si>
  <si>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</si>
  <si>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</si>
  <si>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</si>
  <si>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</si>
  <si>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</si>
  <si>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</si>
  <si>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</si>
  <si>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</si>
  <si>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</si>
  <si>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</si>
  <si>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</si>
  <si>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</si>
  <si>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</si>
  <si>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</si>
  <si>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</si>
  <si>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</si>
  <si>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</si>
  <si>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</si>
  <si>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</si>
  <si>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</si>
  <si>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</si>
  <si>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</si>
  <si>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</si>
  <si>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</si>
  <si>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</si>
  <si>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</si>
  <si>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</si>
  <si>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</si>
  <si>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</si>
  <si>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</si>
  <si>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</si>
  <si>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</si>
  <si>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</si>
  <si>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</si>
  <si>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</si>
  <si>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</si>
  <si>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</si>
  <si>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Description of client / certificate holder</t>
  </si>
  <si>
    <t>Name:</t>
  </si>
  <si>
    <t>Code:</t>
  </si>
  <si>
    <t>Address:</t>
  </si>
  <si>
    <t>Presence of indigenous people:</t>
  </si>
  <si>
    <t>Summary of audit</t>
  </si>
  <si>
    <t>Type</t>
  </si>
  <si>
    <t>Names of auditors:</t>
  </si>
  <si>
    <t>Report Reviewer</t>
  </si>
  <si>
    <t>Report summary</t>
  </si>
  <si>
    <t>Describe any potentially contentious issues.</t>
  </si>
  <si>
    <t>Location of report</t>
  </si>
  <si>
    <t>Filed under: Forestry/Certification records</t>
  </si>
  <si>
    <t>Certification decision:</t>
  </si>
  <si>
    <t>Email forestry@soilassociation.org ● www.soilassociation.org/forestry</t>
  </si>
  <si>
    <t>Date of issue:</t>
  </si>
  <si>
    <t>Date of expiry:</t>
  </si>
  <si>
    <t>Product Groups available from this certificate holder include:</t>
  </si>
  <si>
    <t>Product code</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</si>
  <si>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</si>
  <si>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</si>
  <si>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</si>
  <si>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</si>
  <si>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</si>
  <si>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</si>
  <si>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</si>
  <si>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</si>
  <si>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</si>
  <si>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</si>
  <si>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</si>
  <si>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</si>
  <si>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</si>
  <si>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</si>
  <si>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</si>
  <si>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</si>
  <si>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</si>
  <si>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</si>
  <si>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</si>
  <si>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</si>
  <si>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</si>
  <si>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</si>
  <si>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</si>
  <si>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</si>
  <si>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</si>
  <si>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</si>
  <si>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</si>
  <si>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Plywood</t>
  </si>
  <si>
    <t>Fibreboard</t>
  </si>
  <si>
    <t>Softboard</t>
  </si>
  <si>
    <t>Engineered wood products</t>
  </si>
  <si>
    <t>Garden furniture</t>
  </si>
  <si>
    <t>Musical instruments</t>
  </si>
  <si>
    <t>Playground equipment</t>
  </si>
  <si>
    <t>Pulp</t>
  </si>
  <si>
    <t>Newsprint</t>
  </si>
  <si>
    <t>1.5.1</t>
  </si>
  <si>
    <t>1.5.2</t>
  </si>
  <si>
    <t>2.3.1</t>
  </si>
  <si>
    <t>2.3.2</t>
  </si>
  <si>
    <t>2.3.3</t>
  </si>
  <si>
    <t>3.1.1</t>
  </si>
  <si>
    <t>3.1.2</t>
  </si>
  <si>
    <t>3.1.3</t>
  </si>
  <si>
    <t>3.1.4</t>
  </si>
  <si>
    <t>3.7.2</t>
  </si>
  <si>
    <t>6.3.2</t>
  </si>
  <si>
    <t>6.3.3</t>
  </si>
  <si>
    <t>8.1.1</t>
  </si>
  <si>
    <t>8.1.2</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</si>
  <si>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</si>
  <si>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</si>
  <si>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</si>
  <si>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</si>
  <si>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</si>
  <si>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</si>
  <si>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</si>
  <si>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</si>
  <si>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</si>
  <si>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</si>
  <si>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</si>
  <si>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</si>
  <si>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</si>
  <si>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</si>
  <si>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</si>
  <si>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</si>
  <si>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</si>
  <si>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</si>
  <si>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</si>
  <si>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</si>
  <si>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</si>
  <si>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</si>
  <si>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</si>
  <si>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</si>
  <si>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</si>
  <si>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</si>
  <si>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</si>
  <si>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</si>
  <si>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t>Fountains Forestry</t>
  </si>
  <si>
    <t>United Kingdom</t>
  </si>
  <si>
    <t>Douglas Murray</t>
  </si>
  <si>
    <t xml:space="preserve">Fountains Forestry  
Bogallan 
North Kessock 
Inverness 
IV1 3XE </t>
  </si>
  <si>
    <t>douglas.murray@fountainsforestry.co.uk</t>
  </si>
  <si>
    <t>UK</t>
  </si>
  <si>
    <t>refer to members list</t>
  </si>
  <si>
    <t>private</t>
  </si>
  <si>
    <t>coniferous/broadleaves</t>
  </si>
  <si>
    <t>Designated sites include SACs, SSSIs, SPAs and also ASNWs.  The main HCV species which are present include Capercaille, black grouse, red squirrel, pine marten, Scottish wild cat, freshwater pearl mussel
Further information is available in the report and checklist</t>
  </si>
  <si>
    <t>exotic/indigenous</t>
  </si>
  <si>
    <t>Spruce and Pine</t>
  </si>
  <si>
    <t>Round wood / Standing timber</t>
  </si>
  <si>
    <t xml:space="preserve">m: 50
f: </t>
  </si>
  <si>
    <t>CARs from S4</t>
  </si>
  <si>
    <t>The forest manager shall ensure that there is: 
• Compliance with health and safety legislation
• Conformance with associated codes of practice
• Conformance with FISA guidance.</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</si>
  <si>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</si>
  <si>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3.6.1</t>
  </si>
  <si>
    <t>The forest shall ensure that waste disposal is in accordance with current waste management legislation and regulations.</t>
  </si>
  <si>
    <t>CARs from RA</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</si>
  <si>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</si>
  <si>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</si>
  <si>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</si>
  <si>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</si>
  <si>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</si>
  <si>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PA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</si>
  <si>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</si>
  <si>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</si>
  <si>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</si>
  <si>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</si>
  <si>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</si>
  <si>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</si>
  <si>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</si>
  <si>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</si>
  <si>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</si>
  <si>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</si>
  <si>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</si>
  <si>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</si>
  <si>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</si>
  <si>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</si>
  <si>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</si>
  <si>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</si>
  <si>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</si>
  <si>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</si>
  <si>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</si>
  <si>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</si>
  <si>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</si>
  <si>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</si>
  <si>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</si>
  <si>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</si>
  <si>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</si>
  <si>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</si>
  <si>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</si>
  <si>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</si>
  <si>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</si>
  <si>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</si>
  <si>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</si>
  <si>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</si>
  <si>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</si>
  <si>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</si>
  <si>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</si>
  <si>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</si>
  <si>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</si>
  <si>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</si>
  <si>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</si>
  <si>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</si>
  <si>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</si>
  <si>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</si>
  <si>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</si>
  <si>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</si>
  <si>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</si>
  <si>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</si>
  <si>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</si>
  <si>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</si>
  <si>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</si>
  <si>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</si>
  <si>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</si>
  <si>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</si>
  <si>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</si>
  <si>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</si>
  <si>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</si>
  <si>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</si>
  <si>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</si>
  <si>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</si>
  <si>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</si>
  <si>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</si>
  <si>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</si>
  <si>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</si>
  <si>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</si>
  <si>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</si>
  <si>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</si>
  <si>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</si>
  <si>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</si>
  <si>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</si>
  <si>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</si>
  <si>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</si>
  <si>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</si>
  <si>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</si>
  <si>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</si>
  <si>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</si>
  <si>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</si>
  <si>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</si>
  <si>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</si>
  <si>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</si>
  <si>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</si>
  <si>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</si>
  <si>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</si>
  <si>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</si>
  <si>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</si>
  <si>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</si>
  <si>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</si>
  <si>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</si>
  <si>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</si>
  <si>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</si>
  <si>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</si>
  <si>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</si>
  <si>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</si>
  <si>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</si>
  <si>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</si>
  <si>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</si>
  <si>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</si>
  <si>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</si>
  <si>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</si>
  <si>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</si>
  <si>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</si>
  <si>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</si>
  <si>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</si>
  <si>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</si>
  <si>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</si>
  <si>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</si>
  <si>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</si>
  <si>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</si>
  <si>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</si>
  <si>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</si>
  <si>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</si>
  <si>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</si>
  <si>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</si>
  <si>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</si>
  <si>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</si>
  <si>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</si>
  <si>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</si>
  <si>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</si>
  <si>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</si>
  <si>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</si>
  <si>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</si>
  <si>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</si>
  <si>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</si>
  <si>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</si>
  <si>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</si>
  <si>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</si>
  <si>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</si>
  <si>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</si>
  <si>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</si>
  <si>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</si>
  <si>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</si>
  <si>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</si>
  <si>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</si>
  <si>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</si>
  <si>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</si>
  <si>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</si>
  <si>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</si>
  <si>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</si>
  <si>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</si>
  <si>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</si>
  <si>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</si>
  <si>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</si>
  <si>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</si>
  <si>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</si>
  <si>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</si>
  <si>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</si>
  <si>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</si>
  <si>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</si>
  <si>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</si>
  <si>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</si>
  <si>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</si>
  <si>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</si>
  <si>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</si>
  <si>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</si>
  <si>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</si>
  <si>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</si>
  <si>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</si>
  <si>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</si>
  <si>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</si>
  <si>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</si>
  <si>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</si>
  <si>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</si>
  <si>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</si>
  <si>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</si>
  <si>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</si>
  <si>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</si>
  <si>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</si>
  <si>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</si>
  <si>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</si>
  <si>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</si>
  <si>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</si>
  <si>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</si>
  <si>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</si>
  <si>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</si>
  <si>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</si>
  <si>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</si>
  <si>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</si>
  <si>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</si>
  <si>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</si>
  <si>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</si>
  <si>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</si>
  <si>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</si>
  <si>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</si>
  <si>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</si>
  <si>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</si>
  <si>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</si>
  <si>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</si>
  <si>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</si>
  <si>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</si>
  <si>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</si>
  <si>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</si>
  <si>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</si>
  <si>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</si>
  <si>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</si>
  <si>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</si>
  <si>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</si>
  <si>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</si>
  <si>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</si>
  <si>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</si>
  <si>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</si>
  <si>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</si>
  <si>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</si>
  <si>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</si>
  <si>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</si>
  <si>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</si>
  <si>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</si>
  <si>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</si>
  <si>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</si>
  <si>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</si>
  <si>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</si>
  <si>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</si>
  <si>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</si>
  <si>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</si>
  <si>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</si>
  <si>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</si>
  <si>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</si>
  <si>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</si>
  <si>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</si>
  <si>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</si>
  <si>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</si>
  <si>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</si>
  <si>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</si>
  <si>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</si>
  <si>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</si>
  <si>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</si>
  <si>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</si>
  <si>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</si>
  <si>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</si>
  <si>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</si>
  <si>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</si>
  <si>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</si>
  <si>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</si>
  <si>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</si>
  <si>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</si>
  <si>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</si>
  <si>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</si>
  <si>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</si>
  <si>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</si>
  <si>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</si>
  <si>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</si>
  <si>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</si>
  <si>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</si>
  <si>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</si>
  <si>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</si>
  <si>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</si>
  <si>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</si>
  <si>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</si>
  <si>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</si>
  <si>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</si>
  <si>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Woodland operations</t>
  </si>
  <si>
    <t>10.10.1</t>
  </si>
  <si>
    <t>3.1.1 Woodland operations shall conform to forestry best practice guidance. 
Verifiers: 
• Field observation
• Discussion with the owner/manager and workers
• Monitoring and internal audit records.</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</si>
  <si>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</si>
  <si>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</si>
  <si>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</si>
  <si>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</si>
  <si>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</si>
  <si>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</si>
  <si>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</si>
  <si>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</si>
  <si>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</si>
  <si>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</si>
  <si>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</si>
  <si>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</si>
  <si>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</si>
  <si>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</si>
  <si>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</si>
  <si>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</si>
  <si>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3.2.4</t>
  </si>
  <si>
    <t>10.11.4</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</si>
  <si>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</si>
  <si>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</si>
  <si>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</si>
  <si>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</si>
  <si>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</si>
  <si>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</si>
  <si>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</si>
  <si>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</si>
  <si>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</si>
  <si>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</si>
  <si>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</si>
  <si>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</si>
  <si>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</si>
  <si>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</si>
  <si>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</si>
  <si>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</si>
  <si>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</si>
  <si>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</si>
  <si>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</si>
  <si>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</si>
  <si>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</si>
  <si>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</si>
  <si>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</si>
  <si>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</si>
  <si>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</si>
  <si>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</si>
  <si>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</si>
  <si>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</si>
  <si>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</si>
  <si>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</si>
  <si>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</si>
  <si>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</si>
  <si>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</si>
  <si>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</si>
  <si>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</si>
  <si>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</si>
  <si>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</si>
  <si>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</si>
  <si>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</si>
  <si>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</si>
  <si>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</si>
  <si>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</si>
  <si>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</si>
  <si>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</si>
  <si>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</si>
  <si>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</si>
  <si>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</si>
  <si>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</si>
  <si>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</si>
  <si>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</si>
  <si>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</si>
  <si>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</si>
  <si>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</si>
  <si>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</si>
  <si>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</si>
  <si>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</si>
  <si>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</si>
  <si>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</si>
  <si>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</si>
  <si>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</si>
  <si>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</si>
  <si>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</si>
  <si>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</si>
  <si>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</si>
  <si>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</si>
  <si>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</si>
  <si>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</si>
  <si>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</si>
  <si>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</si>
  <si>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</si>
  <si>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</si>
  <si>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</si>
  <si>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</si>
  <si>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</si>
  <si>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</si>
  <si>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</si>
  <si>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</si>
  <si>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</si>
  <si>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</si>
  <si>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</si>
  <si>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</si>
  <si>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</si>
  <si>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</si>
  <si>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</si>
  <si>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</si>
  <si>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</si>
  <si>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</si>
  <si>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</si>
  <si>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</si>
  <si>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</si>
  <si>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</si>
  <si>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</si>
  <si>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</si>
  <si>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</si>
  <si>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</si>
  <si>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</si>
  <si>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</si>
  <si>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</si>
  <si>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</si>
  <si>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</si>
  <si>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</si>
  <si>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</si>
  <si>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</si>
  <si>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</si>
  <si>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</si>
  <si>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</si>
  <si>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</si>
  <si>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</si>
  <si>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</si>
  <si>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</si>
  <si>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</si>
  <si>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</si>
  <si>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</si>
  <si>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</si>
  <si>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</si>
  <si>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</si>
  <si>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</si>
  <si>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</si>
  <si>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</si>
  <si>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</si>
  <si>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</si>
  <si>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</si>
  <si>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</si>
  <si>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</si>
  <si>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</si>
  <si>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</si>
  <si>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</si>
  <si>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</si>
  <si>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</si>
  <si>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</si>
  <si>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</si>
  <si>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</si>
  <si>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</si>
  <si>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</si>
  <si>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</si>
  <si>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</si>
  <si>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</si>
  <si>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</si>
  <si>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</si>
  <si>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</si>
  <si>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</si>
  <si>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</si>
  <si>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</si>
  <si>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</si>
  <si>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</si>
  <si>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</si>
  <si>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</si>
  <si>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</si>
  <si>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</si>
  <si>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</si>
  <si>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</si>
  <si>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</si>
  <si>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</si>
  <si>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</si>
  <si>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</si>
  <si>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</si>
  <si>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</si>
  <si>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</si>
  <si>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</si>
  <si>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</si>
  <si>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</si>
  <si>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</si>
  <si>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</si>
  <si>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</si>
  <si>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</si>
  <si>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</si>
  <si>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</si>
  <si>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</si>
  <si>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</si>
  <si>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</si>
  <si>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</si>
  <si>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</si>
  <si>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</si>
  <si>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</si>
  <si>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</si>
  <si>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</si>
  <si>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</si>
  <si>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</si>
  <si>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</si>
  <si>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</si>
  <si>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</si>
  <si>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</si>
  <si>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</si>
  <si>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</si>
  <si>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</si>
  <si>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</si>
  <si>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</si>
  <si>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</si>
  <si>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</si>
  <si>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x</t>
  </si>
  <si>
    <t>Larch</t>
  </si>
  <si>
    <t>Larix spp.</t>
  </si>
  <si>
    <t>Lodgepole pine</t>
  </si>
  <si>
    <t>Pinus contorta</t>
  </si>
  <si>
    <t>Downy birch</t>
  </si>
  <si>
    <t>Betula pubescens</t>
  </si>
  <si>
    <t>Pedunculate oak</t>
  </si>
  <si>
    <t>Exotic oak spp</t>
  </si>
  <si>
    <t>Quercus spp.</t>
  </si>
  <si>
    <t>Southern beech</t>
  </si>
  <si>
    <t>Nothofagus spp.</t>
  </si>
  <si>
    <t>This is a JOINT FSC/PEFC Checklist for UK and UKWAS. The PEFC fields will largely generate themselves and fill automatically from the FSC entries. Highlighted fields in PEFC will need to be typed manually</t>
  </si>
  <si>
    <t xml:space="preserve">ANNEX 6 PEFC UK FOREST MANAGEMENT GROUP CHECKLIST       (based on PEFC UK Scheme - weblink
</t>
  </si>
  <si>
    <t>PEFC UK Scheme</t>
  </si>
  <si>
    <t>and PEFC ST 1002 2018 - weblink</t>
  </si>
  <si>
    <t>PEFC International STD</t>
  </si>
  <si>
    <t>NOTE: Each group will result in one certificate.</t>
  </si>
  <si>
    <t xml:space="preserve">NOTE: The declaration of consent does not have to be an individual document. It can be part of a contract or any other document (e.g. meeting minutes) that specifies the relationship agreed between the member and the Group Entity.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</si>
  <si>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</si>
  <si>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</si>
  <si>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</si>
  <si>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Conformance with all requirements of UKWAS shall be demonstrated for each management unit within the scope of the PEFC  FM group certificate.</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</si>
  <si>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</si>
  <si>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</si>
  <si>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The Group Entity shall evaluate every applicant who wishes to join the group and ensure that there are no major non-conformities with UKWAS, nor with membership requirements, before adding the new member to the group. </t>
  </si>
  <si>
    <t xml:space="preserve">6.1.1 The Group Entity shall conduct a field evaluation to conform with Clause 6.1.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</si>
  <si>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</si>
  <si>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</si>
  <si>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</si>
  <si>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7.1.1 When the Group Entity provides members with a summary of these items, it shall make available the full documentation upon request from the members. </t>
  </si>
  <si>
    <t xml:space="preserve">7.1.2 The information shall be presented in a way that is understandable for members.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</si>
  <si>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</si>
  <si>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</si>
  <si>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The Group Entity shall maintain up-to-date records covering all applicable requirements of this standard and UKWAS. These shall include: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</si>
  <si>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</si>
  <si>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</si>
  <si>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</si>
  <si>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</si>
  <si>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</si>
  <si>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</si>
  <si>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</si>
  <si>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</si>
  <si>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</si>
  <si>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</si>
  <si>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xml:space="preserve">The Group Entity may lower the minimum sample defined in 10.4 based on the regular analysis of the results of the monitoring as per 9.3.3.1 of PEFC Standard 1002 2018 </t>
  </si>
  <si>
    <t>10.10</t>
  </si>
  <si>
    <t xml:space="preserve">The Group Entity shall implement a tracking and tracing system for PEFC -certified products, to ensure that they are not mixed with non-certified material. </t>
  </si>
  <si>
    <t xml:space="preserve">The Group Entity shall ensure that all invoices for sales of PEFC -certified material include the required information (as per UKWAS 3.2.2 and PEFC COC Standard 2002). </t>
  </si>
  <si>
    <t>The Group Entity shall ensure that all uses of the PEFC  trademarks are approved by PEFC UK in advance.</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</si>
  <si>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</si>
  <si>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</si>
  <si>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END OF PEFC CHECKLIST</t>
  </si>
  <si>
    <t>F027</t>
  </si>
  <si>
    <t>Grassfield East</t>
  </si>
  <si>
    <t>-</t>
  </si>
  <si>
    <t>West Linton</t>
  </si>
  <si>
    <t>NT 198502</t>
  </si>
  <si>
    <t>Matthew Trewin</t>
  </si>
  <si>
    <t>Rough Wood 
Roundwood(logs)
Fuelwood</t>
  </si>
  <si>
    <t>N</t>
  </si>
  <si>
    <t>F028</t>
  </si>
  <si>
    <t>Grassfield West</t>
  </si>
  <si>
    <t>MA 2016 CU</t>
  </si>
  <si>
    <t>F004</t>
  </si>
  <si>
    <t>Coed y Cwm</t>
  </si>
  <si>
    <t>Machynlleth</t>
  </si>
  <si>
    <t>SH 915082</t>
  </si>
  <si>
    <t>Rob MacCurrach</t>
  </si>
  <si>
    <t>Y</t>
  </si>
  <si>
    <t>F066</t>
  </si>
  <si>
    <t>Harehope East</t>
  </si>
  <si>
    <t>Peebles</t>
  </si>
  <si>
    <t>NT 216437</t>
  </si>
  <si>
    <t>F039</t>
  </si>
  <si>
    <t>Harehope West</t>
  </si>
  <si>
    <t>NW of Peebles</t>
  </si>
  <si>
    <t>F045</t>
  </si>
  <si>
    <t>Boncyn</t>
  </si>
  <si>
    <t>SH 885170</t>
  </si>
  <si>
    <t>F047</t>
  </si>
  <si>
    <t>Corrour</t>
  </si>
  <si>
    <t>Roybridge</t>
  </si>
  <si>
    <t>NN 400800</t>
  </si>
  <si>
    <t>Dougie Murray</t>
  </si>
  <si>
    <t>F055</t>
  </si>
  <si>
    <t>Gilkerscleuch West</t>
  </si>
  <si>
    <t>Crawfordjohn</t>
  </si>
  <si>
    <t>NS 899236</t>
  </si>
  <si>
    <t>John Proudlock</t>
  </si>
  <si>
    <t>S2 2018</t>
  </si>
  <si>
    <t>F056</t>
  </si>
  <si>
    <t>Cryniarth</t>
  </si>
  <si>
    <t>Carno</t>
  </si>
  <si>
    <t>Powys</t>
  </si>
  <si>
    <t>SN 983980</t>
  </si>
  <si>
    <t>F070</t>
  </si>
  <si>
    <t>Woodbury Hill</t>
  </si>
  <si>
    <t>na</t>
  </si>
  <si>
    <t>Hay-on-Wye</t>
  </si>
  <si>
    <t>Herefordshire</t>
  </si>
  <si>
    <t>SO 332424</t>
  </si>
  <si>
    <t>Mixed</t>
  </si>
  <si>
    <t>F074</t>
  </si>
  <si>
    <t>Upper Howcleuch North</t>
  </si>
  <si>
    <t>Abington</t>
  </si>
  <si>
    <t>Lanarkshire</t>
  </si>
  <si>
    <t>NT 001145</t>
  </si>
  <si>
    <t>S1 2017</t>
  </si>
  <si>
    <t>F076</t>
  </si>
  <si>
    <t>Spyhill</t>
  </si>
  <si>
    <t>Bancory</t>
  </si>
  <si>
    <t>Aberdeenshire</t>
  </si>
  <si>
    <t>NO765914</t>
  </si>
  <si>
    <t>Stephen MacDonald</t>
  </si>
  <si>
    <t>F078</t>
  </si>
  <si>
    <t>Inchcorsie</t>
  </si>
  <si>
    <t>Huntly</t>
  </si>
  <si>
    <t>Banff</t>
  </si>
  <si>
    <t>NJ587486</t>
  </si>
  <si>
    <t>F083</t>
  </si>
  <si>
    <t>Casandamff</t>
  </si>
  <si>
    <t>Struie</t>
  </si>
  <si>
    <t>Inverness-shire</t>
  </si>
  <si>
    <t>NH 684 823</t>
  </si>
  <si>
    <t>Iain Imlack</t>
  </si>
  <si>
    <t>F081</t>
  </si>
  <si>
    <t>Gallowshill</t>
  </si>
  <si>
    <t>Kemnay</t>
  </si>
  <si>
    <t>NJ 714 187</t>
  </si>
  <si>
    <t>F079</t>
  </si>
  <si>
    <t>Bogindhu</t>
  </si>
  <si>
    <t>Echt</t>
  </si>
  <si>
    <t>NJ70060740</t>
  </si>
  <si>
    <t>F080</t>
  </si>
  <si>
    <t>Craigmuie</t>
  </si>
  <si>
    <t>Moniaive</t>
  </si>
  <si>
    <t>Dumfrieshire</t>
  </si>
  <si>
    <t>NX 730 855</t>
  </si>
  <si>
    <t>John proudlock</t>
  </si>
  <si>
    <t>F084</t>
  </si>
  <si>
    <t>Syre</t>
  </si>
  <si>
    <t>Strathnaver</t>
  </si>
  <si>
    <t>NC 677 411</t>
  </si>
  <si>
    <t>F085</t>
  </si>
  <si>
    <t>Little Kerloch</t>
  </si>
  <si>
    <t>Banchory</t>
  </si>
  <si>
    <t>NO 680 870</t>
  </si>
  <si>
    <t>F089</t>
  </si>
  <si>
    <t>Carn Bheag</t>
  </si>
  <si>
    <t>Lairg</t>
  </si>
  <si>
    <t>Rosehall</t>
  </si>
  <si>
    <t>NC390020</t>
  </si>
  <si>
    <t>S4 2020</t>
  </si>
  <si>
    <t>F088</t>
  </si>
  <si>
    <t>Thurnaig</t>
  </si>
  <si>
    <t>NC392017</t>
  </si>
  <si>
    <t>F086</t>
  </si>
  <si>
    <t>Lurg</t>
  </si>
  <si>
    <t>Fintry</t>
  </si>
  <si>
    <t>Stirling</t>
  </si>
  <si>
    <t>NS634 847</t>
  </si>
  <si>
    <t>F091</t>
  </si>
  <si>
    <t>Glenglass</t>
  </si>
  <si>
    <t>Kirkconnel</t>
  </si>
  <si>
    <t>NS684056</t>
  </si>
  <si>
    <t>F090</t>
  </si>
  <si>
    <t>Pen Y Ceunant</t>
  </si>
  <si>
    <t>Penybontffwr</t>
  </si>
  <si>
    <t>Oswestry</t>
  </si>
  <si>
    <t>SJ090231</t>
  </si>
  <si>
    <t>F094</t>
  </si>
  <si>
    <t>Loch Ree</t>
  </si>
  <si>
    <t>Cairnryan</t>
  </si>
  <si>
    <t>Scotland</t>
  </si>
  <si>
    <t>NX084687</t>
  </si>
  <si>
    <t>F095</t>
  </si>
  <si>
    <t>Carn Mor, Tutim &amp; Innis Beithe</t>
  </si>
  <si>
    <t>Lairg,</t>
  </si>
  <si>
    <t>NC395038</t>
  </si>
  <si>
    <t>F097</t>
  </si>
  <si>
    <t>Easter Bleaton</t>
  </si>
  <si>
    <t>Alyth</t>
  </si>
  <si>
    <t>scotland</t>
  </si>
  <si>
    <t>NO141565</t>
  </si>
  <si>
    <t>S3 2019</t>
  </si>
  <si>
    <t>F098</t>
  </si>
  <si>
    <t>Brin &amp; Torr Mor</t>
  </si>
  <si>
    <t>Dores</t>
  </si>
  <si>
    <t>NH625283</t>
  </si>
  <si>
    <t>F020</t>
  </si>
  <si>
    <t>Bught Shank</t>
  </si>
  <si>
    <t>Tweedsmuir</t>
  </si>
  <si>
    <t>NT056175</t>
  </si>
  <si>
    <t>F099</t>
  </si>
  <si>
    <t>Craigwell Wood</t>
  </si>
  <si>
    <t>South Ayrshire</t>
  </si>
  <si>
    <t>NX249954</t>
  </si>
  <si>
    <t>F100</t>
  </si>
  <si>
    <t>Dobbingstone</t>
  </si>
  <si>
    <t>NX312992</t>
  </si>
  <si>
    <t>F101</t>
  </si>
  <si>
    <t>Dhonnadh</t>
  </si>
  <si>
    <t>Lairg, Rosehall</t>
  </si>
  <si>
    <t>NC393028</t>
  </si>
  <si>
    <t>F102</t>
  </si>
  <si>
    <t>Brandsby</t>
  </si>
  <si>
    <t>Gilling East</t>
  </si>
  <si>
    <t xml:space="preserve"> York</t>
  </si>
  <si>
    <t>SE617745</t>
  </si>
  <si>
    <t>David Bradshaw</t>
  </si>
  <si>
    <t>F103</t>
  </si>
  <si>
    <t>Garvary</t>
  </si>
  <si>
    <t>Ardgay, Sutherland</t>
  </si>
  <si>
    <t>NH582873</t>
  </si>
  <si>
    <t>F104</t>
  </si>
  <si>
    <t>Balgothrie</t>
  </si>
  <si>
    <t>Leslie, Fife</t>
  </si>
  <si>
    <t>NO229036</t>
  </si>
  <si>
    <t>F105</t>
  </si>
  <si>
    <t>Brownhill</t>
  </si>
  <si>
    <t>Moffat, Dumf &amp; Galloway</t>
  </si>
  <si>
    <t>NT147006</t>
  </si>
  <si>
    <t>F106</t>
  </si>
  <si>
    <t>Brig</t>
  </si>
  <si>
    <t>Forsinard, Sutherland</t>
  </si>
  <si>
    <t>NC889484</t>
  </si>
  <si>
    <t>F107</t>
  </si>
  <si>
    <t>Harran</t>
  </si>
  <si>
    <t>Kirriemuir, Angus</t>
  </si>
  <si>
    <t>NO274634</t>
  </si>
  <si>
    <t>F108</t>
  </si>
  <si>
    <t>Bhrochain</t>
  </si>
  <si>
    <t>NC384035</t>
  </si>
  <si>
    <t>F109</t>
  </si>
  <si>
    <t>Silton Forest</t>
  </si>
  <si>
    <t>Boreland, Dumf &amp; Galloway</t>
  </si>
  <si>
    <t>NY171967</t>
  </si>
  <si>
    <t>David Smith</t>
  </si>
  <si>
    <t>F122</t>
  </si>
  <si>
    <t>Barracks</t>
  </si>
  <si>
    <t>Rannoch</t>
  </si>
  <si>
    <t>NN485550</t>
  </si>
  <si>
    <t>F113</t>
  </si>
  <si>
    <t xml:space="preserve">Admirals </t>
  </si>
  <si>
    <t>Struie, Inverness-shire</t>
  </si>
  <si>
    <t>Admirals</t>
  </si>
  <si>
    <t>NH684809</t>
  </si>
  <si>
    <t>Sequent (Schweiz) AG</t>
  </si>
  <si>
    <t>F114</t>
  </si>
  <si>
    <t xml:space="preserve">Nether Howcleuch </t>
  </si>
  <si>
    <t>Moffat, Sth Lanarkshire</t>
  </si>
  <si>
    <t>Nether Howcleuch</t>
  </si>
  <si>
    <t>NT033143</t>
  </si>
  <si>
    <t>Howcleuch Partnership</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</si>
  <si>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</si>
  <si>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</si>
  <si>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</si>
  <si>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</si>
  <si>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</si>
  <si>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</si>
  <si>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</si>
  <si>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</si>
  <si>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</si>
  <si>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</si>
  <si>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</si>
  <si>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</si>
  <si>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</si>
  <si>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</si>
  <si>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</si>
  <si>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Pant Spydded</t>
  </si>
  <si>
    <t>SH 723041</t>
  </si>
  <si>
    <t>F069</t>
  </si>
  <si>
    <t>Croygorston</t>
  </si>
  <si>
    <t>Inverness</t>
  </si>
  <si>
    <t>NH 773450</t>
  </si>
  <si>
    <t>Mixed with ASNW</t>
  </si>
  <si>
    <t>F041</t>
  </si>
  <si>
    <t>Condie Hill</t>
  </si>
  <si>
    <t>Near Perth</t>
  </si>
  <si>
    <t>NO 067125</t>
  </si>
  <si>
    <t>F082</t>
  </si>
  <si>
    <t>Mongour</t>
  </si>
  <si>
    <t>NO 761915</t>
  </si>
  <si>
    <t>F093</t>
  </si>
  <si>
    <t>F051</t>
  </si>
  <si>
    <t>Sth Lanarkshire</t>
  </si>
  <si>
    <t>NT 046141</t>
  </si>
  <si>
    <t>F054</t>
  </si>
  <si>
    <t>Howcleuch Hill</t>
  </si>
  <si>
    <t>Moffat</t>
  </si>
  <si>
    <t>Dumfries</t>
  </si>
  <si>
    <t>no</t>
  </si>
  <si>
    <t>www.fountainsforestry.co.uk</t>
  </si>
  <si>
    <t>UKWAS 5.4.1a</t>
  </si>
  <si>
    <t>UKWAS 3.6.1</t>
  </si>
  <si>
    <t>None</t>
  </si>
  <si>
    <t>Noted. No such requirement</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</si>
  <si>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</si>
  <si>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r>
      <t xml:space="preserve">8.3.1 </t>
    </r>
    <r>
      <rPr>
        <sz val="10"/>
        <rFont val="Cambria"/>
        <family val="1"/>
      </rPr>
      <t xml:space="preserve">(general monitoring) and </t>
    </r>
    <r>
      <rPr>
        <b/>
        <sz val="10"/>
        <rFont val="Cambria"/>
        <family val="1"/>
      </rPr>
      <t>9.4.3</t>
    </r>
    <r>
      <rPr>
        <sz val="10"/>
        <rFont val="Cambria"/>
        <family val="1"/>
      </rPr>
      <t xml:space="preserve"> (HCV monitoring)</t>
    </r>
  </si>
  <si>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</si>
  <si>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</si>
  <si>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r>
      <t xml:space="preserve">10.6.1 </t>
    </r>
    <r>
      <rPr>
        <sz val="10"/>
        <rFont val="Cambria"/>
        <family val="1"/>
      </rPr>
      <t xml:space="preserve">(fertilisers) and </t>
    </r>
    <r>
      <rPr>
        <b/>
        <sz val="10"/>
        <rFont val="Cambria"/>
        <family val="1"/>
      </rPr>
      <t xml:space="preserve">
10.7.1 </t>
    </r>
    <r>
      <rPr>
        <sz val="10"/>
        <rFont val="Cambria"/>
        <family val="1"/>
      </rPr>
      <t>(pesticides)</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</si>
  <si>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</si>
  <si>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</si>
  <si>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</si>
  <si>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</si>
  <si>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</si>
  <si>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</si>
  <si>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r>
      <t>10.7.9</t>
    </r>
    <r>
      <rPr>
        <sz val="10"/>
        <rFont val="Cambria"/>
        <family val="1"/>
      </rPr>
      <t xml:space="preserve"> (pesticides) and 
</t>
    </r>
    <r>
      <rPr>
        <b/>
        <sz val="10"/>
        <rFont val="Cambria"/>
        <family val="1"/>
      </rPr>
      <t xml:space="preserve">10.8.7 </t>
    </r>
    <r>
      <rPr>
        <sz val="10"/>
        <rFont val="Cambria"/>
        <family val="1"/>
      </rPr>
      <t>(biological control agents)</t>
    </r>
  </si>
  <si>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</si>
  <si>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</si>
  <si>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</si>
  <si>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No Issues notes. Sites were seen to be managed in line with the Scottish outdoor access code.</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</si>
  <si>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</si>
  <si>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5.4.2 c)</t>
  </si>
  <si>
    <r>
      <t>2.1.1</t>
    </r>
    <r>
      <rPr>
        <sz val="10"/>
        <rFont val="Cambria"/>
        <family val="1"/>
      </rPr>
      <t xml:space="preserve"> (workers’ rights legislation) and 
</t>
    </r>
    <r>
      <rPr>
        <b/>
        <sz val="10"/>
        <rFont val="Cambria"/>
        <family val="1"/>
      </rPr>
      <t xml:space="preserve">2.2.1 </t>
    </r>
    <r>
      <rPr>
        <sz val="10"/>
        <rFont val="Cambria"/>
        <family val="1"/>
      </rPr>
      <t>(equality legislation)</t>
    </r>
  </si>
  <si>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</si>
  <si>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9-19th July 2021</t>
  </si>
  <si>
    <r>
      <rPr>
        <b/>
        <sz val="11"/>
        <rFont val="Cambria"/>
        <family val="1"/>
        <scheme val="major"/>
      </rPr>
      <t>Monday 19th July (Remote)</t>
    </r>
    <r>
      <rPr>
        <sz val="11"/>
        <rFont val="Cambria"/>
        <family val="1"/>
        <scheme val="major"/>
      </rPr>
      <t xml:space="preserve">
9:30-14:00 Document review and stakeholder meetings (All)
14:00-16:00 Auditor prepare for closing meeting (MT)
16:30 – 17:30 Closing meeting (AC, DM, MT)</t>
    </r>
  </si>
  <si>
    <r>
      <rPr>
        <b/>
        <sz val="11"/>
        <rFont val="Cambria"/>
        <family val="1"/>
        <scheme val="major"/>
      </rPr>
      <t>Thursday 15th July</t>
    </r>
    <r>
      <rPr>
        <sz val="11"/>
        <rFont val="Cambria"/>
        <family val="1"/>
        <scheme val="major"/>
      </rPr>
      <t xml:space="preserve">
9:30- 15:30 Corrour Site visit (JS, AC, MT)</t>
    </r>
  </si>
  <si>
    <r>
      <rPr>
        <b/>
        <sz val="11"/>
        <rFont val="Cambria"/>
        <family val="1"/>
        <scheme val="major"/>
      </rPr>
      <t>Wednesday 14th July</t>
    </r>
    <r>
      <rPr>
        <sz val="11"/>
        <rFont val="Cambria"/>
        <family val="1"/>
        <scheme val="major"/>
      </rPr>
      <t xml:space="preserve">
10:00 – 17:00 Admirals, Bhrochain, Carn Mor/Innis Beith/Tutim Site visits (II, AC, MT)
17:00- 19:00 Travel to Newtonmore (MT)</t>
    </r>
  </si>
  <si>
    <r>
      <rPr>
        <b/>
        <sz val="11"/>
        <rFont val="Cambria"/>
        <family val="1"/>
        <scheme val="major"/>
      </rPr>
      <t>Tuesday 13th July</t>
    </r>
    <r>
      <rPr>
        <sz val="11"/>
        <rFont val="Cambria"/>
        <family val="1"/>
        <scheme val="major"/>
      </rPr>
      <t xml:space="preserve">
All day – MT travel north (MT)</t>
    </r>
  </si>
  <si>
    <r>
      <rPr>
        <b/>
        <sz val="11"/>
        <rFont val="Calibri"/>
        <family val="2"/>
      </rPr>
      <t>Sunday 11th July (Remote)</t>
    </r>
    <r>
      <rPr>
        <sz val="11"/>
        <rFont val="Calibri"/>
        <family val="2"/>
      </rPr>
      <t xml:space="preserve">
9:00-12:00 Site Document Review (MT)</t>
    </r>
  </si>
  <si>
    <t>9 Days</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</si>
  <si>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</si>
  <si>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Matt Taylor</t>
  </si>
  <si>
    <t xml:space="preserve">The assessment involved review of relevant group and management planning documentation and records, site visits, discussion with forest managers and workers and completion of the group and forest management checklists. </t>
  </si>
  <si>
    <t xml:space="preserve">All sites: No issues were identified during the audit. No were apparent through document review or during interview of in house staff or contractors. </t>
  </si>
  <si>
    <t>All sites: No Issues notes. Sites were seen to be managed in line with the Scottish outdoor access code.</t>
  </si>
  <si>
    <t>All sites: None undertaken</t>
  </si>
  <si>
    <t xml:space="preserve">All sites: No such activities have taken place, no harvesting in SNW. </t>
  </si>
  <si>
    <t>All Sites: No such pesticides were used</t>
  </si>
  <si>
    <t>All Sites: All pesticide use identified during the audit met this requirement.</t>
  </si>
  <si>
    <t>All Sites: No burning of lop &amp; top.</t>
  </si>
  <si>
    <t xml:space="preserve">All Sites: 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</si>
  <si>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 xml:space="preserve">All Sites: All taxes paid, operations legally compliant. No evidence of corruption through document review or stakeholder consultation process. </t>
  </si>
  <si>
    <t xml:space="preserve">All Sites: The forest managers stated that there are no GMOs used within the certified area. None were identified through the stakeholder consultation process. </t>
  </si>
  <si>
    <t xml:space="preserve">All sites: Plans to monitor the elements identified under 2.15.1 are cited throughout the current LTFP. </t>
  </si>
  <si>
    <t xml:space="preserve">All sites: The forest manager stated that no such requests have been made. None were identified through the stakeholder consultation process. </t>
  </si>
  <si>
    <t xml:space="preserve">All sites: No issues were noted through examination of the management plan scoping documentation and none was reported through the stakeholder consultation process. </t>
  </si>
  <si>
    <t xml:space="preserve">All sites: Inspection of active and recent harvesting sites showed appropriate use of brash and log crossings to protect soils and water courses. </t>
  </si>
  <si>
    <t>All sites: No non-native introductions</t>
  </si>
  <si>
    <t xml:space="preserve">All sites: All SNW is managed as NR. All felling in SNW is designed to remove non native tree species. </t>
  </si>
  <si>
    <t xml:space="preserve">All sites: Overarching and site specific emergency response plans were seen on site during operations, in contract paperwork, and in the management planning documentation.  </t>
  </si>
  <si>
    <t xml:space="preserve">All sites: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</si>
  <si>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Forest managers stated that there were no such issues within the certified area. No issues were identified through the stakeholder consultation process or the document review. </t>
  </si>
  <si>
    <t xml:space="preserve">All Sites: Fountains Forestry Information pack and agreement document for group members includes this declaration. Seen for all sites.  </t>
  </si>
  <si>
    <t>All Sites: Fountains Forestry and it's group members are not considered large enterprises and therefore indicator not applicable.</t>
  </si>
  <si>
    <t xml:space="preserve">All sites: No issues noted, no plant health notices, all felling covered by felling licences. </t>
  </si>
  <si>
    <t xml:space="preserve">All Sites: The forest managers stated that there are no significant or routine illegal or unauthorised activities within the certified area. None were identified through the stakeholder consultation process. </t>
  </si>
  <si>
    <t>All Sites: Staff interviewed were clear of their roles and responsibilities in relation to the delivery of the objectives. They understood and supported the stated policy and objectives</t>
  </si>
  <si>
    <t xml:space="preserve">All sites: The current LTFPs have been written within the Forestry Commission Scotland Forest Plan Template and takes account of the long term social, environmental and economic impacts of the forestry operations and management. </t>
  </si>
  <si>
    <t>All sites: No issues noted. All plans had a commercial focus and objectives</t>
  </si>
  <si>
    <t xml:space="preserve">All sites: The site managers stated that none were harvested. No harvesting of NTFPs was seen during the site visit nor was it identified through the stakeholder consultation process. </t>
  </si>
  <si>
    <t xml:space="preserve">All sites: Appropriate maps form part of the current LTFP document. This is supported by a GIS system. </t>
  </si>
  <si>
    <t xml:space="preserve">All sites: The forest managers stated that they would be happy to share the management planning documentation with anyone who requested it. </t>
  </si>
  <si>
    <t>All sites: Actual historic (5 years) and projected production (1 year) sits below MSY of 250,000 (cu.m.y)</t>
  </si>
  <si>
    <t xml:space="preserve">All sites: No selective harvesting was seen. Discussion with the forest managers and observations during site visits indicate that this requirement is understood and met. </t>
  </si>
  <si>
    <t xml:space="preserve">All sites: The site managers stated that none were harvested. No harvesting of priority species was seen during the site visit nor was it identified through the stakeholder consultation process. </t>
  </si>
  <si>
    <t xml:space="preserve">All sites: The actions identified in the current LTFPs achieve this requirement. Opportunities for LISS are restricted as these are upland sites often over peat soils which makes it particularly susceptible to wind throw. </t>
  </si>
  <si>
    <t xml:space="preserve">All sites: New planting, restocking, and restructuring follows UKFS guidance to ensure minimum thresholds of native and secondary species. This ensures a degree of diversity in the developing woodland structure. Sitka spruce continues to form the main commercial element.  </t>
  </si>
  <si>
    <t xml:space="preserve">All sites: Complaint deer management plans were seen for all sites within the certified area. </t>
  </si>
  <si>
    <t xml:space="preserve">All sites: The forest managers stated that no such conversion had taken place. None was seen during the site visits, nor was it identified though the stakeholder consultation process. </t>
  </si>
  <si>
    <t xml:space="preserve">All sites: The forest managers stated that no Christmas tree production had taken place. None was seen during the site visit, nor was it identified though the stakeholder consultation process. </t>
  </si>
  <si>
    <t xml:space="preserve">All Sites: Felling activities were all covered by the approved forest plan. Pre-commencement paperwork for harvesting  included the assessment and communication of site sensitivities. </t>
  </si>
  <si>
    <t xml:space="preserve">All Sites: The forest managers stated that contractors would stop operations should anything unusual be seen during works. At Barracks, roading works ceased on the discovery of a white tailed eagle nest. </t>
  </si>
  <si>
    <t xml:space="preserve">All sites: No such uses declared or identified. </t>
  </si>
  <si>
    <t xml:space="preserve">All sites: No Such habitats were identified - open areas of deep peat are not planted. </t>
  </si>
  <si>
    <t xml:space="preserve">All sites: No such areas have been identified - none were highlighted through document review nor were they identified though the stakeholder consultation process. </t>
  </si>
  <si>
    <t xml:space="preserve">All sites: The forest managers stated that no such demands had been made, but they would consider requests on a case by case basis. </t>
  </si>
  <si>
    <t xml:space="preserve">All sites: The forest managers stated that no such issues had occurred, none were identified through the stakeholder consultation process. </t>
  </si>
  <si>
    <t xml:space="preserve">All sites: The company is committed to working with local contractors and offering opportunities to local people. All staff live and work locally. </t>
  </si>
  <si>
    <t>All sites: Fountains Forestry and their group members are not considered large enterprises.</t>
  </si>
  <si>
    <t>All sites: Relevant components are described throughout the current LTFP documentation</t>
  </si>
  <si>
    <t>All sites: the current LTFP provide detailed information through tables and maps about the felling and restocking proposals over the next 20 years</t>
  </si>
  <si>
    <t>All sites: No new woodlands have been created.</t>
  </si>
  <si>
    <t xml:space="preserve">All sites: The forest managers stated that they had no objection to publicly sharing summaries of the monitoring findings. </t>
  </si>
  <si>
    <t xml:space="preserve"> Compliant policy and objectives are found in the following sections of each LTFP: Admirals and Carn Mor: 1.4 Bhrochain, Inverlair and Barracks: A5, Corrour: 2</t>
  </si>
  <si>
    <t>Compliant policy and objectives are found in the following sections of each LTFP: Admirals and Carn Mor: 1.4 Bhrochain,  Inverlair and Barracks: A5, Corrour 2 and 4</t>
  </si>
  <si>
    <t>Environmental values are described at the following sections of the current LTFP: Admirals 3.1,  Carn Mor: 2, Bhrochain, Inverlair and Barracks: A6.9, Corrour: 5.4</t>
  </si>
  <si>
    <t>Specific measure to maintain and enhance are found in the following sections of the management plan: Admirals and Carn Mor, and  Bhrochain - NA none present. Inverlair and Barracks: Sections B and C, Corrour: 5.4.</t>
  </si>
  <si>
    <t>Compliant policy and objectives are found in the following sections of each LTFP: Admirals and Carn Mor: 1.4 Bhrochain, Inverlair and Barracks: A5, Corrour: 4.1.</t>
  </si>
  <si>
    <t>Bhrochain, Inverlair and Barracks: Section C of the current LTFP justifies the management proposals. Admirals 3.1 and 3.1, Carn Mor: 5.  Corrour: 8.</t>
  </si>
  <si>
    <t>Bhrochain, Inverlair and Barracks: Section C of the current LTFP justifies the proposed operational techniques. Admirals 3.1 and 3.1, Carn Mor: 5, Corrour: 8.</t>
  </si>
  <si>
    <t xml:space="preserve">All sites: All safety signage, contract management, and qualification requirements were met. Observation of excavator and harvester operations indicated that FISA guidance was being followed, including the provision of welfare facilities for operational staff. Staff interviewed were aware of the legal and best practice guidance relating to the task they were undertaking. </t>
  </si>
  <si>
    <t xml:space="preserve">All Sites: There was no evidence of no compliance noted during the audit. The harvesting operations described were covered by appropriate felling licences, a felling adjustment had been agreed with at Barracks. Documentary evidence was presented to demonstrate that recent road construction at Admirals and Corrour,  had been undertaken within the terms of applicable Environmental Impact Assessment and prior notification requirements. </t>
  </si>
  <si>
    <t xml:space="preserve">All sites: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and had been contacted prior to this certification audit. No negative comments were received. </t>
  </si>
  <si>
    <t>All sites: The current LTFPs were subject to a full Forestry Commission Scotland scoping exercise.</t>
  </si>
  <si>
    <t xml:space="preserve">All sites: The current LTFPs were subject to a full scoping exercise including parish councils. This also happens prior to high impact operations on a more localised level. This was discussed with forest managers during the audit and was seen in the plan scoping report. </t>
  </si>
  <si>
    <t>Corrour - no such introductions. All other sites: Non-native conifer species with Sitka spruce the primary species are planted to achieve commercial objectives and meet site conditions in line with UK forestry.  There is no evidence of any resulting invasive impacts.</t>
  </si>
  <si>
    <t>All Sites: Title deeds inspected during audit - no issues noted</t>
  </si>
  <si>
    <t xml:space="preserve">All pesticide use was seen to conform with legal requirements. Trico application was seen at Corrour and trees pre-treated with Acetamiprid were seen at Bhrochain. Risk assessments and emergency procedures were prepared to cover the operations and operatives were appropriately qualified to fulfil their tasks. </t>
  </si>
  <si>
    <t>All sites: No such applications had taken place</t>
  </si>
  <si>
    <t xml:space="preserve">Fertiliser records were presented for the whole group, including sites visited. At Barracks, 2017kg were used. </t>
  </si>
  <si>
    <t xml:space="preserve">All sites: Deer management was preferred over fencing. Deer managers were operational and effective on all sites visited. </t>
  </si>
  <si>
    <t xml:space="preserve">All Sites: No Issues noted during the audit. Forest managers described a position whereby fences are designed and specified to FC standards and take into account any public right of way (core paths), wildlife constraints (bird strike markers) and archaeological features where present.  </t>
  </si>
  <si>
    <t xml:space="preserve">All Sites: This was discussed onsite with the forest manager. No issues noted. Sites visited generate small amounts of waste. Fountains forestry have an EA waste transfer licence. </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</si>
  <si>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t>
  </si>
  <si>
    <t>See comments at GR1.1 Copies of company accounts made up to 31/12/2019 – Companies House web-site: https://beta.companieshouse.gov.uk/company/07910966</t>
  </si>
  <si>
    <t>Only one RMG is managed by Fountains Forestry</t>
  </si>
  <si>
    <t xml:space="preserve">The RMG has a written public policy of commitment to the FSC Principles and Criteria. Commitment stated and incorporated within the published UKWAS Statement and set out in the Forestry Management Manual (MA-FMM03) and PO-UKS-05 Dated: 01/05/2021 </t>
  </si>
  <si>
    <t>As in GR1.4 and Internal training, communication and advising members of staff or group members as appropriate is conducted by the Group Manager and Sponsoring Director. This is recorded through training minutes and e-mail communication.</t>
  </si>
  <si>
    <t>This is defined within the FMM Issue 3 – July 2021. Two documents are used for Group Members, Forest Certification Agreements AG-INF &amp; AG-INE (External), declaring and acknowledging their consent and commitment to FSC and group rules</t>
  </si>
  <si>
    <t>Examples of signed Forest Certification Agreements reviewed – Barracks (01.02.21) and Admirals (11.3.2021), Corrour (09.06.2020), Bhrochain (1.4.19) Carn Mor (19/6/16)</t>
  </si>
  <si>
    <t>All agreements are directly with owners or appointed trustees/officers of the owner.</t>
  </si>
  <si>
    <t>Roles and responsibilities for the different actors within the group are set out in FMM Issue 3 – July 2021- Appendix III and in accordance with industry guidance e.g. GMHSF</t>
  </si>
  <si>
    <t>As 3.1 above</t>
  </si>
  <si>
    <t>Management in accordance with the FMM Issue 3 – July 2021 and the requirements of UKWAS and UKFS. Subject to internal monitoring and audit.</t>
  </si>
  <si>
    <t>As described at 3.1</t>
  </si>
  <si>
    <t>All properties are managed in accordance with requirements as individual units.</t>
  </si>
  <si>
    <t>The FMM Issue 3 – July 2021 defines a limit of 100 members for the RMG and remains under regular review. The number of members within the Group in 2021 is currently 44 and the management resources are still in line with the resources required.</t>
  </si>
  <si>
    <t>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t>
  </si>
  <si>
    <t>All members are within the United Kingdom</t>
  </si>
  <si>
    <t>Completed by using the Property Audit Checklist prior to admission. Example reviewed for Admirals (Ref: SAFM/COC-005879-F113).</t>
  </si>
  <si>
    <t>Example reviewed for Admirals (Ref: SA-FM/COC-005879-F113). Site evaluation and compliance checks conducted as part of the entry process and development of a compliant forest management plan and evidenced in supporting records.</t>
  </si>
  <si>
    <t>Single RMG managed by Fountains Forestry UK Limited</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</si>
  <si>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t>
  </si>
  <si>
    <t>The FMM Issue 3 – July 2021 sections 1.4 and Appendix III sets out the group rules and requirements.</t>
  </si>
  <si>
    <t>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</si>
  <si>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and securely backed up. GR10.3 </t>
  </si>
  <si>
    <t>FMM, forest operations procedures and sales contract agreements set out mechanisms and controls for the management and accounting of all timber sales (Standing and Roadside) including estimates volumes and actual out turn supported by weight tickets, transfer records and summary information.</t>
  </si>
  <si>
    <t>FMM sets out the requirements and these are agreed with the certification body and audits conducted. All monitoring (Internal and external) is included with the groups management review procedures and any finding shared and actioned as necessary.</t>
  </si>
  <si>
    <t>FMM Issue 3 - Section 7 and Appendix III – Year to date 2021 a total of 7 nos. audits have been completed (4 nos Internal UKWAS/ISO and 3 nos Property Audit Checklists) – referenced to Audit Schedule and Audit Records</t>
  </si>
  <si>
    <t>FMM Issue 3 - Section 7 and Appendix III</t>
  </si>
  <si>
    <t>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t>
  </si>
  <si>
    <t>As GR11.4 above and FMM Issue 3 - Section 7 and Appendix III</t>
  </si>
  <si>
    <t>As GR11.4 above and FMM Issue 3 - Section 7 and Appendix III – (Note locations for audit by the certification body are only disclosed near the time so duplication may occur. Levels of risk and activity may also determine where audit activity is most effective)</t>
  </si>
  <si>
    <t>FMM Issue 3 - Section 7 and Appendix III – CAPA Register is maintained and managed by the group Compliance Manager</t>
  </si>
  <si>
    <t>FMM Issue 2, section 4.7 describes the system for COC and sales claims, Timber sales are only sold direct from the site, therefore no mixing is possible.</t>
  </si>
  <si>
    <t>Documents issued and referenced as “Registration Approval documents"</t>
  </si>
  <si>
    <t xml:space="preserve">All Sites: The forest manager stated that redundant materials are removed once their useful life is expired. This is outlined in the company's waste management policy (page 48 of the Forestry manual issue 3) and redundant materials plans seen during the audit. </t>
  </si>
  <si>
    <t>All Sites: Woodland planning follows national scoping procedures which includes consultation with statutory bodies. SSSI was marked on the maps at Corrour.</t>
  </si>
  <si>
    <t xml:space="preserve">All sites: No such woodlands have been identified and none are apparent on the Ancient Woodland Inventory </t>
  </si>
  <si>
    <t xml:space="preserve">All sites:  No such woodlands have been identified and none are apparent on the Ancient Woodland Inventory </t>
  </si>
  <si>
    <t>All sites: No such woodlands have been identified and none are apparent on the Ancient Woodland Inventory.</t>
  </si>
  <si>
    <t xml:space="preserve">All sites: The scoping process for management planning included national and local history exerts and their input could be see to inform plan design and delivery. </t>
  </si>
  <si>
    <t xml:space="preserve">The use of the FSC acronym in the Corrour and Inverlair management planning documentation did not carry the ® symbol after its first use. </t>
  </si>
  <si>
    <t>All Sites: Inspected Companies House listing (https://find-and-update.company-information.service.gov.uk/company/07910966/filing-history) for Fountains Forestry UK Ltd. No issues noted relating to group members visited.</t>
  </si>
  <si>
    <t>All sites: The forest managers described a forest management system that relied predominantly on timber income with access to grant aid where available or required.</t>
  </si>
  <si>
    <t xml:space="preserve"> Identification of special characteristics and appropriate treatments are described at the following sections of the current LTFP: Admirals: 3.1, Carn Mor: 2, Bhrochain, Inverlair and Barracks: 6, Corrour: 5.4</t>
  </si>
  <si>
    <t>Identified in the following sections of the current LTFP: Admirals 3.4, Carn Mor: 5.2 Bhrochain, Inverlair and Barracks: C.2.9, Corrour: 5.6.</t>
  </si>
  <si>
    <t>The following details show the published date - plan period, and review date. Admirals: 2017-2026 Bhrochain: 2019-2038 Carn Mor: 2017-2031 Corrour: 2020-2040  Barracks: 2019-2023 Inverlair: 2017-2026</t>
  </si>
  <si>
    <t xml:space="preserve">All sites: No issues noted. Forest managers described good communications with adjoining landowners and managers. This was confirmed through stakeholder interview at Corrour where the forest manager had facilitated a small area of harvesting over the boundary of a clearfell to avoid wind throw in a neighbouring property. </t>
  </si>
  <si>
    <t xml:space="preserve">All forest managers describes a situation where they were in ongoing dialogue with neighbouring land owners and managers in relation to the management of wild deer. </t>
  </si>
  <si>
    <t xml:space="preserve">All sites - beyond deer management no such issues had been identified. In many cases, the manager also looked after adjacent properties, so in this respect management could be considered to be landscape scale. </t>
  </si>
  <si>
    <t xml:space="preserve">Admirals, Bhrochain, and Carn Mor: Management plans and constraints maps show consideration of environmental impacts. Corrour: SSSI, AWI, SNW and deep peat areas are identified and appropriate management prescriptions are proposed.  Barracks: The discovery if a white tailed eagle nest during operations let to cessation of works and a new method statement being developed in collaboration with the RSPB and SNH. </t>
  </si>
  <si>
    <t xml:space="preserve">Admirals, Bhrochain, and Carn Mor: Management plans and constraints maps show consideration of environmental impacts. No significant features have been identified but all operations follow the precautionary principle in relation to soils, water, wildlife and archaeology.  Corrour: SSSI and deep peat areas are identified and appropriate management prescriptions are proposed.  Barracks: The identification of a white tailed eagle nest led to the cessation of roading works and a revised work programme and method statement. </t>
  </si>
  <si>
    <t xml:space="preserve">All sites: No issues noted. All managers were required to comply with the adjacency principle to ensure woodland cover is maintained at landscape scale. </t>
  </si>
  <si>
    <t xml:space="preserve">All sites: Harvesting and restocking plans showed consideration of threats such as fire, wind throw and disease. Establishment at all sites used pre-treated trees to combat weevil damage to new trees. </t>
  </si>
  <si>
    <t xml:space="preserve">Admirals: No harvesting has been undertaken. Bhrochain: Restocking following phase 1 harvest is becoming established. Carn Mor: Recent phase 1 harvesting is not yet restocked, but ground preparation underway. Corrour: No issues noted, all restock sites regenerating well. Many conifer Clearfells being returned to native woodland through planting or natural regeneration. Barracks: No issues noted, restocking monitored and establishing well. </t>
  </si>
  <si>
    <t xml:space="preserve">All sites: The actions identified in the current LTFPs achieve this requirement. Opportunities for LISS are restricted as these are upland sites over predominantly peat soils which makes them particularly susceptible to wind throw. </t>
  </si>
  <si>
    <t>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</si>
  <si>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Admirals, Bhrochain, Barracks, and Carn Mor: None undertaken. Corrour: Restoration of blanket bog is being undertaken in a number of compartments within this forest.  This is supported by statutory agencies and had the appropriate consents within the LTFP. </t>
  </si>
  <si>
    <t xml:space="preserve">Admirals, Bhrochain, Barracks, and Carn Mor: None undertaken Corrour: Corrour: Restoration of blanket bog is being undertaken in a number of non-native conifer compartments within this forest.  This is supported by statutory agencies and had the appropriate consents in relation to restocking conditions as a result of the approved LTFP. </t>
  </si>
  <si>
    <t>At Barracks, felling of a phase 2 compartment had been brought into phase 1, an agreement letter from the Forestry Commission was seen to support this change. At Corrour, a plan amendment was undertaken to facilitate an area of blanket bog restoration. All other sites: Work was seen to be delivered in line with forest plans.</t>
  </si>
  <si>
    <t xml:space="preserve">All sites: Monitoring records were used to continually inform operational activities. Examples include, deer management intensity in relation to browsing pressure, timber sale in relation to markets, pesticide application in relation to need. </t>
  </si>
  <si>
    <r>
      <t>Admirals: New road construction and associated drainage infrastructure was seen to follow good practice guidance. Bhrochain and Carn Mor: Mounding and drainage operations were seen to be conducted in line with best practice guidance. Corrour: C</t>
    </r>
    <r>
      <rPr>
        <u/>
        <sz val="10"/>
        <rFont val="Cambria"/>
        <family val="1"/>
        <scheme val="major"/>
      </rPr>
      <t xml:space="preserve">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t>
    </r>
    <r>
      <rPr>
        <sz val="10"/>
        <rFont val="Cambria"/>
        <family val="1"/>
        <scheme val="major"/>
      </rPr>
      <t xml:space="preserve">Barracks: Timber haulage roads and harvesting were seen to be constructed in line with best practice guidance in relation to water quality protection. </t>
    </r>
  </si>
  <si>
    <t xml:space="preserve">Admirals and Carn Mor:  No operational staff on site bit operational paperwork for recent works seen to be in order. Bhrochain, Corrour and Barracks: Operational staff undertaking mounding and harvesting works were in possession of operational paperwork and were aware of the detail of its content without having to refer to it. </t>
  </si>
  <si>
    <t xml:space="preserve">All sites: no harvesting of NTFP other than Deer for venison. This action enhanced environmental values and was seen to be undertaken effectively and efficiently. </t>
  </si>
  <si>
    <t xml:space="preserve">Compliant timber  sales documentation was seen from recent harvesting at Bhrochain (invoice 022198) and SBI invoices for Corrour (74/203217, 74/202192) and Barracks (670687, 671625). Carn Mor and Admirals - no recent harvesting. </t>
  </si>
  <si>
    <t>Documentary evidence was presented to demonstrate that recent road works at Admirals and Corrour,  had been undertaken within the terms of applicable Environmental Impact Assessment regulations and  prior notification documentation was seen. All other sites - no recent new roads or road upgrades</t>
  </si>
  <si>
    <t>All sites: No issues noted all roads seen in good serviceable condition with effective and appropriate associated drainage infrastructure</t>
  </si>
  <si>
    <t>All sites - conversations with forest managers demonstrated an intention to only use pesticides when necessary. Alternatives to site based application for weevil control were routinely used through the use of pre-treated trees. Weed control for establishment sites was only undertaken where strictly necessary.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</si>
  <si>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 xml:space="preserve">All Sites: No such damage was identified or reported. All risk assessments and site paperwork including emergency plans aimed to avoid the risk of pollution. At Corrour, the forest manger described that mounding operations ensured plants that required treatment were well away from water courses providing a additional safeguard against any incidents. </t>
  </si>
  <si>
    <t>Fountains Forestry have a compliant IPMS in their forestry manual, this is supported by an annual chemical use report.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</si>
  <si>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Fertiliser use has been undertaken at Barracks in the past 12 months. It is also used at Carn Mor and Bhrochain. At all sites it is used to secure establishment.</t>
  </si>
  <si>
    <t xml:space="preserve">Fertiliser use has been undertaken at Barracks in the past 12 months. It is also used at Carn Mor and Bhrochain. At all sites it is used to secure establishment and conversations with forest mangers indicated that it was used in line with best practice guidance.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</si>
  <si>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</si>
  <si>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 The risk of leaks from stationary machinery at Admirals was mitigated using bunded spill pads.</t>
  </si>
  <si>
    <t xml:space="preserve">All sites: Management planning made reference to features of HCV including statutory designations. </t>
  </si>
  <si>
    <t xml:space="preserve">All sites: Woodland planning follows national scoping procedures which includes periodic consultation with statutory bodies. Where special features or designated sites exist, forest managers were found to be managing these under guidance from experts and agencies. </t>
  </si>
  <si>
    <t xml:space="preserve">Admirals: Bhrochain: Carn Mor: No HCVF or designated forest area exists. Woodland planning follows national scoping procedures which includes consultation with statutory bodies. Corrour and Barracks: Priority species and habitats are identified in the management plan and prescriptions for their protection were seen to be being followed.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</si>
  <si>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are being restores to native woodland. Remnant features including mature native trees were identified and retained.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</si>
  <si>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assessed. They are being restores to native woodland. Remnant features including mature native trees were identified and retained. </t>
  </si>
  <si>
    <t>All sites:  SNW and other important habitats were seen to form part of the management planning documentation, were mapped, and appropriate treatments were identified. Actions included retention of SNW as NR.</t>
  </si>
  <si>
    <t xml:space="preserve">All sites: No issues noted, all significant conservation features identifies were mapped, and their protection was either addressed in the site plan or for more recent finds, the manager was aware and had implemented effective mitigation measure for their protection - an example of this is the protection of a recently discovered white tailed eagle nest at Barracks. </t>
  </si>
  <si>
    <t xml:space="preserve">All sites: Management plans ensured that forests would meet this requirement by the end of the plan period. </t>
  </si>
  <si>
    <t>Data in the LTFPS indicates that this requirement is met at all sites visited. Natural Reserves incorporate most areas of mixed broadleaved areas as well as some conifer retentions. These areas are managed by non-intervention unless work needs to be carried out for safety reasons.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</si>
  <si>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Data in the LTFP indicates that this requirement is met at all sites visited, Long Term Retentions are generally made up of conifer crops maintained beyond their economic rotation for structural and visual diversity, though may incorporate some MB.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</si>
  <si>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All sites: The sites were not significant for veteran tress. Areas of SNW contributed to LTR which will ensure creation of veteran trees over time. Boundary broadleaved trees were retained as a standard principle. </t>
  </si>
  <si>
    <t xml:space="preserve">All sites: Deadwood policies were reflected in the site plans and in group management documentation. Dead wood was seen to be being retained on all harvesting sites and in areas of LTR and NR. Discussions with site managers showed that they held a good knowledge of the requirement around deadwood and were considerate in its application. No issues noted. </t>
  </si>
  <si>
    <t>The forests at Admirals and Corrour are adjacent to a watercourses used by private households, distilleries or hydro schemes down stream. These uses were mentioned in LTFPs and the site managers were aware of them and  had taken measures for their protection. No Issues noted.</t>
  </si>
  <si>
    <r>
      <t xml:space="preserve">All sites: Forest operations observed were well signed. Corrour: FISA guidance 503 had not been followed </t>
    </r>
    <r>
      <rPr>
        <i/>
        <sz val="10"/>
        <rFont val="Cambria"/>
        <family val="1"/>
        <scheme val="major"/>
      </rPr>
      <t xml:space="preserve">where stack heights need to be more than product length then extra precautions must be put in place around the stack. The agreed stack height should be included in the site risk assessment  but not supported by a risk assessment. </t>
    </r>
    <r>
      <rPr>
        <sz val="10"/>
        <rFont val="Cambria"/>
        <family val="1"/>
        <scheme val="major"/>
      </rPr>
      <t xml:space="preserve">Timber stacks were found to be higher than product length and this was not addressed in the risk assessment. </t>
    </r>
  </si>
  <si>
    <t xml:space="preserve">All sites: Emergency plans with appropriate contact details seen in site packs for all sites inspected: Spill kits and bunds under stationary machines at roading works in Admirals. All contractors seen held valid first aid certification. </t>
  </si>
  <si>
    <t xml:space="preserve">All sites: Compliant operational site packs seen for all operations inspected - included risk assessments, emergency plans, contractor certification and insurance. Interviews with contractors demonstrated that these were understood and had been clearly communicated. </t>
  </si>
  <si>
    <t>Admirals: FMO qualifications seen for operations carrying out roading works. Bhrochain and Carn Mor: FMO certification seen for contractors carrying out mounding and drainage works. Corrour: FMO certification for harvesting contractors, spraying qualifications for contractors applying Trico and Gazelle herbicide. Barracks: FMO certification for harvesting contractors, and for operatives carrying out roading works.</t>
  </si>
  <si>
    <t xml:space="preserve">Admirals: Valid insurance certificates were seen for contractors undertaking new roading works. Bhrochain and Carn Mor: Valid insurance documents were seen for contractors undertaking mounding and drainage works. Corrour: Valid insurance documents seen for contractors undertaking harvesting works. Barracks: Valid insurance documents seen for contractors undertaking harvesting and roading works. </t>
  </si>
  <si>
    <t>Admirals, Bhrochain, and Carn Mor: No such features. Corrour: Management actions have been informed by site survey and the outcomes of the scoping exercise. They focus on environmental protection and enhancement and the protection of a geological sssi. Barracks: An area of PAWS areas not assesses for high conservation values.</t>
  </si>
  <si>
    <t xml:space="preserve">Admirals: New road construction and associated drainage infrastructure was seen to follow good practice guidance. Bhrochain and Carn Mor: Mounding and drainage operations were seen to be conducted in line with best practice guidance. Corrour: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Barracks: Timber haulage roads and harvesting were seen to be constructed in line with best practice guidance in relation to water quality protection. </t>
  </si>
  <si>
    <t>9th-19th July 2021</t>
  </si>
  <si>
    <t>542 consultees were contacted</t>
  </si>
  <si>
    <t>3 responses were received</t>
  </si>
  <si>
    <t>Consultation was carried out on 18/May/2021</t>
  </si>
  <si>
    <t>3 interviews were held in person during audit and 1 contact by e-mail</t>
  </si>
  <si>
    <t>Admirals: New roading and planned harvest areas.</t>
  </si>
  <si>
    <t>Carn Mor: Recent harvesting,  recent restock</t>
  </si>
  <si>
    <t>Bhrochain: Recent harvesting, active mounding, recent restock</t>
  </si>
  <si>
    <t>Barracks: New roading, restock, harvesting, white tailed eagle protection</t>
  </si>
  <si>
    <r>
      <t xml:space="preserve">The forest management was evaluated against </t>
    </r>
    <r>
      <rPr>
        <i/>
        <sz val="11"/>
        <rFont val="Cambria"/>
        <family val="1"/>
      </rPr>
      <t xml:space="preserve">UKWAS V4 Effective from April 1st 2018 </t>
    </r>
    <r>
      <rPr>
        <sz val="11"/>
        <rFont val="Cambria"/>
        <family val="1"/>
      </rPr>
      <t xml:space="preserve"> Available at https://fsc.org/en/document-center</t>
    </r>
  </si>
  <si>
    <r>
      <t>THE CERTIFICATION ASSESSMENT PROCESS -</t>
    </r>
    <r>
      <rPr>
        <b/>
        <sz val="11"/>
        <color indexed="12"/>
        <rFont val="Cambria"/>
        <family val="1"/>
      </rPr>
      <t/>
    </r>
  </si>
  <si>
    <r>
      <rPr>
        <b/>
        <sz val="11"/>
        <rFont val="Calibri"/>
        <family val="2"/>
      </rPr>
      <t>Friday 9th July (Remote)</t>
    </r>
    <r>
      <rPr>
        <sz val="11"/>
        <rFont val="Calibri"/>
        <family val="2"/>
      </rPr>
      <t xml:space="preserve">
9:30 – 10:30 Opening meeting, 2020 CAR review, and group checklist review 
12:30 – 17:00 Group, site, and 2020 CAR document review (MT)</t>
    </r>
  </si>
  <si>
    <r>
      <rPr>
        <b/>
        <sz val="11"/>
        <rFont val="Calibri"/>
        <family val="2"/>
      </rPr>
      <t>Monday 12th July (Remote)</t>
    </r>
    <r>
      <rPr>
        <sz val="11"/>
        <rFont val="Calibri"/>
        <family val="2"/>
      </rPr>
      <t xml:space="preserve">
9:15-10:15 Corrour remote audit and site visit plan (JS, AC, MT)
10:30-11:30 Barracks remote audit and site visit plan (MT, SH, AC, MT)
11:45-12-45 Admirals, Bhrochain, Carn Mor/Innis Beith/Tutim remote audit and site visit plan (II, AC, MT)
1:30 – 17:00 Site document review (MT)</t>
    </r>
  </si>
  <si>
    <r>
      <rPr>
        <b/>
        <sz val="11"/>
        <rFont val="Cambria"/>
        <family val="1"/>
        <scheme val="major"/>
      </rPr>
      <t>Friday 16th July</t>
    </r>
    <r>
      <rPr>
        <sz val="11"/>
        <rFont val="Cambria"/>
        <family val="1"/>
        <scheme val="major"/>
      </rPr>
      <t xml:space="preserve">
9:30-15:30 Barracks Site Visit (MT, SH, AC, MT, DM)
15:30-17:30 Travel to Glasgow (MT)</t>
    </r>
  </si>
  <si>
    <t>None. Hybrid audit due to Covid -19 pandemic.</t>
  </si>
  <si>
    <t>Throughout audit: A range of documents were reviewed received by e-mail - including: Title documents, felling licences, permitted development notices, forest plans, work instructions, contractor certification, internal audit documentation, chemical and fertiliser use records, group management documentation, timber invoices, maps</t>
  </si>
  <si>
    <t>Corrour: PAWS, SSSI, new road, active harvesting, chemical use, restock</t>
  </si>
  <si>
    <t>Contractor</t>
  </si>
  <si>
    <t>Positive</t>
  </si>
  <si>
    <t>Neighbour</t>
  </si>
  <si>
    <t>Employee</t>
  </si>
  <si>
    <t>Nationwide</t>
  </si>
  <si>
    <t xml:space="preserve">FMM Issue 2 and Sales Contracts and T&amp;C’s – Compliant timber  sales documentation was seen from recent harvesting at Bhrochain (invoice 022198) and SBI invoices for Corrour (74/203217, 74/202192) and Barracks (670687, 671625). Carn Mor and Admirals - no recent harvesting. </t>
  </si>
  <si>
    <t>No Issues noted</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</si>
  <si>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</si>
  <si>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 their responsibilities; 
d) agree that the Group Entity will be the main contact for certification. 
</t>
  </si>
  <si>
    <t>Active management units ≤ 1,000 ha AND
SLIMF management units and Communities AND 
Active MUs where outsourced services are carried out only by forestry contractors in the group</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</si>
  <si>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RA 2021: Photographic and documentary evidence was presented to indicate that this issue had been immidiately resolved. Numerous golapost with correct signage were seen during the RA audit.  </t>
  </si>
  <si>
    <t>RA 2021: Evidence was presented to show that the contractor in question had immidiately gained the apprporate licnce for the waste transfer following rainsin of this CAR. No issues noted during other site inpsections during the RA audit</t>
  </si>
  <si>
    <r>
      <t xml:space="preserve">At Corrour FISA guidance 503 had not been followed </t>
    </r>
    <r>
      <rPr>
        <i/>
        <sz val="11"/>
        <rFont val="Cambria"/>
        <family val="1"/>
        <scheme val="major"/>
      </rPr>
      <t>'where stack heights need to be more than product length then extra precautions must be put in place around the stack. The agreed stack height should be included in the site risk assessment'</t>
    </r>
    <r>
      <rPr>
        <sz val="11"/>
        <rFont val="Cambria"/>
        <family val="1"/>
        <scheme val="major"/>
      </rPr>
      <t xml:space="preserve"> Timber stacks were found to be higher than product length and this was not addressed in the risk assessment.  </t>
    </r>
  </si>
  <si>
    <t>UKWAS 3.1.1</t>
  </si>
  <si>
    <t xml:space="preserve">The Group Manager shall ensure that woodland operations conform to forestry best practice guidance. </t>
  </si>
  <si>
    <t xml:space="preserve">St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t>
  </si>
  <si>
    <t xml:space="preserve">The owner/manager shall:
• Identify and evaluate remnant features,
• Identify and evaluate threats,
• Adopting a precautionary approach, prioritise actions based on the level of threat and the value of remnants, and
• Implement targeted actions. </t>
  </si>
  <si>
    <t>UKWAS 4.3.1 b</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</si>
  <si>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</si>
  <si>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Re-Assessment dates</t>
  </si>
  <si>
    <t>SA-PEFC-FM/COC-005879</t>
  </si>
  <si>
    <t>PEFC/16-40-2175</t>
  </si>
  <si>
    <t>PEFC</t>
  </si>
  <si>
    <t>Please detail any current or previous PEFC/Other applications or certifications within the last 5 years
For previous certificates please supply a copy of the last audit report</t>
  </si>
  <si>
    <t>PEFC Notification fee</t>
  </si>
  <si>
    <t>Outsourced processes</t>
  </si>
  <si>
    <t>List of High Nature Values</t>
  </si>
  <si>
    <t>Root Cause analysis proposed by client at closing meeting</t>
  </si>
  <si>
    <t>Corrective Action proposed by client at closing meeting</t>
  </si>
  <si>
    <t xml:space="preserve">Failure to adhere to comprehensive pre commencement </t>
  </si>
  <si>
    <t>procedures. Training and communication to close car as well as site specific remedy</t>
  </si>
  <si>
    <t xml:space="preserve">Lack of contractor base due to covid led to contractor offering to remove shelters while on site, this led to slippage in usual checks and procedures which would prevent this error occurring. </t>
  </si>
  <si>
    <t xml:space="preserve">Training and communication to close car as well as site specific remedy in that contractor will get licence immediately. </t>
  </si>
  <si>
    <t>Gap in communications with Standing sale FWM.</t>
  </si>
  <si>
    <t>Incorrect interpretation of standard by Forest Manager</t>
  </si>
  <si>
    <t>Add greater detail to pre commemcement procedures in relation to this issue.</t>
  </si>
  <si>
    <t xml:space="preserve">FM now undertsnds requirement. PAWS area in question will be surveyed. </t>
  </si>
  <si>
    <t>3.8.2</t>
  </si>
  <si>
    <t>Information gathered from external government agencies such as agencies responsible for forest, nature protection and working environment, and national webbased data portals)</t>
  </si>
  <si>
    <t>Data gathered include: Ancient woodland inventory (Scotland)</t>
  </si>
  <si>
    <t>Data from 1 organisation gathered</t>
  </si>
  <si>
    <t>●</t>
  </si>
  <si>
    <t>Soil Association  
Certification Decision</t>
  </si>
  <si>
    <t># of sites:</t>
  </si>
  <si>
    <t># of ha:</t>
  </si>
  <si>
    <t xml:space="preserve">SA Certification staff member recommending certification decision </t>
  </si>
  <si>
    <t># of pre-conditions</t>
  </si>
  <si>
    <t># of MAJOR conditions</t>
  </si>
  <si>
    <t># of Minor conditions</t>
  </si>
  <si>
    <t># of observations</t>
  </si>
  <si>
    <t>Recommendation</t>
  </si>
  <si>
    <t>I have reviewed the report of this assessment (including stakeholder consultation and peer review summary as appropriate) and</t>
  </si>
  <si>
    <t>Date:</t>
  </si>
  <si>
    <t>Approval</t>
  </si>
  <si>
    <t>Approved: Maintain /grant certification</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</si>
  <si>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</si>
  <si>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</si>
  <si>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</si>
  <si>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</si>
  <si>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PEFC Status</t>
  </si>
  <si>
    <t>Product Category</t>
  </si>
  <si>
    <t>Species</t>
  </si>
  <si>
    <t>Signed:</t>
  </si>
  <si>
    <t>Soil Association Certification Ltd • United Kingdom</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</si>
  <si>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</si>
  <si>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</si>
  <si>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</si>
  <si>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</si>
  <si>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</si>
  <si>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</si>
  <si>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</si>
  <si>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</si>
  <si>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</si>
  <si>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</si>
  <si>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</si>
  <si>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</si>
  <si>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</si>
  <si>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</si>
  <si>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</si>
  <si>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</si>
  <si>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</si>
  <si>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</si>
  <si>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</si>
  <si>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</si>
  <si>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</si>
  <si>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</si>
  <si>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</si>
  <si>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</si>
  <si>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</si>
  <si>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</si>
  <si>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</si>
  <si>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</si>
  <si>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</si>
  <si>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</si>
  <si>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</si>
  <si>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</si>
  <si>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</si>
  <si>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</si>
  <si>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</si>
  <si>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</si>
  <si>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</si>
  <si>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</si>
  <si>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</si>
  <si>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</si>
  <si>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</si>
  <si>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</si>
  <si>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</si>
  <si>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</si>
  <si>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</si>
  <si>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</si>
  <si>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</si>
  <si>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</si>
  <si>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</si>
  <si>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</si>
  <si>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</si>
  <si>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</si>
  <si>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</si>
  <si>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</si>
  <si>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</si>
  <si>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</si>
  <si>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</si>
  <si>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</si>
  <si>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</si>
  <si>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</si>
  <si>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</si>
  <si>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</si>
  <si>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</si>
  <si>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</si>
  <si>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</si>
  <si>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</si>
  <si>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</si>
  <si>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</si>
  <si>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</si>
  <si>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</si>
  <si>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</si>
  <si>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</si>
  <si>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</si>
  <si>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</si>
  <si>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</si>
  <si>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</si>
  <si>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</si>
  <si>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</si>
  <si>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</si>
  <si>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</si>
  <si>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</si>
  <si>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</si>
  <si>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</si>
  <si>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</si>
  <si>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</si>
  <si>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</si>
  <si>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</si>
  <si>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</si>
  <si>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</si>
  <si>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</si>
  <si>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</si>
  <si>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</si>
  <si>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</si>
  <si>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</si>
  <si>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</si>
  <si>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r>
      <t>PEFC Forest Management Standard UK</t>
    </r>
    <r>
      <rPr>
        <sz val="14"/>
        <color indexed="10"/>
        <rFont val="Cambria"/>
        <family val="1"/>
      </rPr>
      <t xml:space="preserve">; 
UKWAS Forest Management Standard (v4.0; 2018) </t>
    </r>
  </si>
  <si>
    <t>Certificate Code:</t>
  </si>
  <si>
    <t>PEFC License Code:</t>
  </si>
  <si>
    <t>Date of certificate issue:</t>
  </si>
  <si>
    <t>Date of expiry of certificate:</t>
  </si>
  <si>
    <t>Date Report Finalised/ Updated</t>
  </si>
  <si>
    <t>SA Auditor</t>
  </si>
  <si>
    <t>Matt Talyor</t>
  </si>
  <si>
    <t>Disclaimer: auditing is based on a sampling process of the available information.</t>
  </si>
  <si>
    <t>RT-FM-001a-06 April 2020. ©  Produced by Soil Association Certification Limited</t>
  </si>
  <si>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</si>
  <si>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</si>
  <si>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</si>
  <si>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</si>
  <si>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</si>
  <si>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</si>
  <si>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</si>
  <si>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</si>
  <si>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</si>
  <si>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</si>
  <si>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</si>
  <si>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</si>
  <si>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</si>
  <si>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</si>
  <si>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</si>
  <si>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</si>
  <si>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</si>
  <si>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</si>
  <si>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</si>
  <si>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</si>
  <si>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</si>
  <si>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</si>
  <si>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</si>
  <si>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</si>
  <si>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</si>
  <si>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</si>
  <si>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</si>
  <si>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</si>
  <si>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</si>
  <si>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</si>
  <si>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</si>
  <si>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</si>
  <si>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</si>
  <si>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</si>
  <si>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</si>
  <si>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</si>
  <si>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</si>
  <si>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</si>
  <si>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</si>
  <si>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</si>
  <si>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</si>
  <si>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</si>
  <si>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</si>
  <si>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</si>
  <si>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</si>
  <si>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</si>
  <si>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</si>
  <si>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</si>
  <si>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</si>
  <si>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</si>
  <si>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</si>
  <si>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</si>
  <si>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</si>
  <si>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</si>
  <si>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</si>
  <si>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</si>
  <si>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</si>
  <si>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</si>
  <si>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</si>
  <si>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</si>
  <si>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</si>
  <si>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</si>
  <si>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</si>
  <si>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</si>
  <si>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</si>
  <si>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</si>
  <si>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</si>
  <si>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</si>
  <si>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</si>
  <si>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</si>
  <si>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</si>
  <si>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</si>
  <si>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</si>
  <si>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</si>
  <si>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</si>
  <si>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</si>
  <si>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</si>
  <si>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</si>
  <si>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</si>
  <si>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</si>
  <si>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</si>
  <si>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</si>
  <si>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</si>
  <si>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</si>
  <si>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</si>
  <si>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</si>
  <si>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RA 2021</t>
  </si>
  <si>
    <t>MA 2016 CU, S1 2017 &amp; S3 2019, RA 2021</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</si>
  <si>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</si>
  <si>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</si>
  <si>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documented system / Centralised policies and procedures</t>
  </si>
  <si>
    <t xml:space="preserve">Description of resources available: technical (ie. equipment) and human (ie no. of people /relevant training/access to expert advice)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</si>
  <si>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</si>
  <si>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</si>
  <si>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</si>
  <si>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</si>
  <si>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</si>
  <si>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Description of System</t>
  </si>
  <si>
    <t>Fountains Forestry UK Limited - Resource Management Group (RMG) established to provide client owners with a means of certifying owned woodlands as sustainably managed under FSC &amp; PFC requirements and meeting UKWAS and UKFS standards. Douglas Murray is the RMG Sponsoring Director for Forestry (SDF) responsible for the overall management of the group. RMG is supported by ISO certified integrated management systems (IMS) to meet H&amp;S, Env and Quality requirements. The IMS has a wide range of documented policies, manuals, procedures, guidance and other supporting records and forms. The RMG has dedicated resource with a full time Compliance Manager supporting the SDF and dedicated forest managers and admin staff in locations across the country to manage the certified owner woodlands.</t>
  </si>
  <si>
    <t>This is a group scheme with Multiple FMU's, there is a clear system to ensure all sites meet the FSC requirements. The specific requirements for the RMG management are set out in the Forest Management Manual (FMM) with details of group requirements applied uniformly to all group members.</t>
  </si>
  <si>
    <t xml:space="preserve">Andy Grundy </t>
  </si>
  <si>
    <t>Nicola Brennan</t>
  </si>
  <si>
    <t>Andy Grundy</t>
  </si>
  <si>
    <t>PEFC 100% certified</t>
  </si>
  <si>
    <t>roundwood, pulpwood</t>
  </si>
  <si>
    <t>1000 - 1010, 1020</t>
  </si>
  <si>
    <t>1. coniferous
3. non-coniferous other</t>
  </si>
  <si>
    <t>fuelwood</t>
  </si>
  <si>
    <t>F115</t>
  </si>
  <si>
    <t>Penmanshiel</t>
  </si>
  <si>
    <t>Cockburnspath, Scot Borders</t>
  </si>
  <si>
    <t>NT800680</t>
  </si>
  <si>
    <t>HCV3</t>
  </si>
  <si>
    <t>HCV6</t>
  </si>
  <si>
    <t>HCV 3 &amp; 6</t>
  </si>
  <si>
    <t>HVC3</t>
  </si>
  <si>
    <t>F111</t>
  </si>
  <si>
    <t>Kens Wood</t>
  </si>
  <si>
    <t>Mossdale, Dumf &amp; Galloway</t>
  </si>
  <si>
    <t>NX614696</t>
  </si>
  <si>
    <t>F116</t>
  </si>
  <si>
    <t>Hallmanor</t>
  </si>
  <si>
    <t>Peebles, Scot Borders</t>
  </si>
  <si>
    <t>NT194345</t>
  </si>
  <si>
    <t>13/10/2021
22/10/2021
09/02/2022</t>
  </si>
  <si>
    <t>Kirkconnel, Dumf &amp; Galloway</t>
  </si>
  <si>
    <t>Cairnryan, Dumf &amp; Galloway</t>
  </si>
  <si>
    <t>Tom Haynes</t>
  </si>
  <si>
    <t>Loch Carron, Highland</t>
  </si>
  <si>
    <t>New Kelso</t>
  </si>
  <si>
    <t>NG948446</t>
  </si>
  <si>
    <t>Craig MacDonald</t>
  </si>
  <si>
    <t>8 - 12 August 2022</t>
  </si>
  <si>
    <t>Rebecca Haskell</t>
  </si>
  <si>
    <t>m: 12
f: 4</t>
  </si>
  <si>
    <t>Less than 500 ha</t>
  </si>
  <si>
    <t>500 ha – 1000 ha</t>
  </si>
  <si>
    <t>Local council</t>
  </si>
  <si>
    <t>N/A</t>
  </si>
  <si>
    <t>Returned consultation feedback form but had only written N/A against every question</t>
  </si>
  <si>
    <t>Noted</t>
  </si>
  <si>
    <t>AAF category</t>
  </si>
  <si>
    <t>Peter Mitchell</t>
  </si>
  <si>
    <t>500-1000ha</t>
  </si>
  <si>
    <t>F117</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</si>
  <si>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t>
  </si>
  <si>
    <t>See comments at 1.1 Copies of company accounts made up to 31/12/2020 – Companies House web-site: https://beta.companieshouse.gov.uk/company/07910966</t>
  </si>
  <si>
    <t xml:space="preserve">The RMG has a written public policy of commitment to the FSC Principles and Criteria. Commitment stated and incorporated within the published UKWAS Statement and set out in the Forestry Management Manual (MA-FMM-04) and PO-UKS-05 Dated: 01/05/2022 </t>
  </si>
  <si>
    <t>As stated in 1.4 and Internal training, communication and advising members of staff or group members as appropriate is conducted by the Group Manager and Sponsoring Director. This is recorded through training minutes and e-mail communication.</t>
  </si>
  <si>
    <t>This is defined within the FMM Issue 4 – May 2022. Two documents are used for Group Members, Forest Certification Agreements AG-INF &amp; AG-INE (External), declaring and acknowledging their consent and commitment to FSC and group rules</t>
  </si>
  <si>
    <t xml:space="preserve">Examples of signed Forest Certification Agreements (AG-INF) reviewed – Penmanshiel (04.10.2021), Hall Manor (30.11.2021)  and New Kelso (17.01.2022)  </t>
  </si>
  <si>
    <t>Roles and responsibilities for the different actors within the group are set out in FMM Issue 4 – May 2022 - Appendix III and in accordance with industry guidance e.g. GMHSF</t>
  </si>
  <si>
    <t>Management in accordance with the FMM Issue 4 – May 2022 and the requirements of UKWAS and UKFS. Subject to internal monitoring and audit.</t>
  </si>
  <si>
    <t>The FMM Issue 4 – May 2022 defines a limit of 100 members for the RMG and remains under regular review. The number of members within the Group in 2022 is currently 44 and the management resources are still in line with the resources required.</t>
  </si>
  <si>
    <t>FMM Appendix III requires review to indicate approach to management of expansion of the Group. Current resources are considered adequate for the coming year.</t>
  </si>
  <si>
    <t>Completed by using the Property Audit Checklist prior to admission. Example reviewed for Hall Manor (Ref: SAFM/COC-005879-F116) and New Kelso (Ref: SAFM/COC-005879-F117)</t>
  </si>
  <si>
    <t>Example reviewed for Hall Manor (Ref: SAFM/COC-005879-F116) and New Kelso (Ref: SAFM/COC-005879-F117). Site evaluation and compliance checks conducted as part of the entry process and development of a compliant forest management plan and evidenced in supporting records.</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</si>
  <si>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t>
  </si>
  <si>
    <t>The FMM Issue 4 – May 2022 sections 1.4 and Appendix III sets out the group rules and requirements.</t>
  </si>
  <si>
    <t>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</si>
  <si>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cloud based and securely backed up.  </t>
  </si>
  <si>
    <t>FMM Issue 4 - Section 7 and Appendix III – Year to date 2022 a total of 8 nos. audits have been completed (3 nos Internal UKWAS/ISO and 5 nos Property Audit Checklists) – referenced to Audit Schedule and Audit Records</t>
  </si>
  <si>
    <t>Specified in FMM Issue 4 - Section 7 and Appendix III</t>
  </si>
  <si>
    <t>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t>
  </si>
  <si>
    <t>As 11.4 above and FMM Issue 4 - Section 7 and Appendix III – (Note locations for audit by the certification body are only disclosed near the time so duplication may occur. Levels of risk and activity may also determine where audit activity is most effective)</t>
  </si>
  <si>
    <t>FMM Issue 4 - Section 7 and Appendix III – CAPA Register is maintained and managed by the group Compliance Manager</t>
  </si>
  <si>
    <t>CARs from S1</t>
  </si>
  <si>
    <t>Observation</t>
  </si>
  <si>
    <t>At Hallmanor the felling plan provided by the timber purchaser to the operators did not fully match the information communicated to them by the Fountains manager as it failed to mention the potential presence of red squirrels or badgers.  The harvester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felling plan provided to operators could lead to a future non-compliance.</t>
  </si>
  <si>
    <t>UKWAS 3.1.2</t>
  </si>
  <si>
    <t>UKWAS 3.4.2 c and FSC Ref - FSC-POL-30-001 v3 para 4.12, part 2 and 4</t>
  </si>
  <si>
    <t xml:space="preserve">The owner/ manager shall prepare and implement an effective integrated pest management strategy that, where pesticides and biological control agents are to be used, justifies their use                                                          demonstrating that there is no practicable alternative, in terms of economic, social and environmental costs                                                                                                 </t>
  </si>
  <si>
    <t>At Hallmanor,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t>
  </si>
  <si>
    <t>UKWAS 3.6.2</t>
  </si>
  <si>
    <t>At Loch Ree the manager was aware of the location of all high seats, could evidence their inspections and the permanent high seat in Cpt. 5 inspected during audit was seen to be relatively new, in good condition and with signage in place; however as the manager has not mapped high seat locations there is a danger of inspections being missed in future.</t>
  </si>
  <si>
    <t>UKWAS 5.2.1</t>
  </si>
  <si>
    <t>At Kens Wood there was no fire extinguisher in the excavator on site for mounding operations</t>
  </si>
  <si>
    <t>UKWAS 5.4.1</t>
  </si>
  <si>
    <t>The owner / manager shall ensure that there is compliance with health and safety legislation, conformance with associated codes of practice and conformance with FISA guidance</t>
  </si>
  <si>
    <t>At Hallmanor the manager had instructed the use of urea for stump treatment but had not followed procedure regarding  informing Fountains Compliance Manager. As urea has not been used historically at any site, an ESRA was not in place and as the Compliance Manager was unaware of this current usage he had not prepared one nor reminded the manager of the requirement to justify or record usage.</t>
  </si>
  <si>
    <t>S1 follow - up email seen reminding manager of best practice requirements.  Timber stacks inspected at S1 audit all seen either to be no more than product length or to have risk assessments / appropriate control measures in place when over this height</t>
  </si>
  <si>
    <t>S1 -  PAWS survey undertaken at Barracks on 4/8/21.  Survey results, including identified actions seen, evidencing full compliance. No PAWS at any sites visited during S1.</t>
  </si>
  <si>
    <t>Historically there has been no use of urea, so the IPMS does not expressly cover use of urea.  There is a procedure in place for managers to inform the Compliance Manager of any new chemical usage but the manager for Hallmanor had not followed this procedure; however the lack of clarity within the IPMS is likely to have been a contributing factor.</t>
  </si>
  <si>
    <t>1. ESRA to be drafted 2. Forestry Management Manual to be revised to specifically mention urea. 3. All managers to be issued with a reminder regarding procedure for informing Compliance Manager of new chemical usage. 4. Harvesting pre-job checklist to be revised to include a specific question regarding urea usage</t>
  </si>
  <si>
    <t xml:space="preserve">Overfamilarity leading to incomplete / hasty checks at start of contract. The manager had used the same contractor on many occasions and during previous checks a fire extinguisher had always been present. </t>
  </si>
  <si>
    <t xml:space="preserve">1.  All managers to be reminded of the need to undertake standard checks in full at the start of every contract. 2. Compliance evaluation on inspections to be undertaken. </t>
  </si>
  <si>
    <t xml:space="preserve">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</si>
  <si>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Employee (student placement)</t>
  </si>
  <si>
    <t xml:space="preserve">Garvary </t>
  </si>
  <si>
    <t>296 consultees were contacted</t>
  </si>
  <si>
    <t>1 responses were received</t>
  </si>
  <si>
    <t>Consultation was carried out on 13/06/2022</t>
  </si>
  <si>
    <t>Forwarder operators interviewed during audit at Loch Ree and Hallmanor, excavator operator interviewed at Kens Wood, Harvester operator interviewed at Hallmanor and HND student on placement with Fountains interviewed at Garvary</t>
  </si>
  <si>
    <t>8 August Opening meeting Rebecca Haskell ( auditor), Andrew Clark (Fountains Compliance Manager), Douglas Murray (Fountains Director)</t>
  </si>
  <si>
    <t>8 August Audit: Review of documentation [&amp; Group systems], staff interviews</t>
  </si>
  <si>
    <t>8 August Site visit  Loch Ree</t>
  </si>
  <si>
    <t>9 August Site visits Kens Wood, Hallmanor</t>
  </si>
  <si>
    <t>10 August Review of documentation [&amp; Group systems], staff interviews</t>
  </si>
  <si>
    <t>11 August Site visits Garvary, Carn Mor, Innis Beithe &amp; Tutim</t>
  </si>
  <si>
    <t xml:space="preserve">12 August Review of documentation </t>
  </si>
  <si>
    <t>12 August Closing meeting Rebecca Haskell ( auditor), Andrew Clark (Fountains Compliance Manager), Douglas Murray (Fountains Director)</t>
  </si>
  <si>
    <t>Summary of person days including time spent on preparatory work, actual audit days, consultation and report writing 8 days</t>
  </si>
  <si>
    <t>Factors increasing auditing time: None</t>
  </si>
  <si>
    <t xml:space="preserve">Factors decreasing auditing time: Plantations, Group and multiple MU certificates. </t>
  </si>
  <si>
    <t xml:space="preserve"> Rebecca Haskell,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</si>
  <si>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</si>
  <si>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UKWAS Sections 3 &amp; 5. None of the FMUs contained HCV attributes.</t>
  </si>
  <si>
    <t>Group standards</t>
  </si>
  <si>
    <t>PEFC Trademark Standard PEFC ST 2001</t>
  </si>
  <si>
    <t>8/8/22 Loch Ree - document review on site - management planning documentation and records reviewed with manager.  Site visit included checking haulage route and  general drive round forest road network, including section of new road - issues around consultation with local community regarding timber haulage discussed in detail. Redundant materials removal discussed; also management of small pockets of rhododendron. Cpt. 6 harvesting site inspected and forwarder operator interviewed.  Cpt. 5 high seat inspected and deer management discussed. Borrow pit inspected and area of phytophthora affected larch seen. Brockloch Cairn archaeological feature and associated buffer zone inspected.</t>
  </si>
  <si>
    <t>9/8 Kens Wood - document review on site - management planning documentation and records reviewed with manager.  Site visit included inspection of haulage route, including listed Viaduct.  Mounding operation - site walked, riparian buffer zones observed, drainage discussed and excavator operator interviewed.</t>
  </si>
  <si>
    <t>9/8 Hallmanor - document review on site - management planning documentation and records reviewed with manager. Site visit included general drive along forest road - redundant materials planning discussed regarding removal of tree shelters.  Live harvesting site visited - protection of archaeological features and private water supply seen; also disused badger sett.  Forwarder operator and harvester operator interviewed.</t>
  </si>
  <si>
    <t>Carn Mor, Innis Beithe &amp; Tutim Document review at office 10/8 and on site 11/8 - management planning documentation and records reviewed with managers. Site visit - no live operations at time of audit. Borrow pit inspected at Tutim; also high seat and associated map / inspection records. Drive through forest road network to Upper &amp; Lower Carn Mor - restock of various ages seen and weevil control / fertiliser requirements discussed; also redundant materials planning.</t>
  </si>
  <si>
    <t>Whole group: None</t>
  </si>
  <si>
    <t>Training matrix seen - In past year training has included, stump forensics / planning and management of chainsaw contracts - all managers trained. First aid refresher training. Diffuse pollution training. Fleet of five drones - various members of staff have received drone pilot training. At company conference various presentations provided training / update. FISA FWM courses planned for later this year. Sandwich student interviewed confirmed a full programme of training / mentoring, including drone pilot, stump forensics / planning and management of chainsaw contracts, first aid.</t>
  </si>
  <si>
    <t>Records of sales of PEFC certified products:</t>
  </si>
  <si>
    <t>Described in Long Term Forest Plans (LTFP) for each site</t>
  </si>
  <si>
    <t>Compartment records and Production forecasts included in LTFP appendices</t>
  </si>
  <si>
    <t>Loch Ree 2022 estimate 23000t , Actual for previous 12 months 6705t, AAC 14440t</t>
  </si>
  <si>
    <t>Kens Wood 0 actual 2946t 653 AAC t</t>
  </si>
  <si>
    <t>Hallmanor 2022 estimate 30000t, actual 4500t for previous 12 months AAC 4674t</t>
  </si>
  <si>
    <t>Garvary 2022 estimate 2000t, actual 9867t for previous 12 months 3089t AAC</t>
  </si>
  <si>
    <t>Carn Mor, Innis Beithe &amp; Tutim 2022 estimate 23320t, actual for previous 12 months 0, AAC 5940t</t>
  </si>
  <si>
    <t>Loch Ree Standing sales contract dated 15/2/22, invoice 029777 dated 31/7/22 and associated delivery advice note 5102177109 dated 22/7/22, Invoice 029774 31/7/22 and associated delivery advice note 5102198292 dated 20/7/22.</t>
  </si>
  <si>
    <t>Kens Wood Standing sales contract dated 2/3/21, Invoice 026250 dated 22/8/21, Invoice 026348 dated 5/9/21 and associated SBIs 75/207/950 and 75/206930.</t>
  </si>
  <si>
    <t>Hallmanor April 2022 Timber sales agreement; also SBI 167108 dated 25/6/22 and associated Deliveries List relating to this sale</t>
  </si>
  <si>
    <t>Garvary - Invoice 029544 dated 20/7/22 with associated delivery note 192052 dated 29/6/22, Invoice 029100 dated 23/7/22 and associated dispatch note 33803; also standing sales contract dated 10/3/22.</t>
  </si>
  <si>
    <t>Carn Mor, Innis Beithe &amp; Tutim - no harvesting in previous year</t>
  </si>
  <si>
    <t>All documentation included correct certificate code / claim information</t>
  </si>
  <si>
    <t>October 2021 update seen communicating 2021 audit findings to external member.</t>
  </si>
  <si>
    <t>Compliance Manager presented session on certification at company conference. Also discussion of  certification - related issues at weekly updates.</t>
  </si>
  <si>
    <t xml:space="preserve"> No Excision/Partial certification so no risk of confusion being generated as to which activities or products are certified, and which are not.</t>
  </si>
  <si>
    <t>The assessment team reviewed the current scope of the certificate in terms of PEFC certified forest area and products being produced. There was no change since the previous evaluation.</t>
  </si>
  <si>
    <t>Acetamiprid</t>
  </si>
  <si>
    <t>Weevil Control</t>
  </si>
  <si>
    <t>1468ha</t>
  </si>
  <si>
    <t>562kg</t>
  </si>
  <si>
    <t>Propyzamide</t>
  </si>
  <si>
    <t>Grass control</t>
  </si>
  <si>
    <t>224.5ha</t>
  </si>
  <si>
    <t>151 Ltr</t>
  </si>
  <si>
    <t>Trico Active ingredient sheep fat</t>
  </si>
  <si>
    <t>Deer browsing deterrent</t>
  </si>
  <si>
    <t>160 Ltrs</t>
  </si>
  <si>
    <t xml:space="preserve">Asulox, Asulam Sodium </t>
  </si>
  <si>
    <t>Bracken Control</t>
  </si>
  <si>
    <t>9.27ha</t>
  </si>
  <si>
    <t>92 Ltr</t>
  </si>
  <si>
    <t>Glyphosate</t>
  </si>
  <si>
    <t>Used as a pre-planting control for grass and broadleaf weeds, due to risks of contact damage its use is considered a high risk for post planting controls unless trees are otherwise protected, i.e. in tree shelters. Glyphosate is also deployed to control vegetation growth on forest roads to reduce maintenance costs and limit the risk of loss of traction for vehicles.</t>
  </si>
  <si>
    <t>62.6ha</t>
  </si>
  <si>
    <t>204 litres</t>
  </si>
  <si>
    <t>S4 2020
S2 2018, S1 2022</t>
  </si>
  <si>
    <t>S1 2022</t>
  </si>
  <si>
    <t>S1 follow - up email seen reminding manager of best practice requirements.  Timber stacks inspected at S1 audit all seen either to be no more than product length or to have risk assessments / appropriate control measures in place when over this height. No non-conformance with other best practice guidance noted during audit.</t>
  </si>
  <si>
    <t>No HCV at any of the sites audited during S1</t>
  </si>
  <si>
    <t>Corrour: There is a general policy of conifer restocks being returned to native woodland. All other sites: Sitka spruce primary species to achieve commercial objectives and meet site conditions.  Restocking follow UKFS guidance relating to species diversity.</t>
  </si>
  <si>
    <t xml:space="preserve">Admirals, Bhrochain and Carn Mor: No such features. Corrour: Management of a geological SSSI was informed through consultation with SNH.  Barracks: Conservation of nesting white tailed eagle was conducted in collaboration with SNH and the RSPB. </t>
  </si>
  <si>
    <r>
      <rPr>
        <b/>
        <sz val="10"/>
        <rFont val="Cambria"/>
        <family val="1"/>
        <scheme val="major"/>
      </rPr>
      <t>All sites</t>
    </r>
    <r>
      <rPr>
        <sz val="10"/>
        <rFont val="Cambria"/>
        <family val="1"/>
        <scheme val="major"/>
      </rPr>
      <t xml:space="preserve"> - harvesting in line with approved forest plan.  Pre-commencement information exchange seen for all live operational sites visited and recently - completed roading / quarrying of borrow pit at Loch Ree; also EIA screening consents for road/ quarrying.  At </t>
    </r>
    <r>
      <rPr>
        <b/>
        <sz val="10"/>
        <rFont val="Cambria"/>
        <family val="1"/>
        <scheme val="major"/>
      </rPr>
      <t>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 </t>
    </r>
    <r>
      <rPr>
        <b/>
        <sz val="10"/>
        <rFont val="Cambria"/>
        <family val="1"/>
        <scheme val="major"/>
      </rPr>
      <t>Observation raised</t>
    </r>
  </si>
  <si>
    <t>Obs 2022.1</t>
  </si>
  <si>
    <r>
      <t xml:space="preserve">All sites - pre-commencement information exchange seen for a range of live / recently - completed operations, including harvesting, ground prep, road construction, quarrying and chemical spraying. Forwarder operator interviewed at </t>
    </r>
    <r>
      <rPr>
        <b/>
        <sz val="10"/>
        <rFont val="Cambria"/>
        <family val="1"/>
        <scheme val="major"/>
      </rPr>
      <t>Loch Ree,</t>
    </r>
    <r>
      <rPr>
        <sz val="10"/>
        <rFont val="Cambria"/>
        <family val="1"/>
        <scheme val="major"/>
      </rPr>
      <t xml:space="preserve"> excavator operator at </t>
    </r>
    <r>
      <rPr>
        <b/>
        <sz val="10"/>
        <rFont val="Cambria"/>
        <family val="1"/>
        <scheme val="major"/>
      </rPr>
      <t>Kens Wood</t>
    </r>
    <r>
      <rPr>
        <sz val="10"/>
        <rFont val="Cambria"/>
        <family val="1"/>
        <scheme val="major"/>
      </rPr>
      <t xml:space="preserve">, Forwarder and Harvester operators at </t>
    </r>
    <r>
      <rPr>
        <b/>
        <sz val="10"/>
        <rFont val="Cambria"/>
        <family val="1"/>
        <scheme val="major"/>
      </rPr>
      <t>Hallmanor</t>
    </r>
    <r>
      <rPr>
        <sz val="10"/>
        <rFont val="Cambria"/>
        <family val="1"/>
        <scheme val="major"/>
      </rPr>
      <t xml:space="preserve"> all confirmed that operational plans had been communicated to them; however at</t>
    </r>
    <r>
      <rPr>
        <b/>
        <sz val="10"/>
        <rFont val="Cambria"/>
        <family val="1"/>
        <scheme val="major"/>
      </rPr>
      <t xml:space="preserve"> 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t>
    </r>
  </si>
  <si>
    <t>ref Obs in 3.1.2 above</t>
  </si>
  <si>
    <r>
      <rPr>
        <b/>
        <sz val="10"/>
        <rFont val="Cambria"/>
        <family val="1"/>
        <scheme val="major"/>
      </rPr>
      <t>All Sites:</t>
    </r>
    <r>
      <rPr>
        <sz val="10"/>
        <rFont val="Cambria"/>
        <family val="1"/>
        <scheme val="major"/>
      </rPr>
      <t xml:space="preserve"> The forest managers stated that contractors would stop operations should anything unusual be seen during works. This was confirmed by operators interviewed at all live operational sites. At </t>
    </r>
    <r>
      <rPr>
        <b/>
        <sz val="10"/>
        <rFont val="Cambria"/>
        <family val="1"/>
        <scheme val="major"/>
      </rPr>
      <t>Hallmanor</t>
    </r>
    <r>
      <rPr>
        <sz val="10"/>
        <rFont val="Cambria"/>
        <family val="1"/>
        <scheme val="major"/>
      </rPr>
      <t xml:space="preserve"> the harvester operator had identified a badger sett on site and operations in the areas ceased until further investigations were undertaken. </t>
    </r>
  </si>
  <si>
    <r>
      <rPr>
        <b/>
        <sz val="10"/>
        <rFont val="Cambria"/>
        <family val="1"/>
        <scheme val="major"/>
      </rPr>
      <t>All sites</t>
    </r>
    <r>
      <rPr>
        <sz val="10"/>
        <rFont val="Cambria"/>
        <family val="1"/>
        <scheme val="major"/>
      </rPr>
      <t xml:space="preserve"> -live / recently - completed harvesting sites confirmed efficient working with minimum damage.  No harvesting of NTFP other than venison as by product of deer management for crop protection.</t>
    </r>
  </si>
  <si>
    <r>
      <rPr>
        <b/>
        <sz val="10"/>
        <rFont val="Cambria"/>
        <family val="1"/>
        <scheme val="major"/>
      </rPr>
      <t>All sites</t>
    </r>
    <r>
      <rPr>
        <sz val="10"/>
        <rFont val="Cambria"/>
        <family val="1"/>
        <scheme val="major"/>
      </rPr>
      <t xml:space="preserve"> with live / recently - completed harvesting - no evidence of damage to soils, watercourses, or standing trees noted.  Forwarder operators interviewed at</t>
    </r>
    <r>
      <rPr>
        <b/>
        <sz val="10"/>
        <rFont val="Cambria"/>
        <family val="1"/>
        <scheme val="major"/>
      </rPr>
      <t xml:space="preserve"> Loch Ree</t>
    </r>
    <r>
      <rPr>
        <sz val="10"/>
        <rFont val="Cambria"/>
        <family val="1"/>
        <scheme val="major"/>
      </rPr>
      <t xml:space="preserve"> and</t>
    </r>
    <r>
      <rPr>
        <b/>
        <sz val="10"/>
        <rFont val="Cambria"/>
        <family val="1"/>
        <scheme val="major"/>
      </rPr>
      <t xml:space="preserve"> Hallmanor</t>
    </r>
    <r>
      <rPr>
        <sz val="10"/>
        <rFont val="Cambria"/>
        <family val="1"/>
        <scheme val="major"/>
      </rPr>
      <t xml:space="preserve"> and harvester operator at Hallmanor all showed very good knowledge.</t>
    </r>
  </si>
  <si>
    <t>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the past year. No sales of NTWPs.</t>
  </si>
  <si>
    <r>
      <rPr>
        <b/>
        <sz val="10"/>
        <rFont val="Cambria"/>
        <family val="1"/>
        <scheme val="major"/>
      </rPr>
      <t>All sites:</t>
    </r>
    <r>
      <rPr>
        <sz val="10"/>
        <rFont val="Cambria"/>
        <family val="1"/>
        <scheme val="major"/>
      </rPr>
      <t xml:space="preserve"> None undertaken</t>
    </r>
  </si>
  <si>
    <r>
      <rPr>
        <b/>
        <sz val="10"/>
        <rFont val="Cambria"/>
        <family val="1"/>
        <scheme val="major"/>
      </rPr>
      <t>All Sites</t>
    </r>
    <r>
      <rPr>
        <sz val="10"/>
        <rFont val="Cambria"/>
        <family val="1"/>
        <scheme val="major"/>
      </rPr>
      <t>: No burning of lop &amp; top.</t>
    </r>
  </si>
  <si>
    <r>
      <t xml:space="preserve">All required consents seen for roading and blasting operations at </t>
    </r>
    <r>
      <rPr>
        <b/>
        <sz val="10"/>
        <rFont val="Cambria"/>
        <family val="1"/>
        <scheme val="major"/>
      </rPr>
      <t>Loch Ree</t>
    </r>
    <r>
      <rPr>
        <sz val="10"/>
        <rFont val="Cambria"/>
        <family val="1"/>
        <scheme val="major"/>
      </rPr>
      <t xml:space="preserve">.  </t>
    </r>
    <r>
      <rPr>
        <b/>
        <sz val="10"/>
        <rFont val="Cambria"/>
        <family val="1"/>
        <scheme val="major"/>
      </rPr>
      <t>All other sites</t>
    </r>
    <r>
      <rPr>
        <sz val="10"/>
        <rFont val="Cambria"/>
        <family val="1"/>
        <scheme val="major"/>
      </rPr>
      <t xml:space="preserve"> - no recent new roads / upgrades  where Fountains was responsible for obtaining such consents.</t>
    </r>
  </si>
  <si>
    <r>
      <rPr>
        <b/>
        <sz val="10"/>
        <rFont val="Cambria"/>
        <family val="1"/>
        <scheme val="major"/>
      </rPr>
      <t>All sites</t>
    </r>
    <r>
      <rPr>
        <sz val="10"/>
        <rFont val="Cambria"/>
        <family val="1"/>
        <scheme val="major"/>
      </rPr>
      <t xml:space="preserve"> - road and track networks all seen to be good condition with no adverse issues noted.</t>
    </r>
  </si>
  <si>
    <r>
      <rPr>
        <b/>
        <sz val="10"/>
        <rFont val="Cambria"/>
        <family val="1"/>
        <scheme val="major"/>
      </rPr>
      <t xml:space="preserve">All sites </t>
    </r>
    <r>
      <rPr>
        <sz val="10"/>
        <rFont val="Cambria"/>
        <family val="1"/>
        <scheme val="major"/>
      </rPr>
      <t xml:space="preserve">-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 none had been undertaken at </t>
    </r>
    <r>
      <rPr>
        <b/>
        <sz val="10"/>
        <rFont val="Cambria"/>
        <family val="1"/>
        <scheme val="major"/>
      </rPr>
      <t>Carn Mor, Innis Beithe &amp; Tutim</t>
    </r>
    <r>
      <rPr>
        <sz val="10"/>
        <rFont val="Cambria"/>
        <family val="1"/>
        <scheme val="major"/>
      </rPr>
      <t>, this being the only site where restocking had been undertaken in recent years, though slow release fertiliser had been used during planting operations to aid establishment.</t>
    </r>
  </si>
  <si>
    <r>
      <rPr>
        <b/>
        <sz val="10"/>
        <rFont val="Cambria"/>
        <family val="1"/>
        <scheme val="major"/>
      </rPr>
      <t xml:space="preserve">All sites </t>
    </r>
    <r>
      <rPr>
        <sz val="10"/>
        <rFont val="Cambria"/>
        <family val="1"/>
        <scheme val="major"/>
      </rPr>
      <t xml:space="preserve">- no such damage identified or reported.  ESRA, chemical decision record, pesticide application record, COSHH assessment, method statement, emergency plan, site safety rules, operator competencies and chemical supply information seen for weevil control operation at </t>
    </r>
    <r>
      <rPr>
        <b/>
        <sz val="10"/>
        <rFont val="Cambria"/>
        <family val="1"/>
        <scheme val="major"/>
      </rPr>
      <t xml:space="preserve">Carn Mor, Innis Beithe &amp; Tutim. </t>
    </r>
    <r>
      <rPr>
        <sz val="10"/>
        <rFont val="Cambria"/>
        <family val="1"/>
        <scheme val="major"/>
      </rPr>
      <t>No recent pesticide applications at all other sites.</t>
    </r>
  </si>
  <si>
    <r>
      <t xml:space="preserve">Fully compliant IPMS in Fountains' forestry manual - May 2022 version seen during audit; also chemical use records for the previous year. The only pesticide usage over the past year at any of the sites visited was weevil control, following assessment, at </t>
    </r>
    <r>
      <rPr>
        <b/>
        <sz val="10"/>
        <rFont val="Cambria"/>
        <family val="1"/>
        <scheme val="major"/>
      </rPr>
      <t>Carn Mor, Innis Beithe &amp; Tutim.</t>
    </r>
  </si>
  <si>
    <r>
      <t xml:space="preserve">Compliant IPMS within Fountains forestry manual, supported by an annual chemical use report. At </t>
    </r>
    <r>
      <rPr>
        <b/>
        <sz val="10"/>
        <rFont val="Cambria"/>
        <family val="1"/>
        <scheme val="major"/>
      </rPr>
      <t>Hallmanor,</t>
    </r>
    <r>
      <rPr>
        <sz val="10"/>
        <rFont val="Cambria"/>
        <family val="1"/>
        <scheme val="major"/>
      </rPr>
      <t xml:space="preserve"> however, the manager had instructed the use of urea for stump treatment but had not  informed Fountains Compliance Manager. As urea has not been used historically at any site, an ESRA was not in place and as the Compliance Manager was unaware of this current usage he had not prepared one nor reminded the manager of the requirement to record usage so that it can be included in the annual chemical report.</t>
    </r>
  </si>
  <si>
    <t>Minor CAR 2022.2</t>
  </si>
  <si>
    <r>
      <t xml:space="preserve">Fully compliant IPMS in Fountains' forestry manual - May 2022 version seen during audit; also chemical use records for the previous year. The only pesticide usage over the past year at any of the sites visited was weevil control, following field assessment and completion of ESRA / chemical decision records, at </t>
    </r>
    <r>
      <rPr>
        <b/>
        <sz val="10"/>
        <rFont val="Cambria"/>
        <family val="1"/>
        <scheme val="major"/>
      </rPr>
      <t>Carn Mor, Innis Beithe &amp; Tutim.</t>
    </r>
  </si>
  <si>
    <t>Fully compliant IPMS in Fountains' forestry manual - May 2022 version seen during audit; also chemical use records for the previous year. Previous years' usage also available for all sites for five years / from point of entry into the scheme if this has been within the past five years.</t>
  </si>
  <si>
    <t>ESRA, chemical decision record, pesticide application record, COSHH assessment, method statement, emergency plan, site safety rules, operator competencies and chemical supply information seen for weevil control operation at Carn Mor, Innis Beithe &amp; Tutim. No recent pesticide applications at all other sites.</t>
  </si>
  <si>
    <r>
      <rPr>
        <b/>
        <sz val="10"/>
        <rFont val="Cambria"/>
        <family val="1"/>
        <scheme val="major"/>
      </rPr>
      <t>All Sites</t>
    </r>
    <r>
      <rPr>
        <sz val="10"/>
        <rFont val="Cambria"/>
        <family val="1"/>
        <scheme val="major"/>
      </rPr>
      <t>: All pesticide use identified during the audit met this requirement.</t>
    </r>
  </si>
  <si>
    <r>
      <t xml:space="preserve">All sites - </t>
    </r>
    <r>
      <rPr>
        <sz val="10"/>
        <rFont val="Cambria"/>
        <family val="1"/>
        <scheme val="major"/>
      </rPr>
      <t>no such usage</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</si>
  <si>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</si>
  <si>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 Pre-commencement information exchange and site safety documentation seen for March 2022 planting operation at Carn Mor, including addition of 10g of slow release fertiliser per notch to secure establishment.</t>
    </r>
  </si>
  <si>
    <r>
      <rPr>
        <b/>
        <sz val="10"/>
        <rFont val="Cambria"/>
        <family val="1"/>
        <scheme val="major"/>
      </rPr>
      <t>All sites:</t>
    </r>
    <r>
      <rPr>
        <sz val="10"/>
        <rFont val="Cambria"/>
        <family val="1"/>
        <scheme val="major"/>
      </rPr>
      <t xml:space="preserve"> No such applications had taken place</t>
    </r>
  </si>
  <si>
    <r>
      <rPr>
        <b/>
        <sz val="10"/>
        <rFont val="Cambria"/>
        <family val="1"/>
        <scheme val="major"/>
      </rPr>
      <t>All sites:</t>
    </r>
    <r>
      <rPr>
        <sz val="10"/>
        <rFont val="Cambria"/>
        <family val="1"/>
        <scheme val="major"/>
      </rPr>
      <t xml:space="preserve"> No such uses declared or identified. </t>
    </r>
  </si>
  <si>
    <t>Fertiliser records were presented for the whole group, including sites visited.</t>
  </si>
  <si>
    <r>
      <rPr>
        <b/>
        <sz val="10"/>
        <rFont val="Cambria"/>
        <family val="1"/>
        <scheme val="major"/>
      </rPr>
      <t>All sites</t>
    </r>
    <r>
      <rPr>
        <sz val="10"/>
        <rFont val="Cambria"/>
        <family val="1"/>
        <scheme val="major"/>
      </rPr>
      <t xml:space="preserve">: Deer management preferred over fencing, with no fencing noted on site other than boundary fences. Deer managers were operational and effective on all sites visited. </t>
    </r>
  </si>
  <si>
    <r>
      <rPr>
        <b/>
        <sz val="10"/>
        <rFont val="Cambria"/>
        <family val="1"/>
        <scheme val="major"/>
      </rPr>
      <t>All sites</t>
    </r>
    <r>
      <rPr>
        <sz val="10"/>
        <rFont val="Cambria"/>
        <family val="1"/>
        <scheme val="major"/>
      </rPr>
      <t xml:space="preserve"> - no such issues noted and managers showed good awareness of public usage and requirements relating to archaeological features and presence / absence of black grouse / capercaillie.</t>
    </r>
  </si>
  <si>
    <t>All sites - no waste noted during site visits.  Fountains' waste carrier licence seen and an example of a wast transfer note (18/3/22) seen at Inverness office.</t>
  </si>
  <si>
    <r>
      <rPr>
        <b/>
        <sz val="10"/>
        <rFont val="Cambria"/>
        <family val="1"/>
        <scheme val="major"/>
      </rPr>
      <t>Loch Ree, Kens Wood, Garvary, Carn Mor, Innis Beithe &amp; Tutim</t>
    </r>
    <r>
      <rPr>
        <sz val="10"/>
        <rFont val="Cambria"/>
        <family val="1"/>
        <scheme val="major"/>
      </rPr>
      <t xml:space="preserve"> - no current redundant materials nor any materials on site likely to become redundant for at least the next 10 years, but the managers explained how removal of tree shelters would be programmed in future years. At </t>
    </r>
    <r>
      <rPr>
        <b/>
        <sz val="10"/>
        <rFont val="Cambria"/>
        <family val="1"/>
        <scheme val="major"/>
      </rPr>
      <t>Hallmanor,</t>
    </r>
    <r>
      <rPr>
        <sz val="10"/>
        <rFont val="Cambria"/>
        <family val="1"/>
        <scheme val="major"/>
      </rPr>
      <t xml:space="preserve">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 </t>
    </r>
    <r>
      <rPr>
        <b/>
        <sz val="10"/>
        <rFont val="Cambria"/>
        <family val="1"/>
        <scheme val="major"/>
      </rPr>
      <t>Observation raised.</t>
    </r>
  </si>
  <si>
    <t>Obs 2022.3</t>
  </si>
  <si>
    <r>
      <rPr>
        <b/>
        <sz val="10"/>
        <rFont val="Cambria"/>
        <family val="1"/>
        <scheme val="major"/>
      </rPr>
      <t>All sites</t>
    </r>
    <r>
      <rPr>
        <sz val="10"/>
        <rFont val="Cambria"/>
        <family val="1"/>
        <scheme val="major"/>
      </rPr>
      <t xml:space="preserve"> - no issues noted during site visits. Forwarders at Loch Ree and </t>
    </r>
    <r>
      <rPr>
        <b/>
        <sz val="10"/>
        <rFont val="Cambria"/>
        <family val="1"/>
        <scheme val="major"/>
      </rPr>
      <t>Hallmanor,</t>
    </r>
    <r>
      <rPr>
        <sz val="10"/>
        <rFont val="Cambria"/>
        <family val="1"/>
        <scheme val="major"/>
      </rPr>
      <t xml:space="preserve"> Harvester at </t>
    </r>
    <r>
      <rPr>
        <b/>
        <sz val="10"/>
        <rFont val="Cambria"/>
        <family val="1"/>
        <scheme val="major"/>
      </rPr>
      <t xml:space="preserve">Hallmanor </t>
    </r>
    <r>
      <rPr>
        <sz val="10"/>
        <rFont val="Cambria"/>
        <family val="1"/>
        <scheme val="major"/>
      </rPr>
      <t xml:space="preserve">and excavator at </t>
    </r>
    <r>
      <rPr>
        <b/>
        <sz val="10"/>
        <rFont val="Cambria"/>
        <family val="1"/>
        <scheme val="major"/>
      </rPr>
      <t xml:space="preserve">Kens Wood </t>
    </r>
    <r>
      <rPr>
        <sz val="10"/>
        <rFont val="Cambria"/>
        <family val="1"/>
        <scheme val="major"/>
      </rPr>
      <t xml:space="preserve">all had spill kits on machines and fuel/oil storage points.  Log bridge at </t>
    </r>
    <r>
      <rPr>
        <b/>
        <sz val="10"/>
        <rFont val="Cambria"/>
        <family val="1"/>
        <scheme val="major"/>
      </rPr>
      <t>Garvary</t>
    </r>
    <r>
      <rPr>
        <sz val="10"/>
        <rFont val="Cambria"/>
        <family val="1"/>
        <scheme val="major"/>
      </rPr>
      <t xml:space="preserve"> checked and seen to be well constructed and well thatched.  Brash used on all extraction tracks where required and all drainage seen to be in good condition.  Emergency plans seen for all live / recently completed operations, including spraying operations at </t>
    </r>
    <r>
      <rPr>
        <b/>
        <sz val="10"/>
        <rFont val="Cambria"/>
        <family val="1"/>
        <scheme val="major"/>
      </rPr>
      <t>Carn Mor</t>
    </r>
    <r>
      <rPr>
        <sz val="10"/>
        <rFont val="Cambria"/>
        <family val="1"/>
        <scheme val="major"/>
      </rPr>
      <t>.</t>
    </r>
  </si>
  <si>
    <r>
      <t xml:space="preserve"> Forwarders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Harvester at </t>
    </r>
    <r>
      <rPr>
        <b/>
        <sz val="10"/>
        <rFont val="Cambria"/>
        <family val="1"/>
        <scheme val="major"/>
      </rPr>
      <t>Hallmanor</t>
    </r>
    <r>
      <rPr>
        <sz val="10"/>
        <rFont val="Cambria"/>
        <family val="1"/>
        <scheme val="major"/>
      </rPr>
      <t xml:space="preserve"> and excavator at </t>
    </r>
    <r>
      <rPr>
        <b/>
        <sz val="10"/>
        <rFont val="Cambria"/>
        <family val="1"/>
        <scheme val="major"/>
      </rPr>
      <t>Kens Wood</t>
    </r>
    <r>
      <rPr>
        <sz val="10"/>
        <rFont val="Cambria"/>
        <family val="1"/>
        <scheme val="major"/>
      </rPr>
      <t xml:space="preserve"> all had spill kits on machines and fuel/oil storage points.  All machinery seen to be in good condition. Risk assessments and emergency plans seen for all live operations and recently - completed, including  spraying operations and planting operations at </t>
    </r>
    <r>
      <rPr>
        <b/>
        <sz val="10"/>
        <rFont val="Cambria"/>
        <family val="1"/>
        <scheme val="major"/>
      </rPr>
      <t>Carn Mor.</t>
    </r>
  </si>
  <si>
    <t>PAWS survey undertaken at Barracks on 4/8/21.  Survey results, including identified actions seen, evidencing full compliance. No PAWS at any sites visited during S1.</t>
  </si>
  <si>
    <r>
      <rPr>
        <b/>
        <sz val="10"/>
        <rFont val="Cambria"/>
        <family val="1"/>
        <scheme val="major"/>
      </rPr>
      <t>All sites</t>
    </r>
    <r>
      <rPr>
        <sz val="10"/>
        <rFont val="Cambria"/>
        <family val="1"/>
        <scheme val="major"/>
      </rPr>
      <t xml:space="preserve"> - no Issues notes. Sites were seen to be managed in line with the Scottish outdoor access code and shared access / private water supplies within the forest marked on maps.</t>
    </r>
  </si>
  <si>
    <r>
      <t xml:space="preserve">All private water supplies within sites identified in LTFPs,  mapped and included on harvesting constraints maps where relevant eg at </t>
    </r>
    <r>
      <rPr>
        <b/>
        <sz val="10"/>
        <rFont val="Cambria"/>
        <family val="1"/>
        <scheme val="major"/>
      </rPr>
      <t>Hallmanor</t>
    </r>
    <r>
      <rPr>
        <sz val="10"/>
        <rFont val="Cambria"/>
        <family val="1"/>
        <scheme val="major"/>
      </rPr>
      <t>.  Harvester and forwarder operator interviewed at Hallmanor were aware of the supply and buffer zone. Sensitive catchments also identified, mapped and with appropriate protection measures in place eg</t>
    </r>
    <r>
      <rPr>
        <b/>
        <sz val="10"/>
        <rFont val="Cambria"/>
        <family val="1"/>
        <scheme val="major"/>
      </rPr>
      <t xml:space="preserve"> Kens Wood</t>
    </r>
    <r>
      <rPr>
        <sz val="10"/>
        <rFont val="Cambria"/>
        <family val="1"/>
        <scheme val="major"/>
      </rPr>
      <t xml:space="preserve"> - two main watercourses running through site into the River Dee identified in site safety pack for harvesting. </t>
    </r>
  </si>
  <si>
    <r>
      <rPr>
        <b/>
        <sz val="10"/>
        <rFont val="Cambria"/>
        <family val="1"/>
        <scheme val="major"/>
      </rPr>
      <t>All sites:</t>
    </r>
    <r>
      <rPr>
        <sz val="10"/>
        <rFont val="Cambria"/>
        <family val="1"/>
        <scheme val="major"/>
      </rPr>
      <t xml:space="preserve"> No issues notesd.  Sites were seen to be managed in line with the Scottish outdoor access code. No sites visited were subject to high public use.</t>
    </r>
  </si>
  <si>
    <r>
      <rPr>
        <b/>
        <sz val="10"/>
        <rFont val="Cambria"/>
        <family val="1"/>
        <scheme val="major"/>
      </rPr>
      <t>All sites</t>
    </r>
    <r>
      <rPr>
        <sz val="10"/>
        <rFont val="Cambria"/>
        <family val="1"/>
        <scheme val="major"/>
      </rPr>
      <t xml:space="preserve"> - no such demands.  During site visits no public access seen except for at </t>
    </r>
    <r>
      <rPr>
        <b/>
        <sz val="10"/>
        <rFont val="Cambria"/>
        <family val="1"/>
        <scheme val="major"/>
      </rPr>
      <t>Kens Wood</t>
    </r>
    <r>
      <rPr>
        <sz val="10"/>
        <rFont val="Cambria"/>
        <family val="1"/>
        <scheme val="major"/>
      </rPr>
      <t xml:space="preserve"> where one dog walker and two cyclists were seen. Forwarder operator interviewed at </t>
    </r>
    <r>
      <rPr>
        <b/>
        <sz val="10"/>
        <rFont val="Cambria"/>
        <family val="1"/>
        <scheme val="major"/>
      </rPr>
      <t>Loch Ree</t>
    </r>
    <r>
      <rPr>
        <sz val="10"/>
        <rFont val="Cambria"/>
        <family val="1"/>
        <scheme val="major"/>
      </rPr>
      <t xml:space="preserve"> stated that he had seen no members of the public when on site and harvester operator at Hallmanor reported that the access track is occasionally used by horse riders. </t>
    </r>
  </si>
  <si>
    <r>
      <t xml:space="preserve">All sites with live operations well signed, including signage on public road at </t>
    </r>
    <r>
      <rPr>
        <b/>
        <sz val="10"/>
        <rFont val="Cambria"/>
        <family val="1"/>
        <scheme val="major"/>
      </rPr>
      <t>Loch Ree</t>
    </r>
    <r>
      <rPr>
        <sz val="10"/>
        <rFont val="Cambria"/>
        <family val="1"/>
        <scheme val="major"/>
      </rPr>
      <t xml:space="preserve">. Considerable public consultation regarding harvesting / haulage at Loch Ree where access is through housing estate and at </t>
    </r>
    <r>
      <rPr>
        <b/>
        <sz val="10"/>
        <rFont val="Cambria"/>
        <family val="1"/>
        <scheme val="major"/>
      </rPr>
      <t>Kens Wood</t>
    </r>
    <r>
      <rPr>
        <sz val="10"/>
        <rFont val="Cambria"/>
        <family val="1"/>
        <scheme val="major"/>
      </rPr>
      <t xml:space="preserve"> where there was investment in new entrance / forest road and upgrade of listed structure viaduct to ensure safe haulage route. Diversion of path  seen at </t>
    </r>
    <r>
      <rPr>
        <b/>
        <sz val="10"/>
        <rFont val="Cambria"/>
        <family val="1"/>
        <scheme val="major"/>
      </rPr>
      <t>Kens Wood</t>
    </r>
    <r>
      <rPr>
        <sz val="10"/>
        <rFont val="Cambria"/>
        <family val="1"/>
        <scheme val="major"/>
      </rPr>
      <t xml:space="preserve"> to route public recreational usage away from pinch point in forest road used for timber haulage.  Timber stacks at</t>
    </r>
    <r>
      <rPr>
        <b/>
        <sz val="10"/>
        <rFont val="Cambria"/>
        <family val="1"/>
        <scheme val="major"/>
      </rPr>
      <t xml:space="preserve"> Loch Ree</t>
    </r>
    <r>
      <rPr>
        <sz val="10"/>
        <rFont val="Cambria"/>
        <family val="1"/>
        <scheme val="major"/>
      </rPr>
      <t xml:space="preserve"> seen to be well built and of appropriate height and with signage in place. Stack risk assessment seen for stacks at</t>
    </r>
    <r>
      <rPr>
        <b/>
        <sz val="10"/>
        <rFont val="Cambria"/>
        <family val="1"/>
        <scheme val="major"/>
      </rPr>
      <t xml:space="preserve"> Garvary</t>
    </r>
    <r>
      <rPr>
        <sz val="10"/>
        <rFont val="Cambria"/>
        <family val="1"/>
        <scheme val="major"/>
      </rPr>
      <t xml:space="preserve">, also appropriate stack signage and use of tape. At </t>
    </r>
    <r>
      <rPr>
        <b/>
        <sz val="10"/>
        <rFont val="Cambria"/>
        <family val="1"/>
        <scheme val="major"/>
      </rPr>
      <t>Loch Ree</t>
    </r>
    <r>
      <rPr>
        <sz val="10"/>
        <rFont val="Cambria"/>
        <family val="1"/>
        <scheme val="major"/>
      </rPr>
      <t xml:space="preserve">, although the permanent high seat seen during site visit was relatively new, in very good condition, with signage in place and inspection records completed, the number of high seats in the forest is currently being increased.  The manager is aware of the location of all of the high seats and could evidence inspection of these; however their locations have not yet been mapped and there is not a record of numbers of high seats within the forest, which could result in future inspections failing to include all high seats, particularly if there were to be a change of manager. </t>
    </r>
    <r>
      <rPr>
        <b/>
        <sz val="10"/>
        <rFont val="Cambria"/>
        <family val="1"/>
        <scheme val="major"/>
      </rPr>
      <t>Observation raised.</t>
    </r>
    <r>
      <rPr>
        <sz val="10"/>
        <rFont val="Cambria"/>
        <family val="1"/>
        <scheme val="major"/>
      </rPr>
      <t xml:space="preserve"> Forwarder operator at Loch Ree reported no public access seen during operations.  Harvester operator at </t>
    </r>
    <r>
      <rPr>
        <b/>
        <sz val="10"/>
        <rFont val="Cambria"/>
        <family val="1"/>
        <scheme val="major"/>
      </rPr>
      <t>Hallmanor</t>
    </r>
    <r>
      <rPr>
        <sz val="10"/>
        <rFont val="Cambria"/>
        <family val="1"/>
        <scheme val="major"/>
      </rPr>
      <t xml:space="preserve"> explained that banksmen were to be used when harvesting close to the access road as there is some use by horse riders and walkers.</t>
    </r>
  </si>
  <si>
    <t>Obs 2022.4</t>
  </si>
  <si>
    <r>
      <rPr>
        <b/>
        <sz val="10"/>
        <rFont val="Cambria"/>
        <family val="1"/>
        <scheme val="major"/>
      </rPr>
      <t>All sites:</t>
    </r>
    <r>
      <rPr>
        <sz val="10"/>
        <rFont val="Cambria"/>
        <family val="1"/>
        <scheme val="major"/>
      </rPr>
      <t xml:space="preserve"> The forest managers stated that no such issues had occurred, none were identified through the stakeholder consultation process. </t>
    </r>
  </si>
  <si>
    <r>
      <t xml:space="preserve">All sites: The company is committed to working with local contractors and offering opportunities to local people. All staff live and work locally.  Variety in size of contracts allows for smaller local contractors to bid eg contract for cutting road line at </t>
    </r>
    <r>
      <rPr>
        <b/>
        <sz val="10"/>
        <rFont val="Cambria"/>
        <family val="1"/>
        <scheme val="major"/>
      </rPr>
      <t xml:space="preserve">Loch Ree </t>
    </r>
    <r>
      <rPr>
        <sz val="10"/>
        <rFont val="Cambria"/>
        <family val="1"/>
        <scheme val="major"/>
      </rPr>
      <t xml:space="preserve">was sold as negotiated sale to local contractor. Excavator operator at </t>
    </r>
    <r>
      <rPr>
        <b/>
        <sz val="10"/>
        <rFont val="Cambria"/>
        <family val="1"/>
        <scheme val="major"/>
      </rPr>
      <t>Kens Wood</t>
    </r>
    <r>
      <rPr>
        <sz val="10"/>
        <rFont val="Cambria"/>
        <family val="1"/>
        <scheme val="major"/>
      </rPr>
      <t xml:space="preserve"> was small scale ( father and son) local contractor.</t>
    </r>
  </si>
  <si>
    <r>
      <rPr>
        <b/>
        <sz val="10"/>
        <rFont val="Cambria"/>
        <family val="1"/>
        <scheme val="major"/>
      </rPr>
      <t>All sites</t>
    </r>
    <r>
      <rPr>
        <sz val="10"/>
        <rFont val="Cambria"/>
        <family val="1"/>
        <scheme val="major"/>
      </rPr>
      <t xml:space="preserve">: All safety signage, contract management, and qualification requirements were met. Observation of forwarder / harvester operations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and discussion with excavator operator at </t>
    </r>
    <r>
      <rPr>
        <b/>
        <sz val="10"/>
        <rFont val="Cambria"/>
        <family val="1"/>
        <scheme val="major"/>
      </rPr>
      <t>Kens Wood</t>
    </r>
    <r>
      <rPr>
        <sz val="10"/>
        <rFont val="Cambria"/>
        <family val="1"/>
        <scheme val="major"/>
      </rPr>
      <t xml:space="preserve"> (as not undertaking mounding during site visit) indicated that FISA guidance was being followed. Welfare facilities compliant with FISA guidance in place at all live operational sites and excavator operator at </t>
    </r>
    <r>
      <rPr>
        <b/>
        <sz val="10"/>
        <rFont val="Cambria"/>
        <family val="1"/>
        <scheme val="major"/>
      </rPr>
      <t>Kens Wood</t>
    </r>
    <r>
      <rPr>
        <sz val="10"/>
        <rFont val="Cambria"/>
        <family val="1"/>
        <scheme val="major"/>
      </rPr>
      <t xml:space="preserve"> confirmed that, once he started working full days on site, the welfare unit would be in place. Staff interviewed were aware of the legal and best practice guidance relating to the task they were undertaking. No live operations at Garvary or Carn Mor, Innis Beithe &amp; Tutim.</t>
    </r>
  </si>
  <si>
    <r>
      <rPr>
        <b/>
        <sz val="10"/>
        <rFont val="Cambria"/>
        <family val="1"/>
        <scheme val="major"/>
      </rPr>
      <t>All sites:</t>
    </r>
    <r>
      <rPr>
        <sz val="10"/>
        <rFont val="Cambria"/>
        <family val="1"/>
        <scheme val="major"/>
      </rPr>
      <t xml:space="preserve"> Emergency plans with appropriate contact details seen in site packs for all sites inspected:  All contractors seen held valid first aid certification - checked for a range of live / recently - completed contracts ranging from spraying to deer management.</t>
    </r>
  </si>
  <si>
    <r>
      <rPr>
        <b/>
        <sz val="10"/>
        <rFont val="Cambria"/>
        <family val="1"/>
        <scheme val="major"/>
      </rPr>
      <t>All sites:</t>
    </r>
    <r>
      <rPr>
        <sz val="10"/>
        <rFont val="Cambria"/>
        <family val="1"/>
        <scheme val="major"/>
      </rPr>
      <t xml:space="preserve"> Compliant operational site packs seen for all operations inspected - included risk assessments, emergency plans, contractor certification and insurance. Certificates of competence also seen for deer managers ie first aid and DSC2. Interviews with contractors demonstrated that these were understood and had been clearly communicated. </t>
    </r>
  </si>
  <si>
    <r>
      <t xml:space="preserve">FMOC qualifications seen for all machinery operations.  PA1 and PA6 certification seen for spraying operations at </t>
    </r>
    <r>
      <rPr>
        <b/>
        <sz val="10"/>
        <rFont val="Cambria"/>
        <family val="1"/>
        <scheme val="major"/>
      </rPr>
      <t>Loch Ree</t>
    </r>
    <r>
      <rPr>
        <sz val="10"/>
        <rFont val="Cambria"/>
        <family val="1"/>
        <scheme val="major"/>
      </rPr>
      <t xml:space="preserve"> and </t>
    </r>
    <r>
      <rPr>
        <b/>
        <sz val="10"/>
        <rFont val="Cambria"/>
        <family val="1"/>
        <scheme val="major"/>
      </rPr>
      <t>Carn Mor, Innis Beithe &amp; Tutim.</t>
    </r>
    <r>
      <rPr>
        <sz val="10"/>
        <rFont val="Cambria"/>
        <family val="1"/>
        <scheme val="major"/>
      </rPr>
      <t xml:space="preserve"> DSC2 seen for stalker at Loch Ree.  Fountains staff had undertaken training in supervision of chainsaw operations and FWM training. A number of staff also held drone pilot licences.</t>
    </r>
  </si>
  <si>
    <r>
      <rPr>
        <b/>
        <sz val="10"/>
        <rFont val="Cambria"/>
        <family val="1"/>
        <scheme val="major"/>
      </rPr>
      <t>All sites:</t>
    </r>
    <r>
      <rPr>
        <sz val="10"/>
        <rFont val="Cambria"/>
        <family val="1"/>
        <scheme val="major"/>
      </rPr>
      <t xml:space="preserve"> Although Fountains Forestry is not considered a large enterprise midyear students are recruited every year.  Midyear student interviewed at Garvary confirmed that he had received a high degree of support during the year and had been offered a job by Fountains once he has completed his education.</t>
    </r>
  </si>
  <si>
    <r>
      <rPr>
        <b/>
        <sz val="10"/>
        <rFont val="Cambria"/>
        <family val="1"/>
        <scheme val="major"/>
      </rPr>
      <t>All sites</t>
    </r>
    <r>
      <rPr>
        <sz val="10"/>
        <rFont val="Cambria"/>
        <family val="1"/>
        <scheme val="major"/>
      </rPr>
      <t xml:space="preserve">: No issues were identified during the audit. No were apparent through document review or during interview of in house staff at a range of levels within the organisation, nor during interview with contractors. </t>
    </r>
  </si>
  <si>
    <r>
      <rPr>
        <b/>
        <sz val="10"/>
        <rFont val="Cambria"/>
        <family val="1"/>
        <scheme val="major"/>
      </rPr>
      <t>All sites:</t>
    </r>
    <r>
      <rPr>
        <sz val="10"/>
        <rFont val="Cambria"/>
        <family val="1"/>
        <scheme val="major"/>
      </rPr>
      <t xml:space="preserve"> No issues were identified during the audit. One senior member of Fountains staff is a union member. No issues were apparent through document review or during interview of in house staff or contractors. </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</si>
  <si>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the procedure was explained by a senior member of Fountains staff.</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</si>
  <si>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a fully compliant  procedure was explained by a senior member of Fountains staff.</t>
    </r>
  </si>
  <si>
    <t>All sites: No issues were identified during the audit.  Staff and contractors interviewed confirmed that their wages were above the statutory national living wage.  This requirement is also stated within the Fountains Forestry Management Manual - May 2022 version seen during audit.</t>
  </si>
  <si>
    <t>Fountains in date public and employer's liability insurance seen on display in Inverness office. Site packs for all live / recently completed operations seen, including in date insurances.</t>
  </si>
  <si>
    <t>Garvary -  Document review at office 10/8 and on site 11/8 - management planning documentation and records reviewed with managers. Sit visit included Cpt. 1 harvesting site (inactive) - stacks inspected; also log bridge and thatching of extraction routes. High seat inspected and checked against information on maps / previous inspections. Deer management discussed. No operators on site but HND student placement interviewed. Borrow pit near Cpt. 1 inspected and general drive through forest on road network.</t>
  </si>
  <si>
    <t>Cristina Laza</t>
  </si>
  <si>
    <t>John Rogers</t>
  </si>
  <si>
    <t>Certification Decision made on behalf of Soil Association Certification Ltd:</t>
  </si>
  <si>
    <t>25/10/2022
15/12/2022</t>
  </si>
  <si>
    <t>F118</t>
  </si>
  <si>
    <t>SH725043</t>
  </si>
  <si>
    <t>INSERT THE INDICATIVE 5-YEAR AUDIT PROGRAMME HERE - CREATED BY SA STAFF USING HEADINGS FROM THE RELEVANT CHECKLIST</t>
  </si>
  <si>
    <t>F119</t>
  </si>
  <si>
    <t>Kirk Hill</t>
  </si>
  <si>
    <t>14-18 August 2023</t>
  </si>
  <si>
    <t>Hamish Crawford</t>
  </si>
  <si>
    <t>250,000 m3</t>
  </si>
  <si>
    <t>252,470 m3 - 01/07/2022 to 30/06/2023</t>
  </si>
  <si>
    <t>S2: 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</si>
  <si>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S2: Management Manual amended at Appendix II, Synthetic Chemicals Policy to incorporate Urea as a fungicide in stump treatment. ESRA for Urea prepared (dated 25 Aug 2022, sighted).
Condition closed. </t>
  </si>
  <si>
    <t>S2: Company has amended Management Manual (section Reduntant Materials in Appendix II to clarify procedures from removal of tree shelters. Implementation example - Kirk Hill Compliance Framework.
Observation closed.</t>
  </si>
  <si>
    <t>S2: Findings shared internally, GPS locations were already known, but not always shown on maps. Deer Management Maps now produced for all applicable properties, which show location/type of high seats - (e.g. Glenglass).
Observation closed.</t>
  </si>
  <si>
    <t>S2: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</si>
  <si>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CARs from S2</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</si>
  <si>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t>
  </si>
  <si>
    <t>UKWAS 2.4.1</t>
  </si>
  <si>
    <t>The owner/manager should plan and implement measures to maintain and/or enhance long_x0002_term soil and hydrological functions</t>
  </si>
  <si>
    <t xml:space="preserve">SECOND SURVEILLANCE </t>
  </si>
  <si>
    <t>14 Aug - Opening meeting</t>
  </si>
  <si>
    <t>14-18 Aug - Audit: Review of documentation &amp; Group systems, staff interviews</t>
  </si>
  <si>
    <t>15-17 Aug - Stakeholder meetings</t>
  </si>
  <si>
    <t>15-17 Aug - Site visits - Silton, Kirk Hill, Glenglass, New Kelso, Carn Mor, Innis Beithe &amp; Tutim FMUs</t>
  </si>
  <si>
    <t>18 Aug - Closing meeting</t>
  </si>
  <si>
    <t>7.5 person days including time spent on preparatory work, actual audit days, consultation and report writing (excluding travel to the region)</t>
  </si>
  <si>
    <t>Factors increasing auditing time: Infrastructure, Difficult stakeholder context, 
Significant # of stakeholder concerns, New complaints, New country/region, # of 
open CARs, Indigenous Peoples present, HCVs present.</t>
  </si>
  <si>
    <t>Factors decreasing auditing time: Plantations, Limited forestry activities, 
Group and multiple MU certificates.</t>
  </si>
  <si>
    <t>1) Hamish Crawford, (Lead Auditor, Australia) - BEc/BSc Forestry, independent forestry consultant, over 30 yrs experience in forest and protected area management. Areas of specialisation - sustainable forest systems, forest ecology, environmental compliance, operations and economic analysis, forest policy and planning. Director, Cailum Pty Ltd. Lead auditor with Soil Association since 2004, having led over 120 FSC FM audits in all states of Australia, and in Indonesia, Papua New Guinea, Vietnam, Solomon Islands and Guyana.</t>
  </si>
  <si>
    <t>H Crawford</t>
  </si>
  <si>
    <t>The following criteria were assessed:
P&amp;C to be assessed at this audit (see PP-FM-005)
Surveillance- 1/3 P&amp;C – to include: UKWAS Sections 2 &amp; 4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</si>
  <si>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185 consultees were contacted</t>
  </si>
  <si>
    <t>Consultation was carried out on 3 May 2023</t>
  </si>
  <si>
    <t>During the audit three contractor workers were interviewed. No additional issues were raised during these interviews.</t>
  </si>
  <si>
    <t>14 Aug - FMUs visited - Silton (Size Class 1 1000-1000 ha), Kirk Hill (Size Class 1 SLIMF, new member)
Opening meeting, document review, staff interviews, field inspections
Inspection of completed operations at Silton, suspended harvest operations at Kirk Hill.</t>
  </si>
  <si>
    <t>15 Aug - FMUs visited - Glenglass (Size Class 1 SLIMF)
Document review, staff interviews, field inspections, worker interviews
Inspection of current harvest operations and completed re-establishment plantings</t>
  </si>
  <si>
    <t>16 Aug - FMUs visited - New Kelso (Size Class 1 SLIMF)
Document review, staff interviews, field inspections, worker interviews
Inspection of current harvest operations</t>
  </si>
  <si>
    <t>17 Aug - FMUs visited - Carn Mor, Innis Beithe &amp; Tutim (Size class 500-1000 ha)
Document review, staff interviews, field inspections, worker interviews
Inspection of current and completed operations</t>
  </si>
  <si>
    <t>18 Aug - Head office, Bogallan
Document review, staff interviews, closing meeting</t>
  </si>
  <si>
    <t>Quantitative data in DAR.</t>
  </si>
  <si>
    <t>Training matrix seen - In past year training has included, stump forensics / planning and management of chainsaw contracts - all managers trained. First aid refresher training.</t>
  </si>
  <si>
    <t>Harvesting records inspected for sites included in audit sample.</t>
  </si>
  <si>
    <t>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</si>
  <si>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Correspondence re sales, audit findings, new member process and agreement for Kirk Hill.</t>
  </si>
  <si>
    <t>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t>
  </si>
  <si>
    <t>The assessment team reviewed the current scope of the certificate in terms of FSC certified forest area and products being produced. There was no change since the previous evaluation other than changes to group membership as recorded in A7 site list.</t>
  </si>
  <si>
    <t>No excisions</t>
  </si>
  <si>
    <t>ANNEX 1 FOREST MANAGEMENT STANDARD</t>
  </si>
  <si>
    <t>Adapted Standard version:</t>
  </si>
  <si>
    <t>UKWAS 4</t>
  </si>
  <si>
    <t>Adapted Standard date:</t>
  </si>
  <si>
    <t>Summary of changes since the previous audit:</t>
  </si>
  <si>
    <t>NB - this checklist should be used in conjunction with the verifiers and guidance in the SA Cert Generic Standard</t>
  </si>
  <si>
    <r>
      <t>SECTION A: FSC</t>
    </r>
    <r>
      <rPr>
        <b/>
        <vertAlign val="superscript"/>
        <sz val="10"/>
        <rFont val="Cambria"/>
        <family val="1"/>
      </rPr>
      <t>®</t>
    </r>
    <r>
      <rPr>
        <b/>
        <sz val="10"/>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</si>
  <si>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</si>
  <si>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</si>
  <si>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</si>
  <si>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n/a no on-product trademark use to date.</t>
  </si>
  <si>
    <t>FSC-STD-50-001 V2-0 part III</t>
  </si>
  <si>
    <t>A2</t>
  </si>
  <si>
    <t xml:space="preserve">All promotional trademark designs (including website, signage, sales documents, news letters etc. as used) meet FSC Trademark requirements.
</t>
  </si>
  <si>
    <t>N 2021.01</t>
  </si>
  <si>
    <t xml:space="preserve">S1 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</si>
  <si>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No promotional use of trademarks seen during audit other than on company website, e.g. https://www.fountainsforestry.co.uk/forestry-management/. Website use consistent with approvals recorded on logo use log.</t>
  </si>
  <si>
    <t>FSC-STD-50-001 V2-0 1.5</t>
  </si>
  <si>
    <t>A3</t>
  </si>
  <si>
    <t xml:space="preserve">All  FSC trademark designs have been approved by SA Certification.
</t>
  </si>
  <si>
    <t>Approved use detailed on logo use log</t>
  </si>
  <si>
    <t>All Sites: Forest managers intimated that the copy of declaration of commitment  would be made publicly available if requested.</t>
  </si>
  <si>
    <t>Compliant policy and objectives are found in the following sections of each LTFP: Silton, Kirk Hill, New Kelso - A5, Glenglass, Carn Mor - 1.4</t>
  </si>
  <si>
    <t>All Sites: Policies and objectives described in Management Manual, LTFPs and operational plans. Staff as well as machinery operators interviewed were clear of their roles and responsibilities in relation to the delivery of the objectives. They understood and supported the stated policy and objectives.</t>
  </si>
  <si>
    <t>All sites: Commercial objectives incorporated into UKWAS Statement in Management Manual. All LTFPs for sites visited had a commercial focus and objectives.</t>
  </si>
  <si>
    <t>All sites: The forest managers described a forest management system that relied predominantly on timber income with access to grant aid where available or required. Investment expectations from forest owners described in consent agreements.</t>
  </si>
  <si>
    <t>Environmental values are described at the following sections of the current LTFP: Silton, Kirk Hill, New Kelso - A6, Glenglass - 1.5, Carn Mor - 2</t>
  </si>
  <si>
    <t xml:space="preserve"> Identification of special characteristics and appropriate treatments are described at the following sections of the current LTFP: Silton, Kirk Hill, New Kelso - A6, Glenglass - 1.5, Carn Mor - 2</t>
  </si>
  <si>
    <t>Specific measure to maintain and enhance are found in the following sections of the management plan: Silton, Kirk Hill, New Kelso - sections B &amp; C, Glenglass - 3.1 and 4.2, Carn Mor - sections 4 &amp; 5.</t>
  </si>
  <si>
    <t>Identified in the following sections of the current LTFP: Silton, Kirk Hill, New Kelso - sections B &amp; C, Glenglass - 3.1 and 4.2, Carn Mor - sections 4 &amp; 5.</t>
  </si>
  <si>
    <t>Compliant policy and objectives are found in the following sections of each LTFP: Silton, Kirk Hill, New Kelso - A5, Glenglass, Carn Mor - 1.4.</t>
  </si>
  <si>
    <t xml:space="preserve">Silton, Kirk Hill, New Kelso: Section C of the current LTFP justifies the management proposals. New Kelso - 4, Carn Mor: 5. </t>
  </si>
  <si>
    <t>Silton, Kirk Hill, New Kelso - Section C of the current LTFP justifies the proposed operational techniques. Glenglass - 4.2, Carn Mor: 5.</t>
  </si>
  <si>
    <t>All sites: The forest managers stated that they would be happy to share the management planning documentation with anyone who requested it. Local contact details and an invitation to connect are on the Contact Us page of the company's website.</t>
  </si>
  <si>
    <t>Review timelines are described in Management Manual (s3.4 Operational Planning).  Forest Plan durations for sites inspected - Silton (2014-2033), Kirk Hill (2018-2028), New Kelso (2022-2041), Glenglass (2016-2025)), Carn Mor (2017-2031).</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</si>
  <si>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t>
  </si>
  <si>
    <t xml:space="preserve">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</si>
  <si>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Methods of consultation and engagement are described in section 3 Planning of the Management Manual, stakeholder consultation is an integral part of preparation of the UKWAS Management Plan (LTFPs). The current LTFPs were subject to a full scoping exercise including parish councils. This also happens prior to high impact operations on a more localised level.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</si>
  <si>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Issues identified by stakeholders are summarised in LTFPs (e.g.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</si>
  <si>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All sites: Application of a 30-day response period for stakeholders during the scoping exercise for development of a LTFP is described in section 3.1.5 of the Management Manual. For the new site included in the audit sample, Kirk Hill, stakeholder engagement conducted as part of the scoping exercise is described in section A4, and included a 30 day response period.</t>
  </si>
  <si>
    <t>All sites: No issues noted. Forest managers described good communications with adjoining landowners and managers. Restructuring proposals are part of the LTFPs subject to stakeholder engagement prior to finalisation. For the new site included in the audit sample, Kirk Hill, no issues were raised about restructuring.</t>
  </si>
  <si>
    <t xml:space="preserve">All sites: Relevant issues associated with invasive plants and wild animals are described in LTFPs. Engagement with authorities identified where applicable. All forest managers describe a situation where they were in ongoing dialogue with neighbouring land owners and managers in relation to the management of wild deer. </t>
  </si>
  <si>
    <t>All sites - deer management is the primary landscape level conservation initiatives. However, all LTFPs acknowledge the role of site level habitat maintenance or enhancement for protected species as part of broader conservation efforts, and include specific measures where applicable.</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</si>
  <si>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
See observation 2023.01.</t>
  </si>
  <si>
    <t>Obs 2023.01</t>
  </si>
  <si>
    <t>All sites: Planned harvest levels and rationale are described in each LTFP over each phase of the planning period. Actual historic (5 years) and projected production (1 year) sits below MSY of 250,000 (cu.m.y)</t>
  </si>
  <si>
    <t>All sites: No selective harvesting was seen. Discussion with the forest managers and observations during site visits indicate that this requirement is understood and met. Silvicultural practices described in LTFPs.</t>
  </si>
  <si>
    <t>All sites: Assessment of environmental values is an integral part of development of LTFPs prior to acceptance of properties into the certified group scheme. 
For the new site included in the audit sample, Kirk Hill, key environmental values are described in section A6 General Site Description.</t>
  </si>
  <si>
    <t>All sites: Environmental impacts are considered in the development of management prescriptions documented in the LTFPs and follow environmental protection measures identified in regulatory documents such as the UK Forestry Standard.
For the new site included in the audit sample, Kirk Hill, potential impacts of assessed environmental values are documented in section B1 Constraints and Opportunities and management prescriptions (section C) described accordingly.</t>
  </si>
  <si>
    <t>All sites: New planting, restocking, and restructuring follows UKFS guidance to ensure minimum thresholds of native and secondary species. This ensures a degree of diversity in the developing woodland structure. Sitka spruce continues to form the main commercial element.  The removal of larch stands impacted by Phytophthora infestation was noted.</t>
  </si>
  <si>
    <t>All sites: Regeneration to plantation (and rationale for species selection) or natural species as part of restructuring programs is described in LTFPs. There is a commercial imperative for timely re-stocking. Re-planted areas (plantation and natural species) observed at sites visited - Silton, Glenglass and Tutim (Carn Mor).</t>
  </si>
  <si>
    <t>All sites: Species selection is described in LTFPs. For plantations, Sitka spruce remains the primary species to achieve commercial objectives given site conditions, but Norway spruce also used. Native broadleaved species used for restoration of conservation areas.  Restocking follow UKFS guidance relating to species diversity.</t>
  </si>
  <si>
    <t>All sites: No evidence of invasive impacts from use of non-native trees. Sitka spruce remains the primary plantation species and has been successfully used in UK forestry for many decades.</t>
  </si>
  <si>
    <t xml:space="preserve">At the date of the audit, the total non-production forest area is 4,596.74 ha (or 36.15% of the total area of the MU of 17,310.81 ha). The current total production forest area of 12,714.07 ha will diminish over time as restructuring programs are implemented, meaning the area managed for conservation and biodiversity enhancement will increase further. At All sites NR focussed on SNW and conifer LTR. NR forms part of the LTR and OG is managed for biodiversity. </t>
  </si>
  <si>
    <t>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Carn Mor (Tutim).</t>
  </si>
  <si>
    <t>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</si>
  <si>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For the HCV3 area identified in Silton Forest, the LTFP references a site management statement originally prepared by Scottish National Heritage.</t>
  </si>
  <si>
    <t>All sites: None undertaken.</t>
  </si>
  <si>
    <t>All sites: Operations inspected at each of the sites visited were consistent with the applicable management plans. Copies of relevant plans were available at all sites and forest managers demonstrated detailed knowledge of the plans. It was noted that for the sites included in the audit sample, some plans (e.g. Silton) were of an older style, whereas the newer LTFP template had been used for other sites. For Silton, a UKWAS Property Audit Checklist was completed in Sep 2019, and a LTFP Scoping Report initiated with view to LTFP which would provide 20 year felling licence.</t>
  </si>
  <si>
    <t xml:space="preserve">All sites: The monitoring system is described and documented in section 7 Monitoring and Auditing of the Management Manual.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</si>
  <si>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The monitoring system is described and documented in section 7 Monitoring and Auditing of the Management Manual. The system provides for consistent and replicable monitoring over time and the retention and use of monitoring data to help inform adaptive management. Online data capture and storage demonstrated at audit.  </t>
  </si>
  <si>
    <t>All sites: The monitoring system is described and documented in section 7 Monitoring and Auditing of the Management Manual. The system incorporates each of the elements listed in the indicator.</t>
  </si>
  <si>
    <t>All sites: The monitoring system is described and documented in section 7 Monitoring and Auditing of the Management Manual. The system describes details to be monitored, frequency and tools. For example,  Health and Environment Inspection (FM-HEI) checklists are utilised which take into consideration the potential for special features at each site being monitored.</t>
  </si>
  <si>
    <t>2.15.3 Monitoring findings, or summaries thereof, shall be made publicly available upon request.
Verifiers: 
• Written or verbal evidence of responses to requests.</t>
  </si>
  <si>
    <r>
      <rPr>
        <b/>
        <sz val="10"/>
        <rFont val="Cambria"/>
        <family val="1"/>
        <scheme val="major"/>
      </rPr>
      <t>Loch Ree, Hallmanor, Garvary</t>
    </r>
    <r>
      <rPr>
        <sz val="10"/>
        <rFont val="Cambria"/>
        <family val="1"/>
        <scheme val="major"/>
      </rPr>
      <t xml:space="preserve"> - clear fell sites seen to follow good practice ( Garvary inactive at time of visit) and forwarder operators Loch Ree, Hallmanor and harvester operator Hallmanor interviewed showed good knowledge.  Stacks and stack risk assessments inspected; also discussed with managers and forwarder operators regarding requirements.  No issues noted. Mounding site at </t>
    </r>
    <r>
      <rPr>
        <b/>
        <sz val="10"/>
        <rFont val="Cambria"/>
        <family val="1"/>
        <scheme val="major"/>
      </rPr>
      <t>Kens Wood</t>
    </r>
    <r>
      <rPr>
        <sz val="10"/>
        <rFont val="Cambria"/>
        <family val="1"/>
        <scheme val="major"/>
      </rPr>
      <t xml:space="preserve"> seen to follow good practice and excavator operator interviewed showed very good knowledge eg describing biosecurity protocol to prevent movement of invasive signal crayfish from one site to another. Recently constructed / maintained roads at Loch Ree, Kens Wood, </t>
    </r>
    <r>
      <rPr>
        <b/>
        <sz val="10"/>
        <rFont val="Cambria"/>
        <family val="1"/>
        <scheme val="major"/>
      </rPr>
      <t>Tutim</t>
    </r>
    <r>
      <rPr>
        <sz val="10"/>
        <rFont val="Cambria"/>
        <family val="1"/>
        <scheme val="major"/>
      </rPr>
      <t xml:space="preserve"> seen to be in line with best practice guidance.</t>
    </r>
  </si>
  <si>
    <t>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</si>
  <si>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</si>
  <si>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</si>
  <si>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</si>
  <si>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Management Manual amended at Appendix II, Synthetic Chemicals Policy to incorporate Urea as a fungicide in stump treatment. ESRA for Urea prepared (dated 25 Aug 2022, sighted).
Condition closed. </t>
  </si>
  <si>
    <t xml:space="preserve">3.6.2 The owner/manager shall prepare and implement a prioritised plan to manage and progressively remove redundant materials.
Verifiers: 
• Field observation
• Removal plan
• Budget.
</t>
  </si>
  <si>
    <t>Company has amended Management Manual (section Redundant Materials in Appendix II to clarify procedures from removal of tree shelters. Implementation example - Kirk Hill Compliance Framework.
Observation closed.</t>
  </si>
  <si>
    <t>All sites: Management planning (including maps) makes reference to features of HCV including statutory designations. 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</si>
  <si>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 xml:space="preserve">Admirals: Bhrochain: Carn Mor:  No such areas exist. Areas of SNW are protected during harvesting operations and are marked for retention in harvesting plans. Restocking proposals seek to extend SNW areas. Corrour and Inverlair: SSSI features, priority habitats, and PAWS areas have been identified in the  plan, their condition has been assessed and actions to management them for protection and enhancement have been undertaken. Barracks: A an area containing a white tailed eagle nest had been protected from operations under guidance from experts and the statutory agencies. Areas of SNW are managed as NR. </t>
  </si>
  <si>
    <r>
      <t>All sites: Priority species and habitats are identified as part of initial planning and documented in the LTFP. Appropriate protection measure are specified. 
For example, the Kirk Hill LTFP (s A.6) notes</t>
    </r>
    <r>
      <rPr>
        <i/>
        <sz val="10"/>
        <rFont val="Cambria"/>
        <family val="1"/>
        <scheme val="major"/>
      </rPr>
      <t xml:space="preserve"> "The forest plan area is also sited within a Priority Area for Red Squirrel Conservation (PARCs) meaning grey squirrels are to be controlled in the area if found, as well as being sited within a golden eagle trial release area."</t>
    </r>
  </si>
  <si>
    <t>All sites: No PAWS on any sites included in the audit sample.</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</si>
  <si>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(Tutim).
Nature reserve areas documented in compliance frameworks for each of the sites visited: Silton Forest (NR 7.8%), Kirk Hill (NR 1.4%), Glenglass (NR 5.06% after restructuring), New Kelso (NR 12.4%) and Carn Mor (NR 5.34% after re-structuring), </t>
  </si>
  <si>
    <t xml:space="preserve">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 Silton Forest (LTR 3.7%), Kirk Hill (LTR 1%), Glenglass (NR/LTR 5.06% after restructuring), New Kelso (NR/LTR 12.4%) and Carn Mor (NR 5.95% after re-structuring), </t>
  </si>
  <si>
    <t>Findings shared internally, GPS locations were already known, but not always shown on maps. Deer Management Maps now produced for all applicable properties, which show location/type of high seats - (e.g. Glenglass).
Observation closed.</t>
  </si>
  <si>
    <t>In relation to minor CAR 2022.05 -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</si>
  <si>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 xml:space="preserve">All sites: Compliant operational site packs seen for all operations inspected - included risk assessments, emergency plans, contractor certification and insurance.  Interviews with machinery operators demonstrated that these were understood and had been clearly communicated. </t>
  </si>
  <si>
    <t>Community Council</t>
  </si>
  <si>
    <t>Silton</t>
  </si>
  <si>
    <t>Very good working relationship with Fountains Forestry</t>
  </si>
  <si>
    <t>Govt authority</t>
  </si>
  <si>
    <t>Multiple</t>
  </si>
  <si>
    <t>Historic monuments</t>
  </si>
  <si>
    <t>We have been consulted as appropriate in relation to forests owned or managed by Fountains Forestry in the last 12 months, principally in relation to proposed Woodland Creation and Long Term Forest Plans (LTFP).
We have liaised with Fountains Forestry UK Ltd. on a number of cases over the last five years and have generally found them positive to work with and amenable to altering planned forestry operations for the benefit of designated heritage assets, although this is not always possible.</t>
  </si>
  <si>
    <t>Local govt</t>
  </si>
  <si>
    <t>16 Jun SA copied in to email sent to AC from North Yorkshire Council re historic sites on Brandsby</t>
  </si>
  <si>
    <t>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t>
  </si>
  <si>
    <t>No evidence of non payment of legal obligations seen. Companies House register shows up to date filing of accounts. Company keeps clear, itemised accounts that list all legally required payments.</t>
  </si>
  <si>
    <t>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t>
  </si>
  <si>
    <t>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t>
  </si>
  <si>
    <t>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t>
  </si>
  <si>
    <t>One new group scheme member included in audit sample, with signed Forest Certification Agreement (AG-INF) in place - Kirk Hill (19 Jan 2023).</t>
  </si>
  <si>
    <t>All agreements are directly with owners or appointed trustees/officers of the owner. See 2.1.1 for example.</t>
  </si>
  <si>
    <t>Roles and responsibilities for the different actors within the group are set out in the Management Manual - Appendix III and in accordance with industry guidance e.g. GMHSF. Responsibilities also clearly described in consent agreements (sections 4.2 and 4.3).</t>
  </si>
  <si>
    <t>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t>
  </si>
  <si>
    <t>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t>
  </si>
  <si>
    <t>Section 5 of the Management Manual defines a limit of 100 members for the RMG and remains under regular review. The number of members within the Group in 2023 is currently 45 and the management resources are still in line with the resources required.</t>
  </si>
  <si>
    <t>The group management system is described in Appendix 3 of the Management Manual. The system includes preparation and review of plans and other documents, monitoring of operations  and periodic auditing of compliance to ensure continuous and effective management.</t>
  </si>
  <si>
    <t>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t>
  </si>
  <si>
    <t>Site evaluation and compliance checks conducted as part of the entry process and development of a compliant forest management plan and evidenced in supporting records. Confirmed at audit for new member included in audit sample, Kirk Hill.</t>
  </si>
  <si>
    <t>Group Members are issued with Forest Certification Agreements AG-INF &amp; AG-INE (External), explaining the aims, ambitions and policies for forest certifications and setting out the roles, process, requirements and group rules for membership. E.g. Kirk Hill (19/01/2023).</t>
  </si>
  <si>
    <t>The FMM Issue 4.1 – August 2022 sections 1.4 and Appendix III sets out the group rules and requirements.</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</si>
  <si>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t>
  </si>
  <si>
    <t xml:space="preserve">FMM (section 2.9.1) and standard group procedures require minimum holding periods for information. All records are maintained cloud based and securely backed up.  </t>
  </si>
  <si>
    <t>No indication that FSC has determined high risk of false claims in UK. In any case, FF keeps detailed and up to date records of harvesting and FSC sales for each and every woodland. Systems used are described in the Management Manual, forest operations procedures and sales contract agreements which set out mechanisms and controls for the management and accounting of all timber sales (Standing and Roadside) including estimates volumes and actual out turn supported by weight tickets, transfer records and summary information. Implementation confirmed for recent harvesting at woodlands inspected during the audit, including Kirk Hill, Glenglass and New Kelso.</t>
  </si>
  <si>
    <t>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t>
  </si>
  <si>
    <t>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t>
  </si>
  <si>
    <t>Documented in the Management Manual, sections 6.2 (which defines in-active properties), 7 and Appendix III.</t>
  </si>
  <si>
    <t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t>
  </si>
  <si>
    <t>As 11.4 above and Management Manual - Section 7 and Appendix III – (Note locations for audit by the certification body are only disclosed near the time so duplication may occur. Levels of risk and activity may also determine where audit activity is most effective).</t>
  </si>
  <si>
    <t>Documented in the Management Manual, section 7 and Appendix III. CAPA Register is maintained and managed by the group Compliance Manager - inspected at audit.</t>
  </si>
  <si>
    <t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t>
  </si>
  <si>
    <t>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</si>
  <si>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Validated Ecosystem Services Claims (Drop down list)</t>
  </si>
  <si>
    <t>Verified Ecosystem Services Claims (Drop down list)</t>
  </si>
  <si>
    <t>AAF Category</t>
  </si>
  <si>
    <t>Community</t>
  </si>
  <si>
    <t>S1 2017, S2 2023</t>
  </si>
  <si>
    <t>S1 2017, RA 2021, S1 2022, S2 2023</t>
  </si>
  <si>
    <t>S4 2020, S2 2023</t>
  </si>
  <si>
    <t>S2 2023</t>
  </si>
  <si>
    <t>NY149998</t>
  </si>
  <si>
    <t>Valentins Kuksinovs</t>
  </si>
  <si>
    <t>Mynogau Forest</t>
  </si>
  <si>
    <t>Esgair Forest</t>
  </si>
  <si>
    <t>Dinas Mawddwy, Machynlleth</t>
  </si>
  <si>
    <t>F120</t>
  </si>
  <si>
    <t>F121</t>
  </si>
  <si>
    <t>SH824164</t>
  </si>
  <si>
    <t>SH738057</t>
  </si>
  <si>
    <t>Matthew Whitehead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</si>
</sst>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21">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vertAlign val="superscript"/>
      <sz val="10"/>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b/>
      <u/>
      <sz val="11"/>
      <color indexed="12"/>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i/>
      <sz val="10"/>
      <color theme="3"/>
      <name val="Cambria"/>
      <family val="1"/>
      <scheme val="major"/>
    </font>
    <font>
      <b/>
      <sz val="11"/>
      <color rgb="FF000000"/>
      <name val="Cambria"/>
      <family val="1"/>
      <scheme val="major"/>
    </font>
    <font>
      <b/>
      <sz val="20"/>
      <name val="Cambria"/>
      <family val="1"/>
      <scheme val="major"/>
    </font>
    <font>
      <b/>
      <sz val="11"/>
      <color rgb="FFFF0000"/>
      <name val="Cambria"/>
      <family val="1"/>
      <scheme val="major"/>
    </font>
    <font>
      <sz val="11"/>
      <color rgb="FFFF0000"/>
      <name val="Cambria"/>
      <family val="1"/>
      <scheme val="major"/>
    </font>
    <font>
      <sz val="12"/>
      <name val="Palatino"/>
      <family val="1"/>
    </font>
    <font>
      <b/>
      <sz val="11"/>
      <name val="Palatino"/>
      <family val="1"/>
    </font>
    <font>
      <sz val="11"/>
      <color rgb="FFFF0000"/>
      <name val="Palatino"/>
      <family val="1"/>
    </font>
    <font>
      <b/>
      <sz val="11"/>
      <color rgb="FFFF0000"/>
      <name val="Cambria"/>
      <family val="2"/>
      <scheme val="major"/>
    </font>
    <font>
      <b/>
      <sz val="9"/>
      <name val="Cambria"/>
      <family val="1"/>
    </font>
    <font>
      <b/>
      <sz val="8"/>
      <name val="Cambria"/>
      <family val="1"/>
      <scheme val="major"/>
    </font>
    <font>
      <b/>
      <sz val="14"/>
      <name val="Cambria"/>
      <family val="2"/>
      <scheme val="major"/>
    </font>
    <font>
      <u/>
      <sz val="11"/>
      <color theme="10"/>
      <name val="Palatino"/>
      <family val="1"/>
    </font>
    <font>
      <u/>
      <sz val="11"/>
      <color rgb="FFFF0000"/>
      <name val="Palatino"/>
      <family val="1"/>
    </font>
    <font>
      <b/>
      <sz val="11"/>
      <name val="Cambria"/>
      <family val="2"/>
      <scheme val="major"/>
    </font>
    <font>
      <sz val="11"/>
      <name val="Calibri"/>
      <family val="2"/>
    </font>
    <font>
      <b/>
      <sz val="14"/>
      <color theme="0"/>
      <name val="Cambria"/>
      <family val="1"/>
      <scheme val="major"/>
    </font>
    <font>
      <sz val="14"/>
      <color theme="0"/>
      <name val="Cambria"/>
      <family val="1"/>
      <scheme val="major"/>
    </font>
    <font>
      <b/>
      <sz val="11"/>
      <name val="Arial"/>
      <family val="2"/>
    </font>
    <font>
      <strike/>
      <sz val="10"/>
      <name val="Cambria"/>
      <family val="1"/>
      <scheme val="major"/>
    </font>
    <font>
      <b/>
      <strike/>
      <sz val="10"/>
      <name val="Cambria"/>
      <family val="1"/>
      <scheme val="major"/>
    </font>
    <font>
      <i/>
      <strike/>
      <sz val="10"/>
      <name val="Cambria"/>
      <family val="1"/>
      <scheme val="major"/>
    </font>
    <font>
      <i/>
      <strike/>
      <sz val="10"/>
      <color theme="3"/>
      <name val="Cambria"/>
      <family val="1"/>
      <scheme val="major"/>
    </font>
    <font>
      <b/>
      <sz val="11"/>
      <name val="Calibri"/>
      <family val="2"/>
    </font>
    <font>
      <i/>
      <sz val="11"/>
      <name val="Cambria"/>
      <family val="1"/>
    </font>
    <font>
      <i/>
      <sz val="10"/>
      <name val="Cambria"/>
      <family val="1"/>
      <scheme val="major"/>
    </font>
    <font>
      <u/>
      <sz val="10"/>
      <name val="Cambria"/>
      <family val="1"/>
      <scheme val="major"/>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1"/>
      <color rgb="FF0000FF"/>
      <name val="Palatino"/>
      <family val="1"/>
    </font>
    <font>
      <sz val="14"/>
      <color indexed="12"/>
      <name val="Cambria"/>
      <family val="1"/>
      <scheme val="major"/>
    </font>
    <font>
      <sz val="14"/>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i/>
      <sz val="11"/>
      <name val="Cambria"/>
      <family val="1"/>
    </font>
    <font>
      <b/>
      <i/>
      <sz val="11"/>
      <color indexed="10"/>
      <name val="Cambria"/>
      <family val="1"/>
    </font>
    <font>
      <sz val="11"/>
      <color theme="3"/>
      <name val="Cambria"/>
      <family val="1"/>
      <scheme val="major"/>
    </font>
    <font>
      <i/>
      <sz val="10"/>
      <name val="Cambria"/>
      <family val="1"/>
    </font>
    <font>
      <b/>
      <sz val="11"/>
      <color rgb="FF333333"/>
      <name val="Arial"/>
      <family val="2"/>
    </font>
    <font>
      <sz val="11"/>
      <color rgb="FF006100"/>
      <name val="Calibri"/>
      <family val="2"/>
      <scheme val="minor"/>
    </font>
    <font>
      <sz val="10"/>
      <name val="Calibri Light"/>
      <family val="2"/>
    </font>
    <font>
      <b/>
      <sz val="10"/>
      <name val="Calibri Light"/>
      <family val="2"/>
    </font>
    <font>
      <i/>
      <sz val="10"/>
      <color theme="3"/>
      <name val="Calibri Light"/>
      <family val="2"/>
    </font>
    <font>
      <sz val="11"/>
      <name val="Calibri"/>
      <family val="2"/>
      <scheme val="minor"/>
    </font>
    <font>
      <b/>
      <sz val="11"/>
      <name val="Calibri"/>
      <family val="2"/>
      <scheme val="minor"/>
    </font>
    <font>
      <b/>
      <vertAlign val="superscript"/>
      <sz val="10"/>
      <name val="Cambria"/>
      <family val="1"/>
    </font>
    <font>
      <i/>
      <sz val="10"/>
      <name val="Calibri Light"/>
      <family val="2"/>
    </font>
    <font>
      <sz val="9"/>
      <name val="Arial"/>
      <family val="2"/>
    </font>
    <font>
      <sz val="9"/>
      <color theme="1"/>
      <name val="Arial"/>
      <family val="2"/>
    </font>
  </fonts>
  <fills count="3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FBFBF"/>
        <bgColor indexed="64"/>
      </patternFill>
    </fill>
    <fill>
      <patternFill patternType="solid">
        <fgColor rgb="FF00CC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B7DEE8"/>
        <bgColor indexed="64"/>
      </patternFill>
    </fill>
    <fill>
      <patternFill patternType="solid">
        <fgColor indexed="55"/>
        <bgColor indexed="64"/>
      </patternFill>
    </fill>
    <fill>
      <patternFill patternType="solid">
        <fgColor rgb="FFC6EFCE"/>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rgb="FF000000"/>
      </top>
      <bottom style="thin">
        <color indexed="64"/>
      </bottom>
      <diagonal/>
    </border>
  </borders>
  <cellStyleXfs count="19">
    <xf numFmtId="0" fontId="0" fillId="0" borderId="0"/>
    <xf numFmtId="0" fontId="10" fillId="0" borderId="0" applyNumberFormat="0" applyFill="0" applyBorder="0" applyAlignment="0" applyProtection="0">
      <alignment vertical="top"/>
      <protection locked="0"/>
    </xf>
    <xf numFmtId="0" fontId="7" fillId="0" borderId="0"/>
    <xf numFmtId="0" fontId="30"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65" fillId="0" borderId="0" applyNumberFormat="0" applyFill="0" applyBorder="0" applyAlignment="0" applyProtection="0"/>
    <xf numFmtId="0" fontId="1" fillId="0" borderId="0"/>
    <xf numFmtId="0" fontId="5" fillId="0" borderId="0"/>
    <xf numFmtId="0" fontId="5" fillId="0" borderId="0"/>
    <xf numFmtId="0" fontId="111" fillId="32" borderId="0" applyNumberFormat="0" applyBorder="0" applyAlignment="0" applyProtection="0"/>
    <xf numFmtId="0" fontId="7" fillId="0" borderId="0"/>
    <xf numFmtId="0" fontId="5" fillId="0" borderId="0"/>
  </cellStyleXfs>
  <cellXfs count="843">
    <xf numFmtId="0" fontId="0" fillId="0" borderId="0" xfId="0"/>
    <xf numFmtId="0" fontId="31" fillId="0" borderId="0" xfId="0" applyFont="1"/>
    <xf numFmtId="0" fontId="32" fillId="0" borderId="0" xfId="0" applyFont="1"/>
    <xf numFmtId="0" fontId="32" fillId="3" borderId="0" xfId="0" applyFont="1" applyFill="1" applyAlignment="1">
      <alignment vertical="top"/>
    </xf>
    <xf numFmtId="0" fontId="32"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wrapText="1"/>
    </xf>
    <xf numFmtId="0" fontId="31" fillId="2" borderId="0" xfId="0" applyFont="1" applyFill="1" applyAlignment="1">
      <alignment vertical="top" wrapText="1"/>
    </xf>
    <xf numFmtId="0" fontId="35" fillId="0" borderId="0" xfId="0" applyFont="1" applyAlignment="1">
      <alignment vertical="top" wrapText="1"/>
    </xf>
    <xf numFmtId="0" fontId="31" fillId="0" borderId="1" xfId="0" applyFont="1" applyBorder="1" applyAlignment="1">
      <alignment vertical="top" wrapText="1"/>
    </xf>
    <xf numFmtId="0" fontId="34" fillId="2" borderId="0" xfId="0" applyFont="1" applyFill="1" applyAlignment="1">
      <alignment vertical="top" wrapText="1"/>
    </xf>
    <xf numFmtId="0" fontId="35" fillId="0" borderId="1" xfId="0" applyFont="1" applyBorder="1" applyAlignment="1">
      <alignment vertical="top" wrapText="1"/>
    </xf>
    <xf numFmtId="0" fontId="31" fillId="10" borderId="0" xfId="0" applyFont="1" applyFill="1"/>
    <xf numFmtId="0" fontId="35" fillId="2" borderId="0" xfId="0" applyFont="1" applyFill="1" applyAlignment="1">
      <alignment horizontal="left" vertical="top" wrapText="1"/>
    </xf>
    <xf numFmtId="0" fontId="35" fillId="2" borderId="0" xfId="0" applyFont="1" applyFill="1" applyAlignment="1">
      <alignment vertical="top" wrapText="1"/>
    </xf>
    <xf numFmtId="0" fontId="36" fillId="0" borderId="0" xfId="0" applyFont="1" applyAlignment="1">
      <alignment vertical="top" wrapText="1"/>
    </xf>
    <xf numFmtId="0" fontId="31" fillId="2" borderId="0" xfId="0" applyFont="1" applyFill="1"/>
    <xf numFmtId="0" fontId="34" fillId="0" borderId="0" xfId="0" applyFont="1" applyAlignment="1">
      <alignment vertical="top" wrapText="1"/>
    </xf>
    <xf numFmtId="0" fontId="31" fillId="2" borderId="0" xfId="0" applyFont="1" applyFill="1" applyAlignment="1">
      <alignment horizontal="left" vertical="top" wrapText="1"/>
    </xf>
    <xf numFmtId="0" fontId="34" fillId="0" borderId="0" xfId="0" applyFont="1" applyAlignment="1">
      <alignment horizontal="left" vertical="top"/>
    </xf>
    <xf numFmtId="0" fontId="34" fillId="2" borderId="0" xfId="0" applyFont="1" applyFill="1" applyAlignment="1">
      <alignment horizontal="left" vertical="top" wrapText="1"/>
    </xf>
    <xf numFmtId="49" fontId="34" fillId="0" borderId="0" xfId="0" applyNumberFormat="1" applyFont="1" applyAlignment="1">
      <alignment vertical="top"/>
    </xf>
    <xf numFmtId="0" fontId="34" fillId="0" borderId="1" xfId="0" applyFont="1" applyBorder="1" applyAlignment="1">
      <alignment vertical="top" wrapText="1"/>
    </xf>
    <xf numFmtId="0" fontId="34" fillId="0" borderId="0" xfId="0" applyFont="1"/>
    <xf numFmtId="0" fontId="34" fillId="0" borderId="0" xfId="0" applyFont="1" applyAlignment="1">
      <alignment wrapText="1"/>
    </xf>
    <xf numFmtId="0" fontId="31" fillId="0" borderId="0" xfId="0" applyFont="1" applyAlignment="1">
      <alignment wrapText="1"/>
    </xf>
    <xf numFmtId="0" fontId="35" fillId="0" borderId="0" xfId="0" applyFont="1"/>
    <xf numFmtId="0" fontId="31" fillId="0" borderId="2" xfId="0" applyFont="1" applyBorder="1" applyAlignment="1">
      <alignment vertical="top" wrapText="1"/>
    </xf>
    <xf numFmtId="0" fontId="31" fillId="0" borderId="3" xfId="0" applyFont="1" applyBorder="1" applyAlignment="1">
      <alignment vertical="top" wrapText="1"/>
    </xf>
    <xf numFmtId="49" fontId="31" fillId="0" borderId="0" xfId="0" applyNumberFormat="1" applyFont="1" applyAlignment="1">
      <alignment vertical="top" wrapText="1"/>
    </xf>
    <xf numFmtId="0" fontId="35" fillId="0" borderId="4" xfId="0" applyFont="1" applyBorder="1" applyAlignment="1">
      <alignment vertical="top" wrapText="1"/>
    </xf>
    <xf numFmtId="0" fontId="31" fillId="0" borderId="4" xfId="0" applyFont="1" applyBorder="1" applyAlignment="1">
      <alignment vertical="top" wrapText="1"/>
    </xf>
    <xf numFmtId="0" fontId="31" fillId="0" borderId="5" xfId="0" applyFont="1" applyBorder="1" applyAlignment="1">
      <alignment vertical="top" wrapText="1"/>
    </xf>
    <xf numFmtId="0" fontId="32" fillId="6" borderId="0" xfId="6" applyFont="1" applyFill="1"/>
    <xf numFmtId="0" fontId="32" fillId="0" borderId="0" xfId="6" applyFont="1"/>
    <xf numFmtId="0" fontId="32" fillId="0" borderId="0" xfId="7" applyFont="1" applyAlignment="1">
      <alignment horizontal="center" vertical="top"/>
    </xf>
    <xf numFmtId="0" fontId="39" fillId="0" borderId="0" xfId="7" applyFont="1" applyAlignment="1">
      <alignment horizontal="center" vertical="center" wrapText="1"/>
    </xf>
    <xf numFmtId="0" fontId="31" fillId="0" borderId="0" xfId="7" applyFont="1" applyAlignment="1">
      <alignment vertical="top"/>
    </xf>
    <xf numFmtId="0" fontId="31" fillId="0" borderId="0" xfId="7" applyFont="1" applyAlignment="1">
      <alignment horizontal="left" vertical="top"/>
    </xf>
    <xf numFmtId="0" fontId="34" fillId="0" borderId="1" xfId="6" applyFont="1" applyBorder="1" applyAlignment="1">
      <alignment horizontal="center" vertical="center" wrapText="1"/>
    </xf>
    <xf numFmtId="0" fontId="34" fillId="0" borderId="1" xfId="7" applyFont="1" applyBorder="1" applyAlignment="1">
      <alignment horizontal="center" vertical="center" wrapText="1"/>
    </xf>
    <xf numFmtId="0" fontId="34" fillId="6" borderId="0" xfId="6" applyFont="1" applyFill="1" applyAlignment="1">
      <alignment horizontal="center" vertical="center" wrapText="1"/>
    </xf>
    <xf numFmtId="0" fontId="34" fillId="0" borderId="0" xfId="6" applyFont="1" applyAlignment="1">
      <alignment horizontal="center" vertical="center" wrapText="1"/>
    </xf>
    <xf numFmtId="0" fontId="40" fillId="6" borderId="0" xfId="6" applyFont="1" applyFill="1"/>
    <xf numFmtId="0" fontId="40" fillId="0" borderId="0" xfId="6" applyFont="1"/>
    <xf numFmtId="0" fontId="42" fillId="0" borderId="0" xfId="0" applyFont="1"/>
    <xf numFmtId="0" fontId="43" fillId="0" borderId="0" xfId="0" applyFont="1" applyAlignment="1">
      <alignment vertical="top" wrapText="1"/>
    </xf>
    <xf numFmtId="0" fontId="44" fillId="2" borderId="0" xfId="0" applyFont="1" applyFill="1" applyAlignment="1">
      <alignment vertical="center" wrapText="1"/>
    </xf>
    <xf numFmtId="0" fontId="44" fillId="0" borderId="0" xfId="0" applyFont="1" applyAlignment="1">
      <alignment vertical="center"/>
    </xf>
    <xf numFmtId="0" fontId="34" fillId="12" borderId="6" xfId="0" applyFont="1" applyFill="1" applyBorder="1" applyAlignment="1">
      <alignment vertical="top" wrapText="1"/>
    </xf>
    <xf numFmtId="0" fontId="34" fillId="12" borderId="7" xfId="0" applyFont="1" applyFill="1" applyBorder="1" applyAlignment="1">
      <alignment horizontal="left" vertical="top" wrapText="1"/>
    </xf>
    <xf numFmtId="0" fontId="34" fillId="12" borderId="8" xfId="0" applyFont="1" applyFill="1" applyBorder="1" applyAlignment="1">
      <alignment vertical="top" wrapText="1"/>
    </xf>
    <xf numFmtId="0" fontId="34" fillId="12" borderId="5" xfId="0" applyFont="1" applyFill="1" applyBorder="1" applyAlignment="1">
      <alignment vertical="top" wrapText="1"/>
    </xf>
    <xf numFmtId="0" fontId="34" fillId="12" borderId="10" xfId="0" applyFont="1" applyFill="1" applyBorder="1" applyAlignment="1">
      <alignment vertical="top"/>
    </xf>
    <xf numFmtId="0" fontId="34" fillId="12" borderId="11" xfId="0" applyFont="1" applyFill="1" applyBorder="1" applyAlignment="1">
      <alignment vertical="top" wrapText="1"/>
    </xf>
    <xf numFmtId="0" fontId="31" fillId="12" borderId="6" xfId="0" applyFont="1" applyFill="1" applyBorder="1" applyAlignment="1">
      <alignment vertical="top" wrapText="1"/>
    </xf>
    <xf numFmtId="0" fontId="34" fillId="12" borderId="9" xfId="0" applyFont="1" applyFill="1" applyBorder="1" applyAlignment="1">
      <alignment vertical="top"/>
    </xf>
    <xf numFmtId="0" fontId="34" fillId="12" borderId="2" xfId="0" applyFont="1" applyFill="1" applyBorder="1" applyAlignment="1">
      <alignment horizontal="left" vertical="top"/>
    </xf>
    <xf numFmtId="0" fontId="34" fillId="12" borderId="3" xfId="0" applyFont="1" applyFill="1" applyBorder="1" applyAlignment="1">
      <alignment horizontal="left" vertical="top"/>
    </xf>
    <xf numFmtId="0" fontId="31" fillId="10" borderId="0" xfId="0" applyFont="1" applyFill="1" applyAlignment="1">
      <alignment vertical="top" wrapText="1"/>
    </xf>
    <xf numFmtId="164" fontId="34" fillId="12" borderId="7" xfId="0" applyNumberFormat="1" applyFont="1" applyFill="1" applyBorder="1" applyAlignment="1">
      <alignment horizontal="left" vertical="top" wrapText="1"/>
    </xf>
    <xf numFmtId="0" fontId="31" fillId="0" borderId="12" xfId="0" applyFont="1" applyBorder="1" applyAlignment="1">
      <alignment vertical="top" wrapText="1"/>
    </xf>
    <xf numFmtId="0" fontId="31" fillId="0" borderId="14" xfId="0" applyFont="1" applyBorder="1" applyAlignment="1">
      <alignment vertical="top" wrapText="1"/>
    </xf>
    <xf numFmtId="0" fontId="34" fillId="0" borderId="12" xfId="0" applyFont="1" applyBorder="1" applyAlignment="1">
      <alignment vertical="top" wrapText="1"/>
    </xf>
    <xf numFmtId="0" fontId="31" fillId="0" borderId="13" xfId="0" applyFont="1" applyBorder="1" applyAlignment="1">
      <alignment vertical="top" wrapText="1"/>
    </xf>
    <xf numFmtId="0" fontId="34" fillId="0" borderId="13" xfId="0" applyFont="1" applyBorder="1" applyAlignment="1">
      <alignment vertical="top" wrapText="1"/>
    </xf>
    <xf numFmtId="0" fontId="34" fillId="0" borderId="4" xfId="0" applyFont="1" applyBorder="1" applyAlignment="1">
      <alignmen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4" fillId="0" borderId="13" xfId="0" applyFont="1" applyBorder="1" applyAlignment="1">
      <alignment horizontal="left" vertical="top" wrapText="1"/>
    </xf>
    <xf numFmtId="0" fontId="35" fillId="0" borderId="13" xfId="0" applyFont="1" applyBorder="1" applyAlignment="1">
      <alignment vertical="top" wrapText="1"/>
    </xf>
    <xf numFmtId="0" fontId="35" fillId="0" borderId="12" xfId="0" applyFont="1" applyBorder="1" applyAlignment="1">
      <alignment vertical="top" wrapText="1"/>
    </xf>
    <xf numFmtId="0" fontId="31" fillId="0" borderId="13" xfId="0" applyFont="1" applyBorder="1"/>
    <xf numFmtId="0" fontId="35" fillId="0" borderId="14" xfId="0" applyFont="1" applyBorder="1" applyAlignment="1">
      <alignment vertical="top" wrapText="1"/>
    </xf>
    <xf numFmtId="0" fontId="35" fillId="10" borderId="0" xfId="0" applyFont="1" applyFill="1" applyAlignment="1">
      <alignment horizontal="left" vertical="top" wrapText="1"/>
    </xf>
    <xf numFmtId="0" fontId="34" fillId="10" borderId="0" xfId="0" applyFont="1" applyFill="1" applyAlignment="1">
      <alignment horizontal="left" vertical="top" wrapText="1"/>
    </xf>
    <xf numFmtId="0" fontId="35" fillId="10" borderId="0" xfId="0" applyFont="1" applyFill="1" applyAlignment="1">
      <alignment vertical="top" wrapText="1"/>
    </xf>
    <xf numFmtId="164" fontId="34" fillId="13" borderId="7" xfId="0" applyNumberFormat="1" applyFont="1" applyFill="1" applyBorder="1" applyAlignment="1">
      <alignment horizontal="left" vertical="top"/>
    </xf>
    <xf numFmtId="0" fontId="34" fillId="13" borderId="15" xfId="0" applyFont="1" applyFill="1" applyBorder="1" applyAlignment="1">
      <alignment horizontal="left" vertical="top"/>
    </xf>
    <xf numFmtId="2" fontId="34" fillId="13" borderId="15" xfId="0" applyNumberFormat="1" applyFont="1" applyFill="1" applyBorder="1" applyAlignment="1">
      <alignment horizontal="right" vertical="top"/>
    </xf>
    <xf numFmtId="2" fontId="34" fillId="13" borderId="15" xfId="0" applyNumberFormat="1" applyFont="1" applyFill="1" applyBorder="1" applyAlignment="1">
      <alignment horizontal="left" vertical="top"/>
    </xf>
    <xf numFmtId="0" fontId="34" fillId="13" borderId="15" xfId="0" applyFont="1" applyFill="1" applyBorder="1" applyAlignment="1">
      <alignment horizontal="right"/>
    </xf>
    <xf numFmtId="0" fontId="45" fillId="13" borderId="15" xfId="0" applyFont="1" applyFill="1" applyBorder="1" applyAlignment="1">
      <alignment horizontal="left" vertical="top" wrapText="1"/>
    </xf>
    <xf numFmtId="0" fontId="35" fillId="13" borderId="2" xfId="0" applyFont="1" applyFill="1" applyBorder="1" applyAlignment="1">
      <alignment horizontal="left" vertical="top"/>
    </xf>
    <xf numFmtId="0" fontId="34" fillId="13" borderId="0" xfId="0" applyFont="1" applyFill="1" applyAlignment="1">
      <alignment horizontal="left" vertical="top"/>
    </xf>
    <xf numFmtId="0" fontId="34" fillId="0" borderId="15" xfId="0" applyFont="1" applyBorder="1" applyAlignment="1">
      <alignment horizontal="left" vertical="top"/>
    </xf>
    <xf numFmtId="0" fontId="34" fillId="13" borderId="8" xfId="0" applyFont="1" applyFill="1" applyBorder="1" applyAlignment="1">
      <alignment vertical="top" wrapText="1"/>
    </xf>
    <xf numFmtId="0" fontId="34" fillId="13" borderId="5" xfId="0" applyFont="1" applyFill="1" applyBorder="1" applyAlignment="1">
      <alignment vertical="top" wrapText="1"/>
    </xf>
    <xf numFmtId="0" fontId="34" fillId="13" borderId="6" xfId="0" applyFont="1" applyFill="1" applyBorder="1" applyAlignment="1">
      <alignment vertical="top" wrapText="1"/>
    </xf>
    <xf numFmtId="0" fontId="31" fillId="13" borderId="15" xfId="0" applyFont="1" applyFill="1" applyBorder="1" applyAlignment="1">
      <alignment horizontal="left"/>
    </xf>
    <xf numFmtId="2" fontId="31" fillId="13" borderId="15" xfId="0" applyNumberFormat="1" applyFont="1" applyFill="1" applyBorder="1" applyAlignment="1">
      <alignment horizontal="left" vertical="top"/>
    </xf>
    <xf numFmtId="2" fontId="34" fillId="13" borderId="0" xfId="0" applyNumberFormat="1" applyFont="1" applyFill="1" applyAlignment="1">
      <alignment horizontal="left" vertical="top"/>
    </xf>
    <xf numFmtId="0" fontId="43" fillId="0" borderId="0" xfId="0" applyFont="1"/>
    <xf numFmtId="164" fontId="31" fillId="12" borderId="0" xfId="0" applyNumberFormat="1" applyFont="1" applyFill="1" applyAlignment="1">
      <alignment horizontal="left" vertical="top" wrapText="1"/>
    </xf>
    <xf numFmtId="164" fontId="34" fillId="12" borderId="15" xfId="0" applyNumberFormat="1" applyFont="1" applyFill="1" applyBorder="1" applyAlignment="1">
      <alignment horizontal="left" vertical="top" wrapText="1"/>
    </xf>
    <xf numFmtId="164" fontId="31" fillId="12" borderId="15" xfId="0" applyNumberFormat="1" applyFont="1" applyFill="1" applyBorder="1" applyAlignment="1">
      <alignment horizontal="left" vertical="top" wrapText="1"/>
    </xf>
    <xf numFmtId="0" fontId="43" fillId="0" borderId="4" xfId="0" applyFont="1" applyBorder="1" applyAlignment="1">
      <alignment vertical="top" wrapText="1"/>
    </xf>
    <xf numFmtId="0" fontId="36" fillId="0" borderId="4" xfId="0" applyFont="1" applyBorder="1" applyAlignment="1">
      <alignment vertical="top" wrapText="1"/>
    </xf>
    <xf numFmtId="0" fontId="43" fillId="0" borderId="4" xfId="0" applyFont="1" applyBorder="1" applyAlignment="1">
      <alignment vertical="top"/>
    </xf>
    <xf numFmtId="0" fontId="31" fillId="12" borderId="13" xfId="0" applyFont="1" applyFill="1" applyBorder="1" applyAlignment="1">
      <alignment horizontal="left" vertical="top" wrapText="1"/>
    </xf>
    <xf numFmtId="0" fontId="34" fillId="12" borderId="13" xfId="0" applyFont="1" applyFill="1" applyBorder="1" applyAlignment="1">
      <alignment horizontal="left" vertical="top" wrapText="1"/>
    </xf>
    <xf numFmtId="0" fontId="35" fillId="12" borderId="13" xfId="0" applyFont="1" applyFill="1" applyBorder="1" applyAlignment="1">
      <alignment horizontal="left" vertical="top" wrapText="1"/>
    </xf>
    <xf numFmtId="2" fontId="34" fillId="12" borderId="13" xfId="0" applyNumberFormat="1" applyFont="1" applyFill="1" applyBorder="1" applyAlignment="1">
      <alignment horizontal="left" vertical="top" wrapText="1"/>
    </xf>
    <xf numFmtId="0" fontId="46" fillId="0" borderId="4" xfId="0" applyFont="1" applyBorder="1" applyAlignment="1">
      <alignment vertical="top" wrapText="1"/>
    </xf>
    <xf numFmtId="0" fontId="34" fillId="12" borderId="15" xfId="0" applyFont="1" applyFill="1" applyBorder="1" applyAlignment="1">
      <alignment horizontal="left" vertical="top" wrapText="1"/>
    </xf>
    <xf numFmtId="0" fontId="31" fillId="12" borderId="9" xfId="0" applyFont="1" applyFill="1" applyBorder="1" applyAlignment="1">
      <alignment vertical="top" wrapText="1"/>
    </xf>
    <xf numFmtId="0" fontId="34" fillId="15" borderId="12" xfId="8" applyFont="1" applyFill="1" applyBorder="1" applyAlignment="1">
      <alignment horizontal="left" vertical="top" wrapText="1"/>
    </xf>
    <xf numFmtId="0" fontId="34" fillId="15" borderId="12" xfId="8" applyFont="1" applyFill="1" applyBorder="1" applyAlignment="1">
      <alignment vertical="top" wrapText="1"/>
    </xf>
    <xf numFmtId="0" fontId="34" fillId="15" borderId="12" xfId="8" applyFont="1" applyFill="1" applyBorder="1" applyAlignment="1">
      <alignment vertical="top"/>
    </xf>
    <xf numFmtId="0" fontId="34" fillId="15" borderId="3" xfId="8" applyFont="1" applyFill="1" applyBorder="1" applyAlignment="1">
      <alignment horizontal="left" vertical="top"/>
    </xf>
    <xf numFmtId="0" fontId="34" fillId="15" borderId="9" xfId="8" applyFont="1" applyFill="1" applyBorder="1" applyAlignment="1">
      <alignment vertical="top" wrapText="1"/>
    </xf>
    <xf numFmtId="0" fontId="0" fillId="15" borderId="9" xfId="0" applyFill="1" applyBorder="1" applyAlignment="1">
      <alignment vertical="top"/>
    </xf>
    <xf numFmtId="0" fontId="0" fillId="15" borderId="6" xfId="0" applyFill="1" applyBorder="1" applyAlignment="1">
      <alignment vertical="top"/>
    </xf>
    <xf numFmtId="0" fontId="34" fillId="15" borderId="14" xfId="8" applyFont="1" applyFill="1" applyBorder="1" applyAlignment="1">
      <alignment horizontal="left" vertical="top"/>
    </xf>
    <xf numFmtId="0" fontId="34" fillId="15" borderId="1" xfId="8" applyFont="1" applyFill="1" applyBorder="1" applyAlignment="1">
      <alignment horizontal="left" vertical="top"/>
    </xf>
    <xf numFmtId="0" fontId="0" fillId="15" borderId="9" xfId="0" applyFill="1" applyBorder="1" applyAlignment="1">
      <alignment vertical="top" wrapText="1"/>
    </xf>
    <xf numFmtId="0" fontId="0" fillId="15" borderId="6" xfId="0" applyFill="1" applyBorder="1" applyAlignment="1">
      <alignment vertical="top" wrapText="1"/>
    </xf>
    <xf numFmtId="0" fontId="34" fillId="15" borderId="10" xfId="8" applyFont="1" applyFill="1" applyBorder="1" applyAlignment="1">
      <alignment vertical="top" wrapText="1"/>
    </xf>
    <xf numFmtId="0" fontId="0" fillId="15" borderId="10" xfId="0" applyFill="1" applyBorder="1" applyAlignment="1">
      <alignment vertical="top" wrapText="1"/>
    </xf>
    <xf numFmtId="0" fontId="0" fillId="15" borderId="8" xfId="0" applyFill="1" applyBorder="1" applyAlignment="1">
      <alignment vertical="top" wrapText="1"/>
    </xf>
    <xf numFmtId="0" fontId="31" fillId="15" borderId="9" xfId="8" applyFont="1" applyFill="1" applyBorder="1" applyAlignment="1">
      <alignment vertical="top"/>
    </xf>
    <xf numFmtId="0" fontId="32" fillId="15" borderId="6" xfId="8" applyFont="1" applyFill="1" applyBorder="1" applyAlignment="1">
      <alignment vertical="top" wrapText="1"/>
    </xf>
    <xf numFmtId="0" fontId="31" fillId="15" borderId="10" xfId="8" applyFont="1" applyFill="1" applyBorder="1" applyAlignment="1">
      <alignment vertical="top"/>
    </xf>
    <xf numFmtId="0" fontId="32" fillId="15" borderId="8" xfId="8" applyFont="1" applyFill="1" applyBorder="1" applyAlignment="1">
      <alignment vertical="top" wrapText="1"/>
    </xf>
    <xf numFmtId="0" fontId="31" fillId="12" borderId="0" xfId="0" applyFont="1" applyFill="1"/>
    <xf numFmtId="0" fontId="34" fillId="16" borderId="11" xfId="0" applyFont="1" applyFill="1" applyBorder="1" applyAlignment="1">
      <alignment vertical="top" wrapText="1"/>
    </xf>
    <xf numFmtId="0" fontId="31" fillId="16" borderId="11" xfId="0" applyFont="1" applyFill="1" applyBorder="1" applyAlignment="1">
      <alignment vertical="top" wrapText="1"/>
    </xf>
    <xf numFmtId="0" fontId="31" fillId="16" borderId="5" xfId="0" applyFont="1" applyFill="1" applyBorder="1" applyAlignment="1">
      <alignment vertical="top" wrapText="1"/>
    </xf>
    <xf numFmtId="0" fontId="34" fillId="16" borderId="14"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6" borderId="14" xfId="0" applyFont="1" applyFill="1" applyBorder="1" applyAlignment="1">
      <alignment horizontal="left" vertical="top"/>
    </xf>
    <xf numFmtId="0" fontId="34" fillId="16" borderId="1" xfId="0" applyFont="1" applyFill="1" applyBorder="1" applyAlignment="1">
      <alignment horizontal="left" vertical="top"/>
    </xf>
    <xf numFmtId="0" fontId="34" fillId="16" borderId="3" xfId="0" applyFont="1" applyFill="1" applyBorder="1" applyAlignment="1">
      <alignment horizontal="left" vertical="top"/>
    </xf>
    <xf numFmtId="0" fontId="34" fillId="16" borderId="2" xfId="0" applyFont="1" applyFill="1" applyBorder="1" applyAlignment="1">
      <alignment horizontal="left" vertical="top"/>
    </xf>
    <xf numFmtId="0" fontId="34" fillId="16" borderId="7" xfId="0" applyFont="1" applyFill="1" applyBorder="1" applyAlignment="1">
      <alignment horizontal="left" vertical="top"/>
    </xf>
    <xf numFmtId="0" fontId="34" fillId="16" borderId="9" xfId="0" applyFont="1" applyFill="1" applyBorder="1" applyAlignment="1">
      <alignment vertical="top" wrapText="1"/>
    </xf>
    <xf numFmtId="0" fontId="34" fillId="16" borderId="10" xfId="0" applyFont="1" applyFill="1" applyBorder="1" applyAlignment="1">
      <alignment vertical="top" wrapText="1"/>
    </xf>
    <xf numFmtId="0" fontId="31" fillId="16" borderId="9" xfId="0" applyFont="1" applyFill="1" applyBorder="1" applyAlignment="1">
      <alignment vertical="top" wrapText="1"/>
    </xf>
    <xf numFmtId="0" fontId="31" fillId="16" borderId="6" xfId="0" applyFont="1" applyFill="1" applyBorder="1" applyAlignment="1">
      <alignment vertical="top" wrapText="1"/>
    </xf>
    <xf numFmtId="0" fontId="31" fillId="16" borderId="10" xfId="0" applyFont="1" applyFill="1" applyBorder="1" applyAlignment="1">
      <alignment vertical="top" wrapText="1"/>
    </xf>
    <xf numFmtId="0" fontId="31" fillId="16" borderId="8" xfId="0" applyFont="1" applyFill="1" applyBorder="1" applyAlignment="1">
      <alignment vertical="top" wrapText="1"/>
    </xf>
    <xf numFmtId="0" fontId="32" fillId="0" borderId="0" xfId="4" applyFont="1" applyAlignment="1">
      <alignment vertical="top" wrapText="1"/>
    </xf>
    <xf numFmtId="0" fontId="34" fillId="12" borderId="1" xfId="0" applyFont="1" applyFill="1" applyBorder="1" applyAlignment="1">
      <alignment horizontal="center" vertical="top" wrapText="1"/>
    </xf>
    <xf numFmtId="0" fontId="34"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164" fontId="31" fillId="12" borderId="13" xfId="0" applyNumberFormat="1" applyFont="1" applyFill="1" applyBorder="1" applyAlignment="1">
      <alignment horizontal="left" vertical="top" wrapText="1"/>
    </xf>
    <xf numFmtId="164" fontId="31" fillId="12" borderId="13" xfId="0" applyNumberFormat="1" applyFont="1" applyFill="1" applyBorder="1" applyAlignment="1">
      <alignment vertical="top"/>
    </xf>
    <xf numFmtId="164" fontId="31" fillId="12" borderId="13" xfId="0" applyNumberFormat="1" applyFont="1" applyFill="1" applyBorder="1" applyAlignment="1">
      <alignment vertical="top" wrapText="1"/>
    </xf>
    <xf numFmtId="0" fontId="43" fillId="12" borderId="6" xfId="0" applyFont="1" applyFill="1" applyBorder="1" applyAlignment="1">
      <alignment vertical="top" wrapText="1"/>
    </xf>
    <xf numFmtId="0" fontId="47" fillId="12" borderId="6" xfId="0" applyFont="1" applyFill="1" applyBorder="1" applyAlignment="1">
      <alignment vertical="top" wrapText="1"/>
    </xf>
    <xf numFmtId="0" fontId="34" fillId="10" borderId="0" xfId="0" applyFont="1" applyFill="1" applyAlignment="1">
      <alignment vertical="top" wrapText="1"/>
    </xf>
    <xf numFmtId="0" fontId="46" fillId="0" borderId="12" xfId="0" applyFont="1" applyBorder="1" applyAlignment="1">
      <alignment vertical="top" wrapText="1"/>
    </xf>
    <xf numFmtId="0" fontId="31" fillId="0" borderId="4" xfId="0" applyFont="1" applyBorder="1" applyAlignment="1">
      <alignment vertical="top"/>
    </xf>
    <xf numFmtId="0" fontId="31" fillId="0" borderId="4" xfId="0" applyFont="1" applyBorder="1" applyAlignment="1">
      <alignment horizontal="left" vertical="top" wrapText="1"/>
    </xf>
    <xf numFmtId="2" fontId="34" fillId="12" borderId="15" xfId="0" applyNumberFormat="1" applyFont="1" applyFill="1" applyBorder="1" applyAlignment="1">
      <alignment horizontal="left" vertical="top" wrapText="1"/>
    </xf>
    <xf numFmtId="164" fontId="44" fillId="12" borderId="1" xfId="0" applyNumberFormat="1" applyFont="1" applyFill="1" applyBorder="1" applyAlignment="1">
      <alignment horizontal="left" vertical="center"/>
    </xf>
    <xf numFmtId="0" fontId="44" fillId="12" borderId="1" xfId="0" applyFont="1" applyFill="1" applyBorder="1" applyAlignment="1">
      <alignment vertical="center"/>
    </xf>
    <xf numFmtId="0" fontId="44" fillId="12" borderId="1" xfId="0" applyFont="1" applyFill="1" applyBorder="1" applyAlignment="1">
      <alignment vertical="center" wrapText="1"/>
    </xf>
    <xf numFmtId="0" fontId="35" fillId="17" borderId="1" xfId="0" applyFont="1" applyFill="1" applyBorder="1" applyAlignment="1">
      <alignment vertical="top" wrapText="1"/>
    </xf>
    <xf numFmtId="0" fontId="34" fillId="12" borderId="1" xfId="0" applyFont="1" applyFill="1" applyBorder="1" applyAlignment="1">
      <alignment wrapText="1"/>
    </xf>
    <xf numFmtId="0" fontId="35" fillId="17" borderId="14" xfId="0" applyFont="1" applyFill="1" applyBorder="1" applyAlignment="1">
      <alignment vertical="top" wrapText="1"/>
    </xf>
    <xf numFmtId="0" fontId="31" fillId="0" borderId="0" xfId="0" applyFont="1" applyAlignment="1">
      <alignment vertical="top"/>
    </xf>
    <xf numFmtId="0" fontId="34" fillId="12" borderId="9" xfId="0" applyFont="1" applyFill="1" applyBorder="1" applyAlignment="1">
      <alignment vertical="top" wrapText="1"/>
    </xf>
    <xf numFmtId="0" fontId="49" fillId="12" borderId="10" xfId="0" applyFont="1" applyFill="1" applyBorder="1" applyAlignment="1">
      <alignment vertical="top" wrapText="1"/>
    </xf>
    <xf numFmtId="0" fontId="47" fillId="12" borderId="5" xfId="0" applyFont="1" applyFill="1" applyBorder="1" applyAlignment="1">
      <alignment vertical="top" wrapText="1"/>
    </xf>
    <xf numFmtId="0" fontId="31" fillId="0" borderId="7" xfId="0" applyFont="1" applyBorder="1" applyAlignment="1">
      <alignment vertical="top" wrapText="1"/>
    </xf>
    <xf numFmtId="0" fontId="32" fillId="0" borderId="0" xfId="0" applyFont="1" applyAlignment="1">
      <alignment wrapText="1"/>
    </xf>
    <xf numFmtId="0" fontId="46" fillId="0" borderId="0" xfId="0" applyFont="1" applyAlignment="1">
      <alignment vertical="top" wrapText="1"/>
    </xf>
    <xf numFmtId="0" fontId="31" fillId="0" borderId="15" xfId="0" applyFont="1" applyBorder="1" applyAlignment="1">
      <alignment vertical="top" wrapText="1"/>
    </xf>
    <xf numFmtId="0" fontId="46" fillId="18" borderId="14" xfId="0" applyFont="1" applyFill="1" applyBorder="1" applyAlignment="1">
      <alignment vertical="top" wrapText="1"/>
    </xf>
    <xf numFmtId="0" fontId="36" fillId="0" borderId="8" xfId="0" applyFont="1" applyBorder="1" applyAlignment="1">
      <alignment vertical="top" wrapText="1"/>
    </xf>
    <xf numFmtId="0" fontId="27" fillId="0" borderId="4" xfId="0" applyFont="1" applyBorder="1" applyAlignment="1">
      <alignment vertical="top" wrapText="1"/>
    </xf>
    <xf numFmtId="0" fontId="50" fillId="0" borderId="5" xfId="0" applyFont="1" applyBorder="1" applyAlignment="1">
      <alignment vertical="top" wrapText="1"/>
    </xf>
    <xf numFmtId="0" fontId="50" fillId="0" borderId="4" xfId="0" applyFont="1" applyBorder="1" applyAlignment="1">
      <alignment vertical="top" wrapText="1"/>
    </xf>
    <xf numFmtId="0" fontId="31" fillId="18" borderId="0" xfId="0" applyFont="1" applyFill="1" applyAlignment="1">
      <alignment vertical="top" wrapText="1"/>
    </xf>
    <xf numFmtId="0" fontId="36" fillId="18" borderId="4" xfId="0" applyFont="1" applyFill="1" applyBorder="1" applyAlignment="1">
      <alignment vertical="top" wrapText="1"/>
    </xf>
    <xf numFmtId="0" fontId="32" fillId="18" borderId="1" xfId="0" applyFont="1" applyFill="1" applyBorder="1"/>
    <xf numFmtId="0" fontId="51" fillId="0" borderId="10" xfId="0" applyFont="1" applyBorder="1" applyAlignment="1">
      <alignment vertical="top" wrapText="1"/>
    </xf>
    <xf numFmtId="0" fontId="51" fillId="0" borderId="0" xfId="0" applyFont="1" applyAlignment="1">
      <alignment vertical="top" wrapText="1"/>
    </xf>
    <xf numFmtId="0" fontId="51" fillId="0" borderId="11" xfId="0" applyFont="1" applyBorder="1" applyAlignment="1">
      <alignment vertical="top" wrapText="1"/>
    </xf>
    <xf numFmtId="0" fontId="52" fillId="0" borderId="0" xfId="0" applyFont="1" applyAlignment="1">
      <alignment vertical="top" wrapText="1"/>
    </xf>
    <xf numFmtId="0" fontId="51" fillId="0" borderId="4" xfId="0" applyFont="1" applyBorder="1" applyAlignment="1">
      <alignment vertical="top" wrapText="1"/>
    </xf>
    <xf numFmtId="0" fontId="31" fillId="0" borderId="25" xfId="0" applyFont="1" applyBorder="1" applyAlignment="1">
      <alignment vertical="top" wrapText="1"/>
    </xf>
    <xf numFmtId="0" fontId="43" fillId="12" borderId="25" xfId="0" applyFont="1" applyFill="1" applyBorder="1" applyAlignment="1">
      <alignment vertical="top" wrapText="1"/>
    </xf>
    <xf numFmtId="0" fontId="31" fillId="13" borderId="13" xfId="0" applyFont="1" applyFill="1" applyBorder="1" applyAlignment="1">
      <alignment horizontal="left" vertical="top" wrapText="1"/>
    </xf>
    <xf numFmtId="0" fontId="31" fillId="13" borderId="15" xfId="0" applyFont="1" applyFill="1" applyBorder="1" applyAlignment="1">
      <alignment horizontal="left" vertical="top" wrapText="1"/>
    </xf>
    <xf numFmtId="0" fontId="46" fillId="0" borderId="13" xfId="0" applyFont="1" applyBorder="1" applyAlignment="1">
      <alignment vertical="top" wrapText="1"/>
    </xf>
    <xf numFmtId="0" fontId="50" fillId="18" borderId="4" xfId="0" applyFont="1" applyFill="1" applyBorder="1" applyAlignment="1">
      <alignment vertical="top" wrapText="1"/>
    </xf>
    <xf numFmtId="0" fontId="35" fillId="17" borderId="0" xfId="0" applyFont="1" applyFill="1" applyAlignment="1">
      <alignment vertical="top" wrapText="1"/>
    </xf>
    <xf numFmtId="0" fontId="15" fillId="0" borderId="1" xfId="0" applyFont="1" applyBorder="1" applyAlignment="1">
      <alignment vertical="top" wrapText="1"/>
    </xf>
    <xf numFmtId="0" fontId="54" fillId="13" borderId="15" xfId="0" applyFont="1" applyFill="1" applyBorder="1" applyAlignment="1">
      <alignment horizontal="left" vertical="top"/>
    </xf>
    <xf numFmtId="0" fontId="35" fillId="13" borderId="13" xfId="0" applyFont="1" applyFill="1" applyBorder="1" applyAlignment="1">
      <alignment horizontal="left" vertical="top" wrapText="1"/>
    </xf>
    <xf numFmtId="0" fontId="35" fillId="13" borderId="15" xfId="0" applyFont="1" applyFill="1" applyBorder="1" applyAlignment="1">
      <alignment horizontal="left" vertical="top" wrapText="1"/>
    </xf>
    <xf numFmtId="0" fontId="44" fillId="11" borderId="9" xfId="0" applyFont="1" applyFill="1" applyBorder="1"/>
    <xf numFmtId="0" fontId="38" fillId="11" borderId="6" xfId="0" applyFont="1" applyFill="1" applyBorder="1" applyAlignment="1">
      <alignment wrapText="1"/>
    </xf>
    <xf numFmtId="0" fontId="32" fillId="0" borderId="1" xfId="0" applyFont="1" applyBorder="1"/>
    <xf numFmtId="0" fontId="32" fillId="0" borderId="1" xfId="0" applyFont="1" applyBorder="1" applyAlignment="1">
      <alignment wrapText="1"/>
    </xf>
    <xf numFmtId="0" fontId="32" fillId="18" borderId="1" xfId="0" applyFont="1" applyFill="1" applyBorder="1" applyAlignment="1">
      <alignment wrapText="1"/>
    </xf>
    <xf numFmtId="0" fontId="31" fillId="0" borderId="26" xfId="0" applyFont="1" applyBorder="1" applyAlignment="1">
      <alignment vertical="top" wrapText="1"/>
    </xf>
    <xf numFmtId="0" fontId="31" fillId="18" borderId="15" xfId="0" applyFont="1" applyFill="1" applyBorder="1" applyAlignment="1">
      <alignment vertical="top" wrapText="1"/>
    </xf>
    <xf numFmtId="0" fontId="31" fillId="18" borderId="15" xfId="0" applyFont="1" applyFill="1" applyBorder="1" applyAlignment="1">
      <alignment horizontal="right" vertical="top" wrapText="1"/>
    </xf>
    <xf numFmtId="0" fontId="31" fillId="0" borderId="2" xfId="0" applyFont="1" applyBorder="1" applyAlignment="1">
      <alignment horizontal="left" vertical="top" wrapText="1"/>
    </xf>
    <xf numFmtId="0" fontId="31" fillId="0" borderId="11" xfId="0" applyFont="1" applyBorder="1" applyAlignment="1">
      <alignment vertical="top" wrapText="1"/>
    </xf>
    <xf numFmtId="0" fontId="43" fillId="0" borderId="5" xfId="0" applyFont="1" applyBorder="1" applyAlignment="1">
      <alignment vertical="top" wrapText="1"/>
    </xf>
    <xf numFmtId="0" fontId="28" fillId="20" borderId="27" xfId="0" applyFont="1" applyFill="1" applyBorder="1"/>
    <xf numFmtId="0" fontId="0" fillId="20" borderId="27" xfId="0" applyFill="1" applyBorder="1"/>
    <xf numFmtId="0" fontId="0" fillId="21" borderId="27" xfId="0" applyFill="1" applyBorder="1" applyAlignment="1">
      <alignment horizontal="right"/>
    </xf>
    <xf numFmtId="0" fontId="0" fillId="0" borderId="27" xfId="0" applyBorder="1" applyAlignment="1">
      <alignment horizontal="center"/>
    </xf>
    <xf numFmtId="0" fontId="0" fillId="20" borderId="27" xfId="0" applyFill="1" applyBorder="1" applyAlignment="1">
      <alignment horizontal="center"/>
    </xf>
    <xf numFmtId="0" fontId="0" fillId="0" borderId="0" xfId="0" applyAlignment="1">
      <alignment horizontal="center"/>
    </xf>
    <xf numFmtId="0" fontId="0" fillId="21" borderId="28" xfId="0" applyFill="1" applyBorder="1" applyAlignment="1">
      <alignment horizontal="right"/>
    </xf>
    <xf numFmtId="0" fontId="38" fillId="0" borderId="0" xfId="0" applyFont="1" applyAlignment="1">
      <alignment horizontal="left" vertical="top"/>
    </xf>
    <xf numFmtId="0" fontId="32" fillId="0" borderId="0" xfId="0" applyFont="1" applyAlignment="1">
      <alignment horizontal="left" vertical="top"/>
    </xf>
    <xf numFmtId="0" fontId="32" fillId="18" borderId="0" xfId="0" applyFont="1" applyFill="1" applyAlignment="1">
      <alignment horizontal="left" vertical="top"/>
    </xf>
    <xf numFmtId="0" fontId="32" fillId="0" borderId="0" xfId="0" applyFont="1" applyAlignment="1">
      <alignment horizontal="left" vertical="top" wrapText="1"/>
    </xf>
    <xf numFmtId="0" fontId="32" fillId="0" borderId="0" xfId="0" applyFont="1" applyAlignment="1" applyProtection="1">
      <alignment vertical="top"/>
      <protection locked="0"/>
    </xf>
    <xf numFmtId="0" fontId="34" fillId="15" borderId="7" xfId="8" applyFont="1" applyFill="1" applyBorder="1" applyAlignment="1">
      <alignment horizontal="left" vertical="top" wrapText="1"/>
    </xf>
    <xf numFmtId="0" fontId="34" fillId="15" borderId="10" xfId="8" applyFont="1" applyFill="1" applyBorder="1" applyAlignment="1">
      <alignment vertical="top"/>
    </xf>
    <xf numFmtId="0" fontId="34" fillId="15" borderId="8" xfId="8" applyFont="1" applyFill="1" applyBorder="1" applyAlignment="1">
      <alignment vertical="top" wrapText="1"/>
    </xf>
    <xf numFmtId="0" fontId="31" fillId="15" borderId="10" xfId="8" applyFont="1" applyFill="1" applyBorder="1" applyAlignment="1">
      <alignment vertical="top" wrapText="1"/>
    </xf>
    <xf numFmtId="0" fontId="44" fillId="15" borderId="10" xfId="8" applyFont="1" applyFill="1" applyBorder="1" applyAlignment="1">
      <alignment vertical="top" wrapText="1"/>
    </xf>
    <xf numFmtId="0" fontId="44" fillId="15" borderId="3" xfId="8" applyFont="1" applyFill="1" applyBorder="1" applyAlignment="1">
      <alignment horizontal="left" vertical="top" wrapText="1"/>
    </xf>
    <xf numFmtId="0" fontId="44" fillId="15" borderId="9" xfId="8" applyFont="1" applyFill="1" applyBorder="1" applyAlignment="1">
      <alignment vertical="top" wrapText="1"/>
    </xf>
    <xf numFmtId="0" fontId="31" fillId="15" borderId="9" xfId="8" applyFont="1" applyFill="1" applyBorder="1" applyAlignment="1">
      <alignment vertical="top" wrapText="1"/>
    </xf>
    <xf numFmtId="0" fontId="44" fillId="15" borderId="7" xfId="8" applyFont="1" applyFill="1" applyBorder="1" applyAlignment="1">
      <alignment horizontal="left" vertical="top"/>
    </xf>
    <xf numFmtId="0" fontId="58" fillId="15" borderId="10" xfId="0" applyFont="1" applyFill="1" applyBorder="1" applyAlignment="1">
      <alignment vertical="top" wrapText="1"/>
    </xf>
    <xf numFmtId="0" fontId="58" fillId="15" borderId="8" xfId="0" applyFont="1" applyFill="1" applyBorder="1" applyAlignment="1">
      <alignment vertical="top" wrapText="1"/>
    </xf>
    <xf numFmtId="0" fontId="5" fillId="20" borderId="27" xfId="0" applyFont="1" applyFill="1" applyBorder="1" applyAlignment="1">
      <alignment horizontal="center"/>
    </xf>
    <xf numFmtId="0" fontId="5" fillId="0" borderId="27" xfId="0" applyFont="1" applyBorder="1"/>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xf numFmtId="0" fontId="48" fillId="15" borderId="10" xfId="8" applyFont="1" applyFill="1" applyBorder="1" applyAlignment="1">
      <alignment vertical="top"/>
    </xf>
    <xf numFmtId="0" fontId="48" fillId="15" borderId="8" xfId="8" applyFont="1" applyFill="1" applyBorder="1" applyAlignment="1">
      <alignment vertical="top" wrapText="1"/>
    </xf>
    <xf numFmtId="0" fontId="44" fillId="15" borderId="3" xfId="8" applyFont="1" applyFill="1" applyBorder="1" applyAlignment="1">
      <alignment horizontal="left" vertical="top"/>
    </xf>
    <xf numFmtId="0" fontId="48" fillId="15" borderId="9" xfId="8" applyFont="1" applyFill="1" applyBorder="1" applyAlignment="1">
      <alignment vertical="top"/>
    </xf>
    <xf numFmtId="0" fontId="48" fillId="15" borderId="6" xfId="8" applyFont="1" applyFill="1" applyBorder="1" applyAlignment="1">
      <alignment vertical="top" wrapText="1"/>
    </xf>
    <xf numFmtId="0" fontId="58" fillId="15" borderId="9" xfId="0" applyFont="1" applyFill="1" applyBorder="1" applyAlignment="1">
      <alignment vertical="top" wrapText="1"/>
    </xf>
    <xf numFmtId="0" fontId="58" fillId="15" borderId="6" xfId="0" applyFont="1" applyFill="1" applyBorder="1" applyAlignment="1">
      <alignment vertical="top" wrapText="1"/>
    </xf>
    <xf numFmtId="0" fontId="34" fillId="15" borderId="31" xfId="8" applyFont="1" applyFill="1" applyBorder="1" applyAlignment="1">
      <alignment horizontal="left" vertical="top"/>
    </xf>
    <xf numFmtId="0" fontId="34" fillId="15" borderId="32" xfId="8" applyFont="1" applyFill="1" applyBorder="1" applyAlignment="1">
      <alignment vertical="top" wrapText="1"/>
    </xf>
    <xf numFmtId="0" fontId="31" fillId="15" borderId="32" xfId="8" applyFont="1" applyFill="1" applyBorder="1" applyAlignment="1">
      <alignment vertical="top"/>
    </xf>
    <xf numFmtId="0" fontId="32" fillId="15" borderId="33" xfId="8" applyFont="1" applyFill="1" applyBorder="1" applyAlignment="1">
      <alignment vertical="top" wrapText="1"/>
    </xf>
    <xf numFmtId="0" fontId="34" fillId="15" borderId="34" xfId="8" applyFont="1" applyFill="1" applyBorder="1" applyAlignment="1">
      <alignment horizontal="left" vertical="top"/>
    </xf>
    <xf numFmtId="0" fontId="32" fillId="15" borderId="35" xfId="8" applyFont="1" applyFill="1" applyBorder="1" applyAlignment="1">
      <alignment vertical="top" wrapText="1"/>
    </xf>
    <xf numFmtId="0" fontId="34" fillId="15" borderId="36" xfId="8" applyFont="1" applyFill="1" applyBorder="1" applyAlignment="1">
      <alignment horizontal="left" vertical="top"/>
    </xf>
    <xf numFmtId="0" fontId="31" fillId="15" borderId="37" xfId="8" applyFont="1" applyFill="1" applyBorder="1" applyAlignment="1">
      <alignment vertical="top"/>
    </xf>
    <xf numFmtId="0" fontId="32" fillId="15" borderId="38" xfId="8" applyFont="1" applyFill="1" applyBorder="1" applyAlignment="1">
      <alignment vertical="top" wrapText="1"/>
    </xf>
    <xf numFmtId="0" fontId="31" fillId="15" borderId="37" xfId="8" applyFont="1" applyFill="1" applyBorder="1" applyAlignment="1">
      <alignment vertical="top" wrapText="1"/>
    </xf>
    <xf numFmtId="0" fontId="59" fillId="15" borderId="10" xfId="0" applyFont="1" applyFill="1" applyBorder="1" applyAlignment="1">
      <alignment vertical="top" wrapText="1"/>
    </xf>
    <xf numFmtId="0" fontId="59" fillId="15" borderId="8" xfId="0" applyFont="1" applyFill="1" applyBorder="1" applyAlignment="1">
      <alignment vertical="top" wrapText="1"/>
    </xf>
    <xf numFmtId="0" fontId="34" fillId="15" borderId="7" xfId="8" quotePrefix="1" applyFont="1" applyFill="1" applyBorder="1" applyAlignment="1">
      <alignment horizontal="left" vertical="top"/>
    </xf>
    <xf numFmtId="0" fontId="34" fillId="14" borderId="7" xfId="8" applyFont="1" applyFill="1" applyBorder="1" applyAlignment="1">
      <alignment horizontal="left" vertical="top" wrapText="1"/>
    </xf>
    <xf numFmtId="0" fontId="34" fillId="14" borderId="10" xfId="8" applyFont="1" applyFill="1" applyBorder="1" applyAlignment="1">
      <alignment vertical="top" wrapText="1"/>
    </xf>
    <xf numFmtId="0" fontId="34" fillId="14" borderId="10" xfId="8" applyFont="1" applyFill="1" applyBorder="1" applyAlignment="1">
      <alignment vertical="top"/>
    </xf>
    <xf numFmtId="0" fontId="34" fillId="14" borderId="8" xfId="8" applyFont="1" applyFill="1" applyBorder="1" applyAlignment="1">
      <alignment vertical="top" wrapText="1"/>
    </xf>
    <xf numFmtId="0" fontId="56" fillId="15" borderId="9" xfId="8" applyFont="1" applyFill="1" applyBorder="1" applyAlignment="1">
      <alignment vertical="top" wrapText="1"/>
    </xf>
    <xf numFmtId="0" fontId="60" fillId="15" borderId="9" xfId="0" applyFont="1" applyFill="1" applyBorder="1" applyAlignment="1">
      <alignment vertical="top" wrapText="1"/>
    </xf>
    <xf numFmtId="0" fontId="60" fillId="15" borderId="6" xfId="0" applyFont="1" applyFill="1" applyBorder="1" applyAlignment="1">
      <alignment vertical="top" wrapText="1"/>
    </xf>
    <xf numFmtId="0" fontId="31" fillId="0" borderId="0" xfId="8" applyFont="1"/>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34" fillId="12" borderId="3" xfId="0" applyFont="1" applyFill="1" applyBorder="1" applyAlignment="1">
      <alignment vertical="top" wrapText="1"/>
    </xf>
    <xf numFmtId="0" fontId="31" fillId="0" borderId="0" xfId="0" applyFont="1" applyAlignment="1">
      <alignment horizontal="center" wrapText="1"/>
    </xf>
    <xf numFmtId="0" fontId="34" fillId="15" borderId="7" xfId="8" applyFont="1" applyFill="1" applyBorder="1" applyAlignment="1">
      <alignment horizontal="left" vertical="top"/>
    </xf>
    <xf numFmtId="0" fontId="31" fillId="0" borderId="0" xfId="0" applyFont="1" applyAlignment="1">
      <alignment horizontal="center" vertical="top" wrapText="1"/>
    </xf>
    <xf numFmtId="0" fontId="31" fillId="10" borderId="0" xfId="0" applyFont="1" applyFill="1" applyAlignment="1">
      <alignment horizontal="left" vertical="top" wrapText="1"/>
    </xf>
    <xf numFmtId="0" fontId="44" fillId="12" borderId="1" xfId="0" applyFont="1" applyFill="1" applyBorder="1" applyAlignment="1">
      <alignment horizontal="left" vertical="center" wrapText="1"/>
    </xf>
    <xf numFmtId="0" fontId="34" fillId="12" borderId="1" xfId="0" applyFont="1" applyFill="1" applyBorder="1" applyAlignment="1">
      <alignment vertical="top" wrapText="1"/>
    </xf>
    <xf numFmtId="0" fontId="56" fillId="15" borderId="3" xfId="8" applyFont="1" applyFill="1" applyBorder="1" applyAlignment="1">
      <alignment horizontal="left" vertical="top" wrapText="1"/>
    </xf>
    <xf numFmtId="0" fontId="31" fillId="22" borderId="12" xfId="8" applyFont="1" applyFill="1" applyBorder="1" applyAlignment="1">
      <alignment vertical="top"/>
    </xf>
    <xf numFmtId="0" fontId="32" fillId="22" borderId="12" xfId="8" applyFont="1" applyFill="1" applyBorder="1" applyAlignment="1">
      <alignment vertical="top" wrapText="1"/>
    </xf>
    <xf numFmtId="0" fontId="31" fillId="22" borderId="1" xfId="8" applyFont="1" applyFill="1" applyBorder="1" applyAlignment="1">
      <alignment vertical="top"/>
    </xf>
    <xf numFmtId="0" fontId="32" fillId="22" borderId="1" xfId="8" applyFont="1" applyFill="1" applyBorder="1" applyAlignment="1">
      <alignment vertical="top" wrapText="1"/>
    </xf>
    <xf numFmtId="0" fontId="56" fillId="15" borderId="10" xfId="8" applyFont="1" applyFill="1" applyBorder="1" applyAlignment="1">
      <alignment vertical="top" wrapText="1"/>
    </xf>
    <xf numFmtId="0" fontId="34" fillId="14" borderId="3" xfId="8" applyFont="1" applyFill="1" applyBorder="1" applyAlignment="1">
      <alignment horizontal="left" vertical="top"/>
    </xf>
    <xf numFmtId="0" fontId="44" fillId="14" borderId="9" xfId="8" applyFont="1" applyFill="1" applyBorder="1" applyAlignment="1">
      <alignment vertical="top" wrapText="1"/>
    </xf>
    <xf numFmtId="0" fontId="31" fillId="14" borderId="9" xfId="8" applyFont="1" applyFill="1" applyBorder="1" applyAlignment="1">
      <alignment vertical="top"/>
    </xf>
    <xf numFmtId="0" fontId="32" fillId="14" borderId="6" xfId="8" applyFont="1" applyFill="1" applyBorder="1" applyAlignment="1">
      <alignment vertical="top" wrapText="1"/>
    </xf>
    <xf numFmtId="164" fontId="34" fillId="12" borderId="9" xfId="0" applyNumberFormat="1" applyFont="1" applyFill="1" applyBorder="1" applyAlignment="1">
      <alignment vertical="top" wrapText="1"/>
    </xf>
    <xf numFmtId="15" fontId="31" fillId="0" borderId="1" xfId="5" applyNumberFormat="1" applyFont="1" applyBorder="1" applyAlignment="1" applyProtection="1">
      <alignment horizontal="left" vertical="top" wrapText="1"/>
      <protection locked="0"/>
    </xf>
    <xf numFmtId="0" fontId="31" fillId="0" borderId="9" xfId="0" applyFont="1" applyBorder="1" applyAlignment="1">
      <alignment vertical="top" wrapText="1"/>
    </xf>
    <xf numFmtId="2" fontId="51" fillId="0" borderId="0" xfId="0" applyNumberFormat="1" applyFont="1" applyAlignment="1">
      <alignment vertical="top" wrapText="1"/>
    </xf>
    <xf numFmtId="14" fontId="34" fillId="12" borderId="6" xfId="0" applyNumberFormat="1" applyFont="1" applyFill="1" applyBorder="1" applyAlignment="1">
      <alignment vertical="top" wrapText="1"/>
    </xf>
    <xf numFmtId="0" fontId="51" fillId="0" borderId="0" xfId="0" applyFont="1"/>
    <xf numFmtId="0" fontId="34" fillId="15" borderId="0" xfId="8" applyFont="1" applyFill="1" applyAlignment="1">
      <alignment horizontal="left" vertical="top"/>
    </xf>
    <xf numFmtId="0" fontId="34" fillId="15" borderId="0" xfId="8" applyFont="1" applyFill="1" applyAlignment="1">
      <alignment vertical="top" wrapText="1"/>
    </xf>
    <xf numFmtId="0" fontId="31" fillId="15" borderId="0" xfId="8" applyFont="1" applyFill="1" applyAlignment="1">
      <alignment vertical="top"/>
    </xf>
    <xf numFmtId="0" fontId="32" fillId="15" borderId="0" xfId="8" applyFont="1" applyFill="1" applyAlignment="1">
      <alignment vertical="top" wrapText="1"/>
    </xf>
    <xf numFmtId="0" fontId="34" fillId="20" borderId="0" xfId="8" applyFont="1" applyFill="1" applyAlignment="1">
      <alignment horizontal="left" vertical="top"/>
    </xf>
    <xf numFmtId="0" fontId="31" fillId="20" borderId="0" xfId="8" applyFont="1" applyFill="1" applyAlignment="1">
      <alignment vertical="top" wrapText="1"/>
    </xf>
    <xf numFmtId="0" fontId="31" fillId="20" borderId="0" xfId="8" applyFont="1" applyFill="1" applyAlignment="1">
      <alignment vertical="top"/>
    </xf>
    <xf numFmtId="0" fontId="32" fillId="20" borderId="0" xfId="8" applyFont="1" applyFill="1" applyAlignment="1">
      <alignment vertical="top" wrapText="1"/>
    </xf>
    <xf numFmtId="0" fontId="66" fillId="20" borderId="0" xfId="12" applyFont="1" applyFill="1" applyAlignment="1">
      <alignment horizontal="left" vertical="top"/>
    </xf>
    <xf numFmtId="0" fontId="34" fillId="20" borderId="0" xfId="8" applyFont="1" applyFill="1" applyAlignment="1">
      <alignment horizontal="center" vertical="top" wrapText="1"/>
    </xf>
    <xf numFmtId="0" fontId="34" fillId="20" borderId="12" xfId="8" applyFont="1" applyFill="1" applyBorder="1" applyAlignment="1">
      <alignment horizontal="left" vertical="top" wrapText="1"/>
    </xf>
    <xf numFmtId="0" fontId="34" fillId="20" borderId="12" xfId="8" applyFont="1" applyFill="1" applyBorder="1" applyAlignment="1">
      <alignment vertical="top" wrapText="1"/>
    </xf>
    <xf numFmtId="0" fontId="34" fillId="20" borderId="12" xfId="8" applyFont="1" applyFill="1" applyBorder="1" applyAlignment="1">
      <alignment vertical="top"/>
    </xf>
    <xf numFmtId="0" fontId="34" fillId="24" borderId="7" xfId="8" applyFont="1" applyFill="1" applyBorder="1" applyAlignment="1">
      <alignment horizontal="left" vertical="top" wrapText="1"/>
    </xf>
    <xf numFmtId="0" fontId="34" fillId="24" borderId="10" xfId="8" applyFont="1" applyFill="1" applyBorder="1" applyAlignment="1">
      <alignment vertical="top" wrapText="1"/>
    </xf>
    <xf numFmtId="0" fontId="34" fillId="24" borderId="10" xfId="8" applyFont="1" applyFill="1" applyBorder="1" applyAlignment="1">
      <alignment vertical="top"/>
    </xf>
    <xf numFmtId="0" fontId="34" fillId="24" borderId="8" xfId="8" applyFont="1" applyFill="1" applyBorder="1" applyAlignment="1">
      <alignment vertical="top" wrapText="1"/>
    </xf>
    <xf numFmtId="0" fontId="44" fillId="24" borderId="10" xfId="8" applyFont="1" applyFill="1" applyBorder="1" applyAlignment="1">
      <alignment vertical="top" wrapText="1"/>
    </xf>
    <xf numFmtId="0" fontId="34" fillId="20" borderId="3" xfId="8" applyFont="1" applyFill="1" applyBorder="1" applyAlignment="1">
      <alignment horizontal="left" vertical="top"/>
    </xf>
    <xf numFmtId="0" fontId="34" fillId="20" borderId="9" xfId="8" applyFont="1" applyFill="1" applyBorder="1" applyAlignment="1">
      <alignment vertical="top" wrapText="1"/>
    </xf>
    <xf numFmtId="0" fontId="0" fillId="20" borderId="9" xfId="0" applyFill="1" applyBorder="1" applyAlignment="1">
      <alignment vertical="top"/>
    </xf>
    <xf numFmtId="0" fontId="0" fillId="20" borderId="6" xfId="0" applyFill="1" applyBorder="1" applyAlignment="1">
      <alignment vertical="top"/>
    </xf>
    <xf numFmtId="0" fontId="31" fillId="0" borderId="14" xfId="8" applyFont="1" applyBorder="1" applyAlignment="1">
      <alignment vertical="top" wrapText="1"/>
    </xf>
    <xf numFmtId="0" fontId="31" fillId="0" borderId="14" xfId="8" applyFont="1" applyBorder="1" applyAlignment="1">
      <alignment vertical="top"/>
    </xf>
    <xf numFmtId="0" fontId="32" fillId="0" borderId="14" xfId="8" applyFont="1" applyBorder="1" applyAlignment="1">
      <alignment vertical="top" wrapText="1"/>
    </xf>
    <xf numFmtId="0" fontId="34" fillId="20" borderId="14" xfId="8" applyFont="1" applyFill="1" applyBorder="1" applyAlignment="1">
      <alignment horizontal="left" vertical="top"/>
    </xf>
    <xf numFmtId="0" fontId="31" fillId="0" borderId="1" xfId="8" applyFont="1" applyBorder="1" applyAlignment="1">
      <alignment vertical="top" wrapText="1"/>
    </xf>
    <xf numFmtId="0" fontId="31" fillId="0" borderId="1" xfId="8" applyFont="1" applyBorder="1" applyAlignment="1">
      <alignment vertical="top"/>
    </xf>
    <xf numFmtId="0" fontId="32" fillId="0" borderId="1" xfId="8" applyFont="1" applyBorder="1" applyAlignment="1">
      <alignment vertical="top" wrapText="1"/>
    </xf>
    <xf numFmtId="0" fontId="34" fillId="20" borderId="1" xfId="8" applyFont="1" applyFill="1" applyBorder="1" applyAlignment="1">
      <alignment horizontal="left" vertical="top"/>
    </xf>
    <xf numFmtId="0" fontId="34" fillId="0" borderId="0" xfId="8" applyFont="1" applyAlignment="1">
      <alignment horizontal="left" vertical="top"/>
    </xf>
    <xf numFmtId="0" fontId="31" fillId="0" borderId="0" xfId="8" applyFont="1" applyAlignment="1">
      <alignment vertical="top" wrapText="1"/>
    </xf>
    <xf numFmtId="0" fontId="31" fillId="0" borderId="0" xfId="8" applyFont="1" applyAlignment="1">
      <alignment vertical="top"/>
    </xf>
    <xf numFmtId="0" fontId="32" fillId="0" borderId="0" xfId="8" applyFont="1" applyAlignment="1">
      <alignment vertical="top" wrapText="1"/>
    </xf>
    <xf numFmtId="0" fontId="0" fillId="20" borderId="9" xfId="0" applyFill="1" applyBorder="1" applyAlignment="1">
      <alignment vertical="top" wrapText="1"/>
    </xf>
    <xf numFmtId="0" fontId="0" fillId="20" borderId="6" xfId="0" applyFill="1" applyBorder="1" applyAlignment="1">
      <alignment vertical="top" wrapText="1"/>
    </xf>
    <xf numFmtId="0" fontId="34" fillId="0" borderId="1" xfId="8" applyFont="1" applyBorder="1" applyAlignment="1">
      <alignment vertical="top" wrapText="1"/>
    </xf>
    <xf numFmtId="0" fontId="31" fillId="20" borderId="9" xfId="8" applyFont="1" applyFill="1" applyBorder="1" applyAlignment="1">
      <alignment vertical="top" wrapText="1"/>
    </xf>
    <xf numFmtId="0" fontId="34" fillId="20" borderId="7" xfId="8" applyFont="1" applyFill="1" applyBorder="1" applyAlignment="1">
      <alignment horizontal="left" vertical="top"/>
    </xf>
    <xf numFmtId="0" fontId="34" fillId="20" borderId="10" xfId="8" applyFont="1" applyFill="1" applyBorder="1" applyAlignment="1">
      <alignment vertical="top" wrapText="1"/>
    </xf>
    <xf numFmtId="0" fontId="0" fillId="20" borderId="10" xfId="0" applyFill="1" applyBorder="1" applyAlignment="1">
      <alignment vertical="top" wrapText="1"/>
    </xf>
    <xf numFmtId="0" fontId="0" fillId="20" borderId="8" xfId="0" applyFill="1" applyBorder="1" applyAlignment="1">
      <alignment vertical="top" wrapText="1"/>
    </xf>
    <xf numFmtId="0" fontId="44" fillId="24" borderId="3" xfId="8" applyFont="1" applyFill="1" applyBorder="1" applyAlignment="1">
      <alignment horizontal="left" vertical="top" wrapText="1"/>
    </xf>
    <xf numFmtId="0" fontId="44" fillId="24" borderId="9" xfId="8" applyFont="1" applyFill="1" applyBorder="1" applyAlignment="1">
      <alignment vertical="top" wrapText="1"/>
    </xf>
    <xf numFmtId="0" fontId="0" fillId="24" borderId="9" xfId="0" applyFill="1" applyBorder="1" applyAlignment="1">
      <alignment vertical="top" wrapText="1"/>
    </xf>
    <xf numFmtId="0" fontId="0" fillId="24" borderId="6" xfId="0" applyFill="1" applyBorder="1" applyAlignment="1">
      <alignment vertical="top" wrapText="1"/>
    </xf>
    <xf numFmtId="0" fontId="31" fillId="20" borderId="10" xfId="8" applyFont="1" applyFill="1" applyBorder="1" applyAlignment="1">
      <alignment vertical="top" wrapText="1"/>
    </xf>
    <xf numFmtId="0" fontId="44" fillId="24" borderId="7" xfId="8" applyFont="1" applyFill="1" applyBorder="1" applyAlignment="1">
      <alignment horizontal="left" vertical="top"/>
    </xf>
    <xf numFmtId="0" fontId="58" fillId="24" borderId="10" xfId="0" applyFont="1" applyFill="1" applyBorder="1" applyAlignment="1">
      <alignment vertical="top" wrapText="1"/>
    </xf>
    <xf numFmtId="0" fontId="58" fillId="24" borderId="8" xfId="0" applyFont="1" applyFill="1" applyBorder="1" applyAlignment="1">
      <alignment vertical="top" wrapText="1"/>
    </xf>
    <xf numFmtId="0" fontId="48" fillId="0" borderId="0" xfId="8" applyFont="1"/>
    <xf numFmtId="0" fontId="31" fillId="20" borderId="10" xfId="8" applyFont="1" applyFill="1" applyBorder="1" applyAlignment="1">
      <alignment vertical="top"/>
    </xf>
    <xf numFmtId="0" fontId="32" fillId="20" borderId="8" xfId="8" applyFont="1" applyFill="1" applyBorder="1" applyAlignment="1">
      <alignment vertical="top" wrapText="1"/>
    </xf>
    <xf numFmtId="0" fontId="44" fillId="20" borderId="10" xfId="8" applyFont="1" applyFill="1" applyBorder="1" applyAlignment="1">
      <alignment vertical="top" wrapText="1"/>
    </xf>
    <xf numFmtId="0" fontId="48" fillId="24" borderId="10" xfId="8" applyFont="1" applyFill="1" applyBorder="1" applyAlignment="1">
      <alignment vertical="top"/>
    </xf>
    <xf numFmtId="0" fontId="48" fillId="24" borderId="8" xfId="8" applyFont="1" applyFill="1" applyBorder="1" applyAlignment="1">
      <alignment vertical="top" wrapText="1"/>
    </xf>
    <xf numFmtId="0" fontId="34" fillId="25" borderId="9" xfId="8" applyFont="1" applyFill="1" applyBorder="1" applyAlignment="1">
      <alignment vertical="top" wrapText="1"/>
    </xf>
    <xf numFmtId="0" fontId="31" fillId="20" borderId="9" xfId="8" applyFont="1" applyFill="1" applyBorder="1" applyAlignment="1">
      <alignment vertical="top"/>
    </xf>
    <xf numFmtId="0" fontId="32" fillId="20" borderId="6" xfId="8" applyFont="1" applyFill="1" applyBorder="1" applyAlignment="1">
      <alignment vertical="top" wrapText="1"/>
    </xf>
    <xf numFmtId="0" fontId="31" fillId="25" borderId="1" xfId="8" applyFont="1" applyFill="1" applyBorder="1" applyAlignment="1">
      <alignment vertical="top" wrapText="1"/>
    </xf>
    <xf numFmtId="0" fontId="31" fillId="20" borderId="1" xfId="8" applyFont="1" applyFill="1" applyBorder="1" applyAlignment="1">
      <alignment vertical="top"/>
    </xf>
    <xf numFmtId="0" fontId="32" fillId="20" borderId="1" xfId="8" applyFont="1" applyFill="1" applyBorder="1" applyAlignment="1">
      <alignment vertical="top" wrapText="1"/>
    </xf>
    <xf numFmtId="0" fontId="31" fillId="25" borderId="9" xfId="8" applyFont="1" applyFill="1" applyBorder="1" applyAlignment="1">
      <alignment vertical="top" wrapText="1"/>
    </xf>
    <xf numFmtId="0" fontId="34" fillId="24" borderId="3" xfId="8" applyFont="1" applyFill="1" applyBorder="1" applyAlignment="1">
      <alignment horizontal="left" vertical="top"/>
    </xf>
    <xf numFmtId="0" fontId="34" fillId="24" borderId="9" xfId="8" applyFont="1" applyFill="1" applyBorder="1" applyAlignment="1">
      <alignment vertical="top" wrapText="1"/>
    </xf>
    <xf numFmtId="0" fontId="31" fillId="24" borderId="9" xfId="8" applyFont="1" applyFill="1" applyBorder="1" applyAlignment="1">
      <alignment vertical="top"/>
    </xf>
    <xf numFmtId="0" fontId="32" fillId="24" borderId="6" xfId="8" applyFont="1" applyFill="1" applyBorder="1" applyAlignment="1">
      <alignment vertical="top" wrapText="1"/>
    </xf>
    <xf numFmtId="0" fontId="34" fillId="24" borderId="0" xfId="8" applyFont="1" applyFill="1" applyAlignment="1">
      <alignment horizontal="left" vertical="top"/>
    </xf>
    <xf numFmtId="0" fontId="31" fillId="24" borderId="0" xfId="8" applyFont="1" applyFill="1" applyAlignment="1">
      <alignment vertical="top" wrapText="1"/>
    </xf>
    <xf numFmtId="0" fontId="31" fillId="24" borderId="0" xfId="8" applyFont="1" applyFill="1" applyAlignment="1">
      <alignment vertical="top"/>
    </xf>
    <xf numFmtId="0" fontId="32" fillId="24" borderId="0" xfId="8" applyFont="1" applyFill="1" applyAlignment="1">
      <alignment vertical="top" wrapText="1"/>
    </xf>
    <xf numFmtId="0" fontId="31" fillId="24" borderId="0" xfId="8" applyFont="1" applyFill="1"/>
    <xf numFmtId="0" fontId="48" fillId="24" borderId="0" xfId="8" applyFont="1" applyFill="1"/>
    <xf numFmtId="0" fontId="44" fillId="24" borderId="3" xfId="8" applyFont="1" applyFill="1" applyBorder="1" applyAlignment="1">
      <alignment horizontal="left" vertical="top"/>
    </xf>
    <xf numFmtId="0" fontId="48" fillId="24" borderId="9" xfId="8" applyFont="1" applyFill="1" applyBorder="1" applyAlignment="1">
      <alignment vertical="top"/>
    </xf>
    <xf numFmtId="0" fontId="48" fillId="24" borderId="6" xfId="8" applyFont="1" applyFill="1" applyBorder="1" applyAlignment="1">
      <alignment vertical="top" wrapText="1"/>
    </xf>
    <xf numFmtId="0" fontId="34" fillId="24" borderId="7" xfId="8" applyFont="1" applyFill="1" applyBorder="1" applyAlignment="1">
      <alignment horizontal="left" vertical="top"/>
    </xf>
    <xf numFmtId="0" fontId="0" fillId="24" borderId="10" xfId="0" applyFill="1" applyBorder="1" applyAlignment="1">
      <alignment vertical="top" wrapText="1"/>
    </xf>
    <xf numFmtId="0" fontId="0" fillId="24" borderId="8" xfId="0" applyFill="1" applyBorder="1" applyAlignment="1">
      <alignment vertical="top" wrapText="1"/>
    </xf>
    <xf numFmtId="0" fontId="58" fillId="24" borderId="9" xfId="0" applyFont="1" applyFill="1" applyBorder="1" applyAlignment="1">
      <alignment vertical="top" wrapText="1"/>
    </xf>
    <xf numFmtId="0" fontId="58" fillId="24" borderId="6" xfId="0" applyFont="1" applyFill="1" applyBorder="1" applyAlignment="1">
      <alignment vertical="top" wrapText="1"/>
    </xf>
    <xf numFmtId="0" fontId="31" fillId="0" borderId="12" xfId="8" applyFont="1" applyBorder="1" applyAlignment="1">
      <alignment vertical="top" wrapText="1"/>
    </xf>
    <xf numFmtId="0" fontId="31" fillId="0" borderId="12" xfId="8" applyFont="1" applyBorder="1" applyAlignment="1">
      <alignment vertical="top"/>
    </xf>
    <xf numFmtId="0" fontId="32" fillId="0" borderId="12" xfId="8" applyFont="1" applyBorder="1" applyAlignment="1">
      <alignment vertical="top" wrapText="1"/>
    </xf>
    <xf numFmtId="0" fontId="34" fillId="24" borderId="31" xfId="8" applyFont="1" applyFill="1" applyBorder="1" applyAlignment="1">
      <alignment horizontal="left" vertical="top"/>
    </xf>
    <xf numFmtId="0" fontId="34" fillId="24" borderId="32" xfId="8" applyFont="1" applyFill="1" applyBorder="1" applyAlignment="1">
      <alignment vertical="top" wrapText="1"/>
    </xf>
    <xf numFmtId="0" fontId="31" fillId="24" borderId="32" xfId="8" applyFont="1" applyFill="1" applyBorder="1" applyAlignment="1">
      <alignment vertical="top"/>
    </xf>
    <xf numFmtId="0" fontId="32" fillId="24" borderId="33" xfId="8" applyFont="1" applyFill="1" applyBorder="1" applyAlignment="1">
      <alignment vertical="top" wrapText="1"/>
    </xf>
    <xf numFmtId="0" fontId="34" fillId="20" borderId="34" xfId="8" applyFont="1" applyFill="1" applyBorder="1" applyAlignment="1">
      <alignment horizontal="left" vertical="top"/>
    </xf>
    <xf numFmtId="0" fontId="34" fillId="20" borderId="0" xfId="8" applyFont="1" applyFill="1" applyAlignment="1">
      <alignment vertical="top" wrapText="1"/>
    </xf>
    <xf numFmtId="0" fontId="32" fillId="20" borderId="35" xfId="8" applyFont="1" applyFill="1" applyBorder="1" applyAlignment="1">
      <alignment vertical="top" wrapText="1"/>
    </xf>
    <xf numFmtId="0" fontId="31" fillId="15" borderId="0" xfId="8" applyFont="1" applyFill="1" applyAlignment="1">
      <alignment vertical="top" wrapText="1"/>
    </xf>
    <xf numFmtId="0" fontId="34" fillId="20" borderId="36" xfId="8" applyFont="1" applyFill="1" applyBorder="1" applyAlignment="1">
      <alignment horizontal="left" vertical="top"/>
    </xf>
    <xf numFmtId="0" fontId="31" fillId="20" borderId="37" xfId="8" applyFont="1" applyFill="1" applyBorder="1" applyAlignment="1">
      <alignment vertical="top" wrapText="1"/>
    </xf>
    <xf numFmtId="0" fontId="31" fillId="20" borderId="37" xfId="8" applyFont="1" applyFill="1" applyBorder="1" applyAlignment="1">
      <alignment vertical="top"/>
    </xf>
    <xf numFmtId="0" fontId="32" fillId="20" borderId="38" xfId="8" applyFont="1" applyFill="1" applyBorder="1" applyAlignment="1">
      <alignment vertical="top" wrapText="1"/>
    </xf>
    <xf numFmtId="0" fontId="57" fillId="0" borderId="0" xfId="8" applyFont="1"/>
    <xf numFmtId="0" fontId="56" fillId="20" borderId="3" xfId="8" applyFont="1" applyFill="1" applyBorder="1" applyAlignment="1">
      <alignment horizontal="left" vertical="top" wrapText="1"/>
    </xf>
    <xf numFmtId="0" fontId="56" fillId="20" borderId="9" xfId="8" applyFont="1" applyFill="1" applyBorder="1" applyAlignment="1">
      <alignment horizontal="left" vertical="top" wrapText="1"/>
    </xf>
    <xf numFmtId="0" fontId="56" fillId="20" borderId="6" xfId="8" applyFont="1" applyFill="1" applyBorder="1" applyAlignment="1">
      <alignment horizontal="left" vertical="top" wrapText="1"/>
    </xf>
    <xf numFmtId="0" fontId="31" fillId="15" borderId="11" xfId="8" applyFont="1" applyFill="1" applyBorder="1"/>
    <xf numFmtId="0" fontId="34" fillId="20" borderId="10" xfId="8" applyFont="1" applyFill="1" applyBorder="1" applyAlignment="1">
      <alignment horizontal="center" vertical="top"/>
    </xf>
    <xf numFmtId="0" fontId="13" fillId="26" borderId="9" xfId="0" applyFont="1" applyFill="1" applyBorder="1" applyAlignment="1">
      <alignment wrapText="1"/>
    </xf>
    <xf numFmtId="0" fontId="62" fillId="26" borderId="6" xfId="0" applyFont="1" applyFill="1" applyBorder="1" applyAlignment="1">
      <alignment wrapText="1"/>
    </xf>
    <xf numFmtId="0" fontId="34" fillId="20" borderId="0" xfId="8" applyFont="1" applyFill="1" applyAlignment="1">
      <alignment horizontal="center" vertical="top"/>
    </xf>
    <xf numFmtId="0" fontId="56" fillId="20" borderId="0" xfId="8" applyFont="1" applyFill="1" applyAlignment="1">
      <alignment horizontal="left" vertical="top" wrapText="1"/>
    </xf>
    <xf numFmtId="0" fontId="31" fillId="20" borderId="0" xfId="8" applyFont="1" applyFill="1"/>
    <xf numFmtId="0" fontId="34" fillId="20" borderId="7" xfId="8" quotePrefix="1" applyFont="1" applyFill="1" applyBorder="1" applyAlignment="1">
      <alignment horizontal="left" vertical="top"/>
    </xf>
    <xf numFmtId="0" fontId="64" fillId="24" borderId="0" xfId="8" applyFont="1" applyFill="1" applyAlignment="1">
      <alignment vertical="top" wrapText="1"/>
    </xf>
    <xf numFmtId="0" fontId="32" fillId="10" borderId="0" xfId="2" applyFont="1" applyFill="1" applyAlignment="1">
      <alignment vertical="top" wrapText="1"/>
    </xf>
    <xf numFmtId="0" fontId="32" fillId="10" borderId="0" xfId="2" applyFont="1" applyFill="1"/>
    <xf numFmtId="0" fontId="38" fillId="10" borderId="0" xfId="2" applyFont="1" applyFill="1" applyAlignment="1">
      <alignment vertical="top" wrapText="1"/>
    </xf>
    <xf numFmtId="0" fontId="32" fillId="10" borderId="1" xfId="2" applyFont="1" applyFill="1" applyBorder="1" applyAlignment="1">
      <alignment vertical="top" wrapText="1"/>
    </xf>
    <xf numFmtId="0" fontId="38" fillId="13" borderId="0" xfId="2" applyFont="1" applyFill="1" applyAlignment="1">
      <alignment vertical="top"/>
    </xf>
    <xf numFmtId="0" fontId="38" fillId="13" borderId="1" xfId="2" applyFont="1" applyFill="1" applyBorder="1" applyAlignment="1">
      <alignment vertical="top"/>
    </xf>
    <xf numFmtId="0" fontId="38" fillId="13" borderId="12" xfId="2" applyFont="1" applyFill="1" applyBorder="1" applyAlignment="1">
      <alignment vertical="top"/>
    </xf>
    <xf numFmtId="0" fontId="32" fillId="13" borderId="0" xfId="2" applyFont="1" applyFill="1" applyAlignment="1">
      <alignment vertical="top"/>
    </xf>
    <xf numFmtId="0" fontId="38" fillId="19" borderId="1" xfId="2" applyFont="1" applyFill="1" applyBorder="1" applyAlignment="1">
      <alignment vertical="top"/>
    </xf>
    <xf numFmtId="0" fontId="38" fillId="19" borderId="22" xfId="2" applyFont="1" applyFill="1" applyBorder="1" applyAlignment="1">
      <alignment vertical="top" wrapText="1"/>
    </xf>
    <xf numFmtId="0" fontId="38" fillId="19" borderId="23" xfId="2" applyFont="1" applyFill="1" applyBorder="1" applyAlignment="1">
      <alignment vertical="top"/>
    </xf>
    <xf numFmtId="0" fontId="38" fillId="19" borderId="21" xfId="2" applyFont="1" applyFill="1" applyBorder="1" applyAlignment="1">
      <alignment vertical="top"/>
    </xf>
    <xf numFmtId="0" fontId="32" fillId="19" borderId="17" xfId="2" applyFont="1" applyFill="1" applyBorder="1" applyAlignment="1">
      <alignment vertical="top"/>
    </xf>
    <xf numFmtId="0" fontId="38" fillId="13" borderId="0" xfId="2" applyFont="1" applyFill="1" applyAlignment="1">
      <alignment vertical="top" wrapText="1"/>
    </xf>
    <xf numFmtId="0" fontId="32" fillId="0" borderId="0" xfId="2" applyFont="1" applyAlignment="1">
      <alignment vertical="top" wrapText="1"/>
    </xf>
    <xf numFmtId="0" fontId="32" fillId="0" borderId="0" xfId="2" applyFont="1"/>
    <xf numFmtId="4" fontId="32" fillId="0" borderId="0" xfId="2" applyNumberFormat="1" applyFont="1" applyAlignment="1">
      <alignment vertical="top" wrapText="1"/>
    </xf>
    <xf numFmtId="0" fontId="32" fillId="0" borderId="0" xfId="2" applyFont="1" applyAlignment="1">
      <alignment horizontal="right" vertical="top" wrapText="1"/>
    </xf>
    <xf numFmtId="0" fontId="32" fillId="0" borderId="11" xfId="2" applyFont="1" applyBorder="1" applyAlignment="1">
      <alignment vertical="top" wrapText="1"/>
    </xf>
    <xf numFmtId="0" fontId="10" fillId="0" borderId="0" xfId="1" applyAlignment="1" applyProtection="1">
      <alignment vertical="center"/>
    </xf>
    <xf numFmtId="0" fontId="34"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8" fillId="0" borderId="0" xfId="0" applyFont="1" applyAlignment="1">
      <alignment horizontal="left" vertical="top" wrapText="1"/>
    </xf>
    <xf numFmtId="0" fontId="38" fillId="23" borderId="1" xfId="0" applyFont="1" applyFill="1" applyBorder="1" applyAlignment="1">
      <alignment horizontal="left" vertical="top"/>
    </xf>
    <xf numFmtId="0" fontId="63" fillId="23" borderId="1" xfId="0" applyFont="1" applyFill="1" applyBorder="1" applyAlignment="1">
      <alignment horizontal="left" vertical="top" wrapText="1"/>
    </xf>
    <xf numFmtId="0" fontId="41" fillId="2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1" fillId="0" borderId="1" xfId="0" applyFont="1" applyBorder="1" applyAlignment="1">
      <alignment horizontal="left" vertical="top" wrapText="1"/>
    </xf>
    <xf numFmtId="0" fontId="32" fillId="0" borderId="3" xfId="0" applyFont="1" applyBorder="1" applyAlignment="1">
      <alignment horizontal="left" vertical="top" wrapText="1"/>
    </xf>
    <xf numFmtId="0" fontId="32" fillId="18" borderId="3" xfId="0" applyFont="1" applyFill="1" applyBorder="1" applyAlignment="1">
      <alignment horizontal="left" vertical="top" wrapText="1"/>
    </xf>
    <xf numFmtId="0" fontId="32" fillId="0" borderId="9" xfId="0" applyFont="1" applyBorder="1" applyAlignment="1">
      <alignment horizontal="left" vertical="top"/>
    </xf>
    <xf numFmtId="0" fontId="32" fillId="0" borderId="9" xfId="0" applyFont="1" applyBorder="1" applyAlignment="1">
      <alignment horizontal="left" vertical="top" wrapText="1"/>
    </xf>
    <xf numFmtId="2" fontId="38" fillId="23" borderId="1" xfId="0" applyNumberFormat="1" applyFont="1" applyFill="1" applyBorder="1" applyAlignment="1">
      <alignment horizontal="left" vertical="top"/>
    </xf>
    <xf numFmtId="0" fontId="32" fillId="0" borderId="1" xfId="0" applyFont="1" applyBorder="1" applyAlignment="1">
      <alignment horizontal="left" vertical="top" wrapText="1"/>
    </xf>
    <xf numFmtId="0" fontId="63" fillId="0" borderId="1" xfId="0" applyFont="1" applyBorder="1" applyAlignment="1">
      <alignment horizontal="left" vertical="top" wrapText="1"/>
    </xf>
    <xf numFmtId="0" fontId="41" fillId="0" borderId="1" xfId="0" applyFont="1" applyBorder="1" applyAlignment="1">
      <alignment horizontal="left" vertical="top"/>
    </xf>
    <xf numFmtId="0" fontId="32" fillId="0" borderId="1" xfId="0" applyFont="1" applyBorder="1" applyAlignment="1">
      <alignment horizontal="left" vertical="top"/>
    </xf>
    <xf numFmtId="0" fontId="38" fillId="0" borderId="3" xfId="0" applyFont="1" applyBorder="1" applyAlignment="1">
      <alignment horizontal="left" vertical="top" wrapText="1"/>
    </xf>
    <xf numFmtId="0" fontId="32" fillId="18" borderId="0" xfId="0" applyFont="1" applyFill="1" applyAlignment="1">
      <alignment horizontal="left" vertical="top" wrapText="1"/>
    </xf>
    <xf numFmtId="2" fontId="38" fillId="23" borderId="1" xfId="0" applyNumberFormat="1" applyFont="1" applyFill="1" applyBorder="1" applyAlignment="1">
      <alignment horizontal="left" vertical="top" wrapText="1"/>
    </xf>
    <xf numFmtId="0" fontId="68" fillId="0" borderId="0" xfId="0" applyFont="1" applyAlignment="1">
      <alignment vertical="center" wrapText="1"/>
    </xf>
    <xf numFmtId="0" fontId="32" fillId="10" borderId="3" xfId="0" applyFont="1" applyFill="1" applyBorder="1" applyAlignment="1">
      <alignment horizontal="left" vertical="top" wrapText="1"/>
    </xf>
    <xf numFmtId="0" fontId="31" fillId="18" borderId="1" xfId="0" applyFont="1" applyFill="1" applyBorder="1" applyAlignment="1">
      <alignment vertical="top" wrapText="1"/>
    </xf>
    <xf numFmtId="0" fontId="32" fillId="18" borderId="1" xfId="14" applyFont="1" applyFill="1" applyBorder="1" applyAlignment="1">
      <alignment vertical="top" wrapText="1"/>
    </xf>
    <xf numFmtId="0" fontId="0" fillId="0" borderId="0" xfId="0" applyAlignment="1">
      <alignment wrapText="1"/>
    </xf>
    <xf numFmtId="0" fontId="31" fillId="15" borderId="11" xfId="8" applyFont="1" applyFill="1" applyBorder="1" applyAlignment="1">
      <alignment wrapText="1"/>
    </xf>
    <xf numFmtId="0" fontId="13" fillId="26" borderId="3" xfId="0" applyFont="1" applyFill="1" applyBorder="1" applyAlignment="1">
      <alignment wrapText="1"/>
    </xf>
    <xf numFmtId="0" fontId="11" fillId="0" borderId="0" xfId="0" applyFont="1" applyAlignment="1">
      <alignment wrapText="1"/>
    </xf>
    <xf numFmtId="0" fontId="31" fillId="0" borderId="0" xfId="8" applyFont="1" applyAlignment="1">
      <alignment wrapText="1"/>
    </xf>
    <xf numFmtId="0" fontId="31" fillId="0" borderId="12" xfId="8" applyFont="1" applyBorder="1" applyAlignment="1">
      <alignment horizontal="left" vertical="center"/>
    </xf>
    <xf numFmtId="0" fontId="51" fillId="18" borderId="0" xfId="0" applyFont="1" applyFill="1" applyAlignment="1">
      <alignment vertical="top" wrapText="1"/>
    </xf>
    <xf numFmtId="0" fontId="41" fillId="0" borderId="0" xfId="0" applyFont="1" applyAlignment="1">
      <alignment horizontal="center" vertical="top"/>
    </xf>
    <xf numFmtId="0" fontId="32" fillId="0" borderId="0" xfId="0" applyFont="1" applyAlignment="1">
      <alignment horizontal="center" vertical="top"/>
    </xf>
    <xf numFmtId="0" fontId="41" fillId="0" borderId="0" xfId="7" applyFont="1" applyAlignment="1">
      <alignment horizontal="center" vertical="top"/>
    </xf>
    <xf numFmtId="0" fontId="34" fillId="10" borderId="1" xfId="0" applyFont="1" applyFill="1" applyBorder="1" applyAlignment="1">
      <alignment vertical="top" wrapText="1"/>
    </xf>
    <xf numFmtId="0" fontId="41" fillId="10" borderId="1" xfId="0" applyFont="1" applyFill="1" applyBorder="1" applyAlignment="1">
      <alignment horizontal="left" vertical="top" wrapText="1"/>
    </xf>
    <xf numFmtId="2" fontId="31" fillId="0" borderId="12" xfId="0" applyNumberFormat="1" applyFont="1" applyBorder="1" applyAlignment="1">
      <alignment vertical="top" wrapText="1"/>
    </xf>
    <xf numFmtId="0" fontId="51" fillId="18" borderId="1" xfId="0" applyFont="1" applyFill="1" applyBorder="1" applyAlignment="1">
      <alignment vertical="top" wrapText="1"/>
    </xf>
    <xf numFmtId="0" fontId="52" fillId="18" borderId="1" xfId="0" applyFont="1" applyFill="1" applyBorder="1" applyAlignment="1">
      <alignment vertical="top" wrapText="1"/>
    </xf>
    <xf numFmtId="0" fontId="34" fillId="11" borderId="1" xfId="0" applyFont="1" applyFill="1" applyBorder="1" applyAlignment="1">
      <alignment vertical="top" wrapText="1"/>
    </xf>
    <xf numFmtId="0" fontId="31" fillId="12" borderId="15" xfId="0" applyFont="1" applyFill="1" applyBorder="1" applyAlignment="1">
      <alignment horizontal="left" vertical="top" wrapText="1"/>
    </xf>
    <xf numFmtId="0" fontId="34" fillId="13" borderId="4" xfId="0" applyFont="1" applyFill="1" applyBorder="1" applyAlignment="1">
      <alignment vertical="top" wrapText="1"/>
    </xf>
    <xf numFmtId="0" fontId="44" fillId="0" borderId="0" xfId="0" applyFont="1" applyAlignment="1">
      <alignment horizontal="left" vertical="top"/>
    </xf>
    <xf numFmtId="0" fontId="44" fillId="23" borderId="1" xfId="0" applyFont="1" applyFill="1" applyBorder="1" applyAlignment="1">
      <alignment horizontal="left" vertical="top" wrapText="1"/>
    </xf>
    <xf numFmtId="0" fontId="0" fillId="0" borderId="1" xfId="0" applyBorder="1"/>
    <xf numFmtId="0" fontId="55" fillId="0" borderId="0" xfId="0" applyFont="1" applyAlignment="1">
      <alignment horizontal="center" vertical="center" wrapText="1"/>
    </xf>
    <xf numFmtId="0" fontId="34" fillId="0" borderId="7" xfId="0" applyFont="1" applyBorder="1" applyAlignment="1">
      <alignment vertical="top"/>
    </xf>
    <xf numFmtId="0" fontId="31" fillId="0" borderId="8" xfId="0" applyFont="1" applyBorder="1" applyAlignment="1">
      <alignment vertical="top"/>
    </xf>
    <xf numFmtId="0" fontId="31" fillId="0" borderId="15" xfId="0" applyFont="1" applyBorder="1" applyAlignment="1">
      <alignment vertical="top"/>
    </xf>
    <xf numFmtId="0" fontId="31" fillId="0" borderId="4" xfId="0" applyFont="1" applyBorder="1" applyAlignment="1">
      <alignment horizontal="left" vertical="top"/>
    </xf>
    <xf numFmtId="0" fontId="31" fillId="0" borderId="2" xfId="0" applyFont="1" applyBorder="1" applyAlignment="1">
      <alignment vertical="top"/>
    </xf>
    <xf numFmtId="0" fontId="35" fillId="0" borderId="5" xfId="0" applyFont="1" applyBorder="1" applyAlignment="1">
      <alignment horizontal="left" vertical="top"/>
    </xf>
    <xf numFmtId="0" fontId="31" fillId="0" borderId="8" xfId="0" applyFont="1" applyBorder="1" applyAlignment="1">
      <alignment vertical="top" wrapText="1"/>
    </xf>
    <xf numFmtId="0" fontId="41" fillId="0" borderId="0" xfId="0" applyFont="1"/>
    <xf numFmtId="0" fontId="32" fillId="0" borderId="3" xfId="7" applyFont="1" applyBorder="1" applyAlignment="1">
      <alignment horizontal="center" vertical="center"/>
    </xf>
    <xf numFmtId="0" fontId="31" fillId="0" borderId="11" xfId="0" applyFont="1" applyBorder="1"/>
    <xf numFmtId="0" fontId="55" fillId="0" borderId="6" xfId="7" applyFont="1" applyBorder="1" applyAlignment="1" applyProtection="1">
      <alignment horizontal="center" vertical="center" wrapText="1"/>
      <protection locked="0"/>
    </xf>
    <xf numFmtId="0" fontId="32" fillId="0" borderId="0" xfId="7" applyFont="1"/>
    <xf numFmtId="0" fontId="34" fillId="0" borderId="7" xfId="7" applyFont="1" applyBorder="1" applyAlignment="1">
      <alignment vertical="top"/>
    </xf>
    <xf numFmtId="0" fontId="31" fillId="0" borderId="10" xfId="7" applyFont="1" applyBorder="1" applyAlignment="1">
      <alignment vertical="top" wrapText="1"/>
    </xf>
    <xf numFmtId="0" fontId="31" fillId="0" borderId="10" xfId="7" applyFont="1" applyBorder="1" applyAlignment="1">
      <alignment vertical="top"/>
    </xf>
    <xf numFmtId="0" fontId="31" fillId="0" borderId="8" xfId="7" applyFont="1" applyBorder="1" applyAlignment="1">
      <alignment vertical="top" wrapText="1"/>
    </xf>
    <xf numFmtId="0" fontId="28" fillId="8" borderId="13" xfId="0" applyFont="1" applyFill="1" applyBorder="1"/>
    <xf numFmtId="49" fontId="80" fillId="0" borderId="0" xfId="0" applyNumberFormat="1" applyFont="1" applyAlignment="1">
      <alignment wrapText="1"/>
    </xf>
    <xf numFmtId="0" fontId="5" fillId="8" borderId="13" xfId="0" applyFont="1" applyFill="1" applyBorder="1"/>
    <xf numFmtId="49" fontId="80" fillId="0" borderId="4" xfId="0" applyNumberFormat="1" applyFont="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2" fillId="8" borderId="13" xfId="0" applyFont="1" applyFill="1" applyBorder="1" applyAlignment="1">
      <alignment horizontal="center" wrapText="1"/>
    </xf>
    <xf numFmtId="0" fontId="83" fillId="31" borderId="41" xfId="0" applyFont="1" applyFill="1" applyBorder="1" applyAlignment="1">
      <alignment vertical="top" wrapText="1"/>
    </xf>
    <xf numFmtId="0" fontId="84" fillId="0" borderId="20" xfId="0" applyFont="1" applyBorder="1" applyAlignment="1">
      <alignment vertical="top" wrapText="1"/>
    </xf>
    <xf numFmtId="0" fontId="86" fillId="8" borderId="13" xfId="0" applyFont="1" applyFill="1" applyBorder="1" applyAlignment="1">
      <alignment wrapText="1"/>
    </xf>
    <xf numFmtId="0" fontId="87" fillId="31" borderId="45" xfId="0" applyFont="1" applyFill="1" applyBorder="1" applyAlignment="1">
      <alignment vertical="top" wrapText="1"/>
    </xf>
    <xf numFmtId="0" fontId="87" fillId="31" borderId="46" xfId="0" applyFont="1" applyFill="1" applyBorder="1" applyAlignment="1">
      <alignment vertical="top" wrapText="1"/>
    </xf>
    <xf numFmtId="0" fontId="85" fillId="0" borderId="16" xfId="0" applyFont="1" applyBorder="1" applyAlignment="1">
      <alignment vertical="top" wrapText="1"/>
    </xf>
    <xf numFmtId="0" fontId="84" fillId="0" borderId="47" xfId="0" applyFont="1" applyBorder="1" applyAlignment="1">
      <alignment vertical="top" wrapText="1"/>
    </xf>
    <xf numFmtId="0" fontId="84" fillId="0" borderId="19" xfId="0" applyFont="1" applyBorder="1" applyAlignment="1">
      <alignment vertical="top" wrapText="1"/>
    </xf>
    <xf numFmtId="0" fontId="85" fillId="0" borderId="48" xfId="0" applyFont="1" applyBorder="1" applyAlignment="1">
      <alignment vertical="top" wrapText="1"/>
    </xf>
    <xf numFmtId="0" fontId="84" fillId="0" borderId="45" xfId="0" applyFont="1" applyBorder="1" applyAlignment="1">
      <alignment vertical="top" wrapText="1"/>
    </xf>
    <xf numFmtId="49" fontId="81" fillId="0" borderId="0" xfId="0" applyNumberFormat="1" applyFont="1" applyAlignment="1">
      <alignment wrapText="1"/>
    </xf>
    <xf numFmtId="0" fontId="84" fillId="0" borderId="46" xfId="0" applyFont="1" applyBorder="1" applyAlignment="1">
      <alignment vertical="top" wrapText="1"/>
    </xf>
    <xf numFmtId="0" fontId="84" fillId="8" borderId="20" xfId="0" applyFont="1" applyFill="1" applyBorder="1" applyAlignment="1">
      <alignment vertical="top" wrapText="1"/>
    </xf>
    <xf numFmtId="0" fontId="84" fillId="8" borderId="47" xfId="0" applyFont="1" applyFill="1" applyBorder="1" applyAlignment="1">
      <alignment vertical="top" wrapText="1"/>
    </xf>
    <xf numFmtId="0" fontId="84" fillId="8" borderId="45" xfId="0" applyFont="1" applyFill="1" applyBorder="1" applyAlignment="1">
      <alignment vertical="top" wrapText="1"/>
    </xf>
    <xf numFmtId="0" fontId="86" fillId="8" borderId="13" xfId="0" applyFont="1" applyFill="1" applyBorder="1" applyAlignment="1">
      <alignment vertical="top" wrapText="1"/>
    </xf>
    <xf numFmtId="0" fontId="87" fillId="31" borderId="19" xfId="0" applyFont="1" applyFill="1" applyBorder="1" applyAlignment="1">
      <alignment vertical="top" wrapText="1"/>
    </xf>
    <xf numFmtId="0" fontId="87" fillId="31" borderId="48" xfId="0" applyFont="1" applyFill="1" applyBorder="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85" fillId="0" borderId="0" xfId="0" applyFont="1" applyAlignment="1">
      <alignment vertical="top" wrapText="1"/>
    </xf>
    <xf numFmtId="0" fontId="88" fillId="8" borderId="13" xfId="0" applyFont="1" applyFill="1" applyBorder="1" applyAlignment="1">
      <alignment horizontal="center" wrapText="1"/>
    </xf>
    <xf numFmtId="0" fontId="32" fillId="7" borderId="0" xfId="0" applyFont="1" applyFill="1"/>
    <xf numFmtId="0" fontId="48" fillId="0" borderId="0" xfId="0" applyFont="1" applyProtection="1">
      <protection locked="0"/>
    </xf>
    <xf numFmtId="0" fontId="32" fillId="0" borderId="0" xfId="0" applyFont="1" applyProtection="1">
      <protection locked="0"/>
    </xf>
    <xf numFmtId="0" fontId="32" fillId="3" borderId="0" xfId="0" applyFont="1" applyFill="1"/>
    <xf numFmtId="0" fontId="33" fillId="0" borderId="0" xfId="0" applyFont="1"/>
    <xf numFmtId="0" fontId="33" fillId="0" borderId="0" xfId="0" applyFont="1" applyAlignment="1">
      <alignment wrapText="1"/>
    </xf>
    <xf numFmtId="0" fontId="48" fillId="0" borderId="0" xfId="0" applyFont="1"/>
    <xf numFmtId="0" fontId="48" fillId="0" borderId="0" xfId="0" applyFont="1" applyAlignment="1" applyProtection="1">
      <alignment vertical="top"/>
      <protection locked="0"/>
    </xf>
    <xf numFmtId="0" fontId="33" fillId="0" borderId="0" xfId="0" applyFont="1" applyAlignment="1">
      <alignment vertical="top"/>
    </xf>
    <xf numFmtId="0" fontId="33" fillId="0" borderId="0" xfId="0" applyFont="1" applyAlignment="1">
      <alignment vertical="top" wrapText="1"/>
    </xf>
    <xf numFmtId="0" fontId="93" fillId="13" borderId="0" xfId="0" applyFont="1" applyFill="1" applyAlignment="1">
      <alignment vertical="top"/>
    </xf>
    <xf numFmtId="0" fontId="32" fillId="13" borderId="0" xfId="0" applyFont="1" applyFill="1" applyAlignment="1">
      <alignment vertical="top"/>
    </xf>
    <xf numFmtId="0" fontId="93" fillId="13" borderId="0" xfId="0" applyFont="1" applyFill="1" applyAlignment="1" applyProtection="1">
      <alignment horizontal="left" vertical="top" wrapText="1"/>
      <protection locked="0"/>
    </xf>
    <xf numFmtId="0" fontId="92" fillId="0" borderId="0" xfId="0" applyFont="1" applyAlignment="1" applyProtection="1">
      <alignment horizontal="left" vertical="top" wrapText="1"/>
      <protection locked="0"/>
    </xf>
    <xf numFmtId="0" fontId="34" fillId="0" borderId="1" xfId="5" applyFont="1" applyBorder="1" applyAlignment="1">
      <alignment wrapText="1"/>
    </xf>
    <xf numFmtId="0" fontId="34" fillId="0" borderId="1" xfId="5" applyFont="1" applyBorder="1" applyAlignment="1">
      <alignment horizontal="center" wrapText="1"/>
    </xf>
    <xf numFmtId="15" fontId="34" fillId="0" borderId="1" xfId="5" applyNumberFormat="1" applyFont="1" applyBorder="1" applyAlignment="1">
      <alignment horizontal="center" wrapText="1"/>
    </xf>
    <xf numFmtId="15" fontId="34" fillId="0" borderId="0" xfId="5" applyNumberFormat="1" applyFont="1" applyAlignment="1">
      <alignment horizontal="center" wrapText="1"/>
    </xf>
    <xf numFmtId="15" fontId="31" fillId="0" borderId="0" xfId="5" applyNumberFormat="1" applyFont="1" applyAlignment="1">
      <alignment wrapText="1"/>
    </xf>
    <xf numFmtId="0" fontId="94" fillId="0" borderId="0" xfId="15" applyFont="1"/>
    <xf numFmtId="0" fontId="5" fillId="0" borderId="0" xfId="15"/>
    <xf numFmtId="0" fontId="5" fillId="0" borderId="1" xfId="15" applyBorder="1"/>
    <xf numFmtId="0" fontId="95" fillId="0" borderId="0" xfId="15" applyFont="1"/>
    <xf numFmtId="0" fontId="5" fillId="0" borderId="1" xfId="15" applyBorder="1" applyAlignment="1">
      <alignment wrapText="1"/>
    </xf>
    <xf numFmtId="0" fontId="5" fillId="0" borderId="0" xfId="15" applyAlignment="1">
      <alignment wrapText="1"/>
    </xf>
    <xf numFmtId="0" fontId="95" fillId="0" borderId="1" xfId="15" applyFont="1" applyBorder="1"/>
    <xf numFmtId="0" fontId="95" fillId="0" borderId="1" xfId="15" applyFont="1" applyBorder="1" applyAlignment="1">
      <alignment wrapText="1"/>
    </xf>
    <xf numFmtId="15" fontId="95" fillId="0" borderId="1" xfId="15" applyNumberFormat="1" applyFont="1" applyBorder="1" applyAlignment="1">
      <alignment horizontal="left"/>
    </xf>
    <xf numFmtId="0" fontId="97" fillId="0" borderId="0" xfId="15" applyFont="1"/>
    <xf numFmtId="0" fontId="28" fillId="0" borderId="0" xfId="15" applyFont="1"/>
    <xf numFmtId="0" fontId="98" fillId="0" borderId="0" xfId="15" applyFont="1"/>
    <xf numFmtId="0" fontId="99" fillId="0" borderId="0" xfId="15" applyFont="1"/>
    <xf numFmtId="0" fontId="100" fillId="0" borderId="0" xfId="15" applyFont="1"/>
    <xf numFmtId="0" fontId="5" fillId="5" borderId="1" xfId="15" applyFill="1" applyBorder="1"/>
    <xf numFmtId="0" fontId="28" fillId="6" borderId="1" xfId="15" applyFont="1" applyFill="1" applyBorder="1"/>
    <xf numFmtId="0" fontId="5" fillId="2" borderId="1" xfId="15" applyFill="1" applyBorder="1"/>
    <xf numFmtId="0" fontId="5" fillId="6" borderId="1" xfId="15" applyFill="1" applyBorder="1"/>
    <xf numFmtId="0" fontId="101" fillId="6" borderId="1" xfId="15" applyFont="1" applyFill="1" applyBorder="1" applyAlignment="1">
      <alignment wrapText="1"/>
    </xf>
    <xf numFmtId="0" fontId="102" fillId="10" borderId="1" xfId="15" applyFont="1" applyFill="1" applyBorder="1" applyAlignment="1">
      <alignment wrapText="1"/>
    </xf>
    <xf numFmtId="0" fontId="100" fillId="0" borderId="0" xfId="15" applyFont="1" applyAlignment="1">
      <alignment wrapText="1"/>
    </xf>
    <xf numFmtId="0" fontId="100" fillId="10" borderId="1" xfId="15" applyFont="1" applyFill="1" applyBorder="1" applyAlignment="1">
      <alignment wrapText="1"/>
    </xf>
    <xf numFmtId="0" fontId="103" fillId="0" borderId="0" xfId="15" applyFont="1"/>
    <xf numFmtId="0" fontId="104" fillId="0" borderId="0" xfId="15" applyFont="1"/>
    <xf numFmtId="0" fontId="99" fillId="6" borderId="1" xfId="15" applyFont="1" applyFill="1" applyBorder="1"/>
    <xf numFmtId="0" fontId="102" fillId="0" borderId="0" xfId="15" applyFont="1"/>
    <xf numFmtId="0" fontId="5" fillId="10" borderId="1" xfId="15" applyFill="1" applyBorder="1"/>
    <xf numFmtId="0" fontId="96" fillId="0" borderId="1" xfId="15" applyFont="1" applyBorder="1"/>
    <xf numFmtId="0" fontId="28" fillId="6" borderId="1" xfId="15" applyFont="1" applyFill="1" applyBorder="1" applyAlignment="1">
      <alignment wrapText="1"/>
    </xf>
    <xf numFmtId="0" fontId="56" fillId="12" borderId="13" xfId="0" applyFont="1" applyFill="1" applyBorder="1" applyAlignment="1">
      <alignment horizontal="left" vertical="top" wrapText="1"/>
    </xf>
    <xf numFmtId="0" fontId="35" fillId="0" borderId="4" xfId="0" applyFont="1" applyBorder="1" applyAlignment="1">
      <alignment horizontal="left" vertical="top" wrapText="1"/>
    </xf>
    <xf numFmtId="0" fontId="56" fillId="12" borderId="15" xfId="0" applyFont="1" applyFill="1" applyBorder="1" applyAlignment="1">
      <alignment horizontal="left" vertical="top" wrapText="1"/>
    </xf>
    <xf numFmtId="0" fontId="56" fillId="12" borderId="6" xfId="0" applyFont="1" applyFill="1" applyBorder="1" applyAlignment="1">
      <alignment vertical="top" wrapText="1"/>
    </xf>
    <xf numFmtId="0" fontId="31" fillId="0" borderId="0" xfId="0" applyFont="1" applyAlignment="1">
      <alignment horizontal="left" vertical="top" wrapText="1"/>
    </xf>
    <xf numFmtId="0" fontId="108" fillId="0" borderId="0" xfId="0" applyFont="1" applyAlignment="1">
      <alignment horizontal="left" vertical="top" wrapText="1"/>
    </xf>
    <xf numFmtId="0" fontId="51" fillId="0" borderId="8" xfId="0" applyFont="1" applyBorder="1" applyAlignment="1">
      <alignment vertical="top" wrapText="1"/>
    </xf>
    <xf numFmtId="0" fontId="56" fillId="13" borderId="1" xfId="5" applyFont="1" applyFill="1" applyBorder="1" applyAlignment="1" applyProtection="1">
      <alignment vertical="top" wrapText="1"/>
      <protection locked="0"/>
    </xf>
    <xf numFmtId="0" fontId="34" fillId="0" borderId="1" xfId="5" applyFont="1" applyBorder="1" applyAlignment="1" applyProtection="1">
      <alignment horizontal="center" vertical="top" wrapText="1"/>
      <protection locked="0"/>
    </xf>
    <xf numFmtId="15" fontId="34" fillId="0" borderId="1" xfId="5" applyNumberFormat="1" applyFont="1" applyBorder="1" applyAlignment="1" applyProtection="1">
      <alignment horizontal="center" vertical="top" wrapText="1"/>
      <protection locked="0"/>
    </xf>
    <xf numFmtId="0" fontId="34" fillId="0" borderId="1" xfId="5" applyFont="1" applyBorder="1" applyAlignment="1" applyProtection="1">
      <alignment vertical="top" wrapText="1"/>
      <protection locked="0"/>
    </xf>
    <xf numFmtId="15" fontId="31" fillId="0" borderId="1" xfId="5" applyNumberFormat="1" applyFont="1" applyBorder="1" applyAlignment="1" applyProtection="1">
      <alignment vertical="top" wrapText="1"/>
      <protection locked="0"/>
    </xf>
    <xf numFmtId="0" fontId="51" fillId="27" borderId="1" xfId="0" applyFont="1" applyFill="1" applyBorder="1" applyAlignment="1">
      <alignment vertical="top" wrapText="1"/>
    </xf>
    <xf numFmtId="49" fontId="51" fillId="27" borderId="1" xfId="0" applyNumberFormat="1" applyFont="1" applyFill="1" applyBorder="1" applyAlignment="1">
      <alignment horizontal="left" vertical="top" wrapText="1"/>
    </xf>
    <xf numFmtId="0" fontId="51" fillId="27" borderId="12" xfId="0" applyFont="1" applyFill="1" applyBorder="1" applyAlignment="1">
      <alignment vertical="top" wrapText="1"/>
    </xf>
    <xf numFmtId="0" fontId="51" fillId="27" borderId="12" xfId="0" applyFont="1" applyFill="1" applyBorder="1" applyAlignment="1">
      <alignment horizontal="left" vertical="top" wrapText="1"/>
    </xf>
    <xf numFmtId="14" fontId="51" fillId="27" borderId="1" xfId="0" applyNumberFormat="1" applyFont="1" applyFill="1" applyBorder="1" applyAlignment="1">
      <alignment vertical="top" wrapText="1"/>
    </xf>
    <xf numFmtId="165" fontId="48" fillId="0" borderId="0" xfId="0" applyNumberFormat="1" applyFont="1" applyAlignment="1" applyProtection="1">
      <alignment vertical="top"/>
      <protection locked="0"/>
    </xf>
    <xf numFmtId="15" fontId="31" fillId="0" borderId="0" xfId="7" applyNumberFormat="1" applyFont="1" applyAlignment="1">
      <alignment horizontal="left" vertical="top"/>
    </xf>
    <xf numFmtId="0" fontId="38" fillId="27" borderId="1" xfId="2" applyFont="1" applyFill="1" applyBorder="1" applyAlignment="1">
      <alignment horizontal="left" vertical="top" wrapText="1"/>
    </xf>
    <xf numFmtId="0" fontId="109" fillId="0" borderId="1" xfId="7" applyFont="1" applyBorder="1" applyAlignment="1">
      <alignment horizontal="left" vertical="top" wrapText="1"/>
    </xf>
    <xf numFmtId="0" fontId="109" fillId="0" borderId="1" xfId="7" applyFont="1" applyBorder="1" applyAlignment="1">
      <alignment vertical="top" wrapText="1"/>
    </xf>
    <xf numFmtId="0" fontId="109" fillId="0" borderId="7" xfId="7" applyFont="1" applyBorder="1" applyAlignment="1">
      <alignment horizontal="left" vertical="top" wrapText="1"/>
    </xf>
    <xf numFmtId="0" fontId="109" fillId="0" borderId="10" xfId="7" applyFont="1" applyBorder="1" applyAlignment="1">
      <alignment horizontal="left" vertical="top" wrapText="1"/>
    </xf>
    <xf numFmtId="0" fontId="109" fillId="0" borderId="8" xfId="7" applyFont="1" applyBorder="1" applyAlignment="1">
      <alignment vertical="top" wrapText="1"/>
    </xf>
    <xf numFmtId="0" fontId="110" fillId="0" borderId="0" xfId="0" applyFont="1"/>
    <xf numFmtId="0" fontId="38" fillId="13" borderId="7" xfId="2" applyFont="1" applyFill="1" applyBorder="1" applyAlignment="1">
      <alignment vertical="top" wrapText="1"/>
    </xf>
    <xf numFmtId="0" fontId="38" fillId="19" borderId="12" xfId="2" applyFont="1" applyFill="1" applyBorder="1" applyAlignment="1">
      <alignment vertical="top" wrapText="1"/>
    </xf>
    <xf numFmtId="0" fontId="38" fillId="19" borderId="49" xfId="2" applyFont="1" applyFill="1" applyBorder="1" applyAlignment="1">
      <alignment vertical="top" wrapText="1"/>
    </xf>
    <xf numFmtId="0" fontId="38" fillId="19" borderId="13" xfId="2" applyFont="1" applyFill="1" applyBorder="1" applyAlignment="1">
      <alignment vertical="top" wrapText="1"/>
    </xf>
    <xf numFmtId="0" fontId="38" fillId="19" borderId="50" xfId="2" applyFont="1" applyFill="1" applyBorder="1" applyAlignment="1">
      <alignment vertical="top" wrapText="1"/>
    </xf>
    <xf numFmtId="0" fontId="38" fillId="19" borderId="19" xfId="2" applyFont="1" applyFill="1" applyBorder="1" applyAlignment="1">
      <alignment vertical="top" wrapText="1"/>
    </xf>
    <xf numFmtId="0" fontId="38" fillId="13" borderId="8" xfId="2" applyFont="1" applyFill="1" applyBorder="1" applyAlignment="1">
      <alignment vertical="top" wrapText="1"/>
    </xf>
    <xf numFmtId="0" fontId="38" fillId="13" borderId="12" xfId="2" applyFont="1" applyFill="1" applyBorder="1" applyAlignment="1">
      <alignment vertical="top" wrapText="1"/>
    </xf>
    <xf numFmtId="0" fontId="32" fillId="29" borderId="1" xfId="2" applyFont="1" applyFill="1" applyBorder="1" applyAlignment="1">
      <alignment horizontal="left" vertical="top" wrapText="1"/>
    </xf>
    <xf numFmtId="0" fontId="38" fillId="29" borderId="1" xfId="2" applyFont="1" applyFill="1" applyBorder="1" applyAlignment="1">
      <alignment horizontal="left" vertical="top" wrapText="1"/>
    </xf>
    <xf numFmtId="0" fontId="53" fillId="29" borderId="1" xfId="2" applyFont="1" applyFill="1" applyBorder="1" applyAlignment="1">
      <alignment horizontal="left" vertical="top" wrapText="1"/>
    </xf>
    <xf numFmtId="0" fontId="32" fillId="0" borderId="0" xfId="2" applyFont="1" applyAlignment="1">
      <alignment vertical="top"/>
    </xf>
    <xf numFmtId="0" fontId="32" fillId="27" borderId="1" xfId="2" applyFont="1" applyFill="1" applyBorder="1" applyAlignment="1">
      <alignment horizontal="left" vertical="top" wrapText="1"/>
    </xf>
    <xf numFmtId="14" fontId="32" fillId="27" borderId="1" xfId="2" applyNumberFormat="1" applyFont="1" applyFill="1" applyBorder="1" applyAlignment="1">
      <alignment horizontal="left" vertical="top" wrapText="1"/>
    </xf>
    <xf numFmtId="0" fontId="32" fillId="27" borderId="1" xfId="2" applyFont="1" applyFill="1" applyBorder="1" applyAlignment="1">
      <alignment horizontal="left" vertical="top"/>
    </xf>
    <xf numFmtId="0" fontId="53" fillId="27" borderId="1" xfId="2" applyFont="1" applyFill="1" applyBorder="1" applyAlignment="1">
      <alignment horizontal="left" vertical="top" wrapText="1"/>
    </xf>
    <xf numFmtId="0" fontId="112" fillId="0" borderId="1" xfId="2" applyFont="1" applyBorder="1" applyAlignment="1">
      <alignment horizontal="left" vertical="top" wrapText="1"/>
    </xf>
    <xf numFmtId="0" fontId="113" fillId="4" borderId="1" xfId="2" applyFont="1" applyFill="1" applyBorder="1" applyAlignment="1">
      <alignment horizontal="left" vertical="top" wrapText="1"/>
    </xf>
    <xf numFmtId="14" fontId="112" fillId="0" borderId="1" xfId="2" applyNumberFormat="1" applyFont="1" applyBorder="1" applyAlignment="1">
      <alignment horizontal="left" vertical="top" wrapText="1"/>
    </xf>
    <xf numFmtId="0" fontId="112" fillId="0" borderId="1" xfId="2" applyFont="1" applyBorder="1" applyAlignment="1">
      <alignment horizontal="left" vertical="top"/>
    </xf>
    <xf numFmtId="0" fontId="114" fillId="0" borderId="1" xfId="2" applyFont="1" applyBorder="1" applyAlignment="1">
      <alignment horizontal="left" vertical="top" wrapText="1"/>
    </xf>
    <xf numFmtId="0" fontId="113" fillId="0" borderId="1" xfId="2" applyFont="1" applyBorder="1" applyAlignment="1">
      <alignment horizontal="left" vertical="top" wrapText="1"/>
    </xf>
    <xf numFmtId="0" fontId="113" fillId="27" borderId="1" xfId="2" applyFont="1" applyFill="1" applyBorder="1" applyAlignment="1">
      <alignment horizontal="left" vertical="top" wrapText="1"/>
    </xf>
    <xf numFmtId="14" fontId="112" fillId="0" borderId="1" xfId="2" applyNumberFormat="1" applyFont="1" applyBorder="1" applyAlignment="1">
      <alignment horizontal="left" vertical="top"/>
    </xf>
    <xf numFmtId="164" fontId="112" fillId="0" borderId="1" xfId="2" applyNumberFormat="1" applyFont="1" applyBorder="1" applyAlignment="1">
      <alignment horizontal="left" vertical="top"/>
    </xf>
    <xf numFmtId="14" fontId="112" fillId="0" borderId="1" xfId="0" applyNumberFormat="1" applyFont="1" applyBorder="1" applyAlignment="1">
      <alignment horizontal="left" vertical="top"/>
    </xf>
    <xf numFmtId="0" fontId="112" fillId="0" borderId="0" xfId="2" applyFont="1" applyAlignment="1">
      <alignment horizontal="left" vertical="top" wrapText="1"/>
    </xf>
    <xf numFmtId="0" fontId="35" fillId="0" borderId="4" xfId="7" applyFont="1" applyBorder="1" applyAlignment="1">
      <alignment vertical="top" wrapText="1"/>
    </xf>
    <xf numFmtId="0" fontId="35" fillId="0" borderId="4" xfId="0" applyFont="1" applyBorder="1" applyAlignment="1">
      <alignment vertical="top"/>
    </xf>
    <xf numFmtId="0" fontId="34" fillId="20" borderId="0" xfId="8" applyFont="1" applyFill="1" applyAlignment="1">
      <alignment horizontal="right" vertical="top" wrapText="1"/>
    </xf>
    <xf numFmtId="0" fontId="51" fillId="0" borderId="1" xfId="0" applyFont="1" applyBorder="1" applyAlignment="1" applyProtection="1">
      <alignment horizontal="center" vertical="top" wrapText="1"/>
      <protection locked="0"/>
    </xf>
    <xf numFmtId="0" fontId="38" fillId="30" borderId="1" xfId="0" applyFont="1" applyFill="1" applyBorder="1"/>
    <xf numFmtId="0" fontId="32" fillId="30" borderId="1" xfId="0" applyFont="1" applyFill="1" applyBorder="1"/>
    <xf numFmtId="0" fontId="32" fillId="30" borderId="1" xfId="0" applyFont="1" applyFill="1" applyBorder="1" applyAlignment="1">
      <alignment wrapText="1"/>
    </xf>
    <xf numFmtId="0" fontId="112" fillId="0" borderId="0" xfId="0" applyFont="1" applyAlignment="1">
      <alignment horizontal="left" vertical="top"/>
    </xf>
    <xf numFmtId="14" fontId="112" fillId="0" borderId="0" xfId="0" applyNumberFormat="1" applyFont="1" applyAlignment="1">
      <alignment horizontal="left" vertical="top"/>
    </xf>
    <xf numFmtId="0" fontId="112" fillId="0" borderId="1" xfId="2" applyFont="1" applyBorder="1" applyAlignment="1">
      <alignment vertical="top" wrapText="1"/>
    </xf>
    <xf numFmtId="0" fontId="112" fillId="0" borderId="0" xfId="0" applyFont="1" applyAlignment="1">
      <alignment horizontal="left" vertical="top" wrapText="1"/>
    </xf>
    <xf numFmtId="164" fontId="112" fillId="0" borderId="0" xfId="0" applyNumberFormat="1" applyFont="1" applyAlignment="1">
      <alignment horizontal="left" vertical="top"/>
    </xf>
    <xf numFmtId="0" fontId="112" fillId="0" borderId="12" xfId="2" applyFont="1" applyBorder="1" applyAlignment="1">
      <alignment horizontal="left" vertical="top" wrapText="1"/>
    </xf>
    <xf numFmtId="14" fontId="112" fillId="0" borderId="12" xfId="2" applyNumberFormat="1" applyFont="1" applyBorder="1" applyAlignment="1">
      <alignment horizontal="left" vertical="top" wrapText="1"/>
    </xf>
    <xf numFmtId="0" fontId="112" fillId="0" borderId="12" xfId="2" applyFont="1" applyBorder="1" applyAlignment="1">
      <alignment horizontal="left" vertical="top"/>
    </xf>
    <xf numFmtId="0" fontId="112" fillId="0" borderId="1" xfId="16" applyFont="1" applyFill="1" applyBorder="1" applyAlignment="1">
      <alignment horizontal="left" vertical="top" wrapText="1"/>
    </xf>
    <xf numFmtId="0" fontId="112" fillId="0" borderId="1" xfId="0" applyFont="1" applyBorder="1" applyAlignment="1">
      <alignment horizontal="left" vertical="top"/>
    </xf>
    <xf numFmtId="2" fontId="112" fillId="0" borderId="1" xfId="16" applyNumberFormat="1" applyFont="1" applyFill="1" applyBorder="1" applyAlignment="1">
      <alignment horizontal="left" vertical="top"/>
    </xf>
    <xf numFmtId="0" fontId="112" fillId="0" borderId="1" xfId="16" applyFont="1" applyFill="1" applyBorder="1" applyAlignment="1">
      <alignment horizontal="left" vertical="top"/>
    </xf>
    <xf numFmtId="0" fontId="114" fillId="0" borderId="12" xfId="2" applyFont="1" applyBorder="1" applyAlignment="1">
      <alignment horizontal="left" vertical="top" wrapText="1"/>
    </xf>
    <xf numFmtId="0" fontId="113" fillId="0" borderId="12" xfId="2" applyFont="1" applyBorder="1" applyAlignment="1">
      <alignment horizontal="left" vertical="top" wrapText="1"/>
    </xf>
    <xf numFmtId="4" fontId="32" fillId="0" borderId="1" xfId="2" applyNumberFormat="1" applyFont="1" applyBorder="1" applyAlignment="1">
      <alignment vertical="top" wrapText="1"/>
    </xf>
    <xf numFmtId="0" fontId="70" fillId="28" borderId="0" xfId="2" applyFont="1" applyFill="1" applyAlignment="1">
      <alignment horizontal="left" vertical="top"/>
    </xf>
    <xf numFmtId="0" fontId="32" fillId="0" borderId="0" xfId="2" applyFont="1" applyAlignment="1">
      <alignment horizontal="left" vertical="top" wrapText="1"/>
    </xf>
    <xf numFmtId="4" fontId="32" fillId="0" borderId="0" xfId="2" applyNumberFormat="1" applyFont="1" applyAlignment="1">
      <alignment horizontal="left" vertical="top" wrapText="1"/>
    </xf>
    <xf numFmtId="0" fontId="7" fillId="27" borderId="1" xfId="2" applyFill="1" applyBorder="1" applyAlignment="1">
      <alignment horizontal="left" vertical="top"/>
    </xf>
    <xf numFmtId="0" fontId="71" fillId="27" borderId="1" xfId="2" applyFont="1" applyFill="1" applyBorder="1" applyAlignment="1">
      <alignment horizontal="left" vertical="top"/>
    </xf>
    <xf numFmtId="0" fontId="32" fillId="27" borderId="3" xfId="2" applyFont="1" applyFill="1" applyBorder="1" applyAlignment="1">
      <alignment horizontal="left" vertical="top" wrapText="1"/>
    </xf>
    <xf numFmtId="0" fontId="38" fillId="27" borderId="6" xfId="2" applyFont="1" applyFill="1" applyBorder="1" applyAlignment="1">
      <alignment horizontal="left" vertical="top" wrapText="1"/>
    </xf>
    <xf numFmtId="0" fontId="32" fillId="27" borderId="0" xfId="2" applyFont="1" applyFill="1" applyAlignment="1">
      <alignment horizontal="left" vertical="top" wrapText="1"/>
    </xf>
    <xf numFmtId="0" fontId="72" fillId="27" borderId="1" xfId="2" applyFont="1" applyFill="1" applyBorder="1" applyAlignment="1">
      <alignment horizontal="left" vertical="top" wrapText="1"/>
    </xf>
    <xf numFmtId="0" fontId="73" fillId="27" borderId="1" xfId="2" applyFont="1" applyFill="1" applyBorder="1" applyAlignment="1">
      <alignment horizontal="left" vertical="top" wrapText="1"/>
    </xf>
    <xf numFmtId="14" fontId="72" fillId="27" borderId="1" xfId="2" applyNumberFormat="1" applyFont="1" applyFill="1" applyBorder="1" applyAlignment="1">
      <alignment horizontal="left" vertical="top" wrapText="1"/>
    </xf>
    <xf numFmtId="0" fontId="72" fillId="27" borderId="1" xfId="2" applyFont="1" applyFill="1" applyBorder="1" applyAlignment="1">
      <alignment horizontal="left" vertical="top"/>
    </xf>
    <xf numFmtId="0" fontId="74" fillId="27" borderId="1" xfId="2" applyFont="1" applyFill="1" applyBorder="1" applyAlignment="1">
      <alignment horizontal="left" vertical="top" wrapText="1"/>
    </xf>
    <xf numFmtId="0" fontId="75" fillId="27" borderId="1" xfId="2" applyFont="1" applyFill="1" applyBorder="1" applyAlignment="1">
      <alignment horizontal="left" vertical="top" wrapText="1"/>
    </xf>
    <xf numFmtId="0" fontId="72" fillId="27" borderId="3" xfId="2" applyFont="1" applyFill="1" applyBorder="1" applyAlignment="1">
      <alignment horizontal="left" vertical="top" wrapText="1"/>
    </xf>
    <xf numFmtId="0" fontId="73" fillId="27" borderId="6" xfId="2" applyFont="1" applyFill="1" applyBorder="1" applyAlignment="1">
      <alignment horizontal="left" vertical="top" wrapText="1"/>
    </xf>
    <xf numFmtId="0" fontId="72" fillId="27" borderId="0" xfId="2" applyFont="1" applyFill="1" applyAlignment="1">
      <alignment horizontal="left" vertical="top" wrapText="1"/>
    </xf>
    <xf numFmtId="0" fontId="32" fillId="29"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1" fillId="0" borderId="1" xfId="8" applyFont="1" applyBorder="1" applyAlignment="1">
      <alignment horizontal="left" vertical="top"/>
    </xf>
    <xf numFmtId="0" fontId="31" fillId="0" borderId="1" xfId="8" applyFont="1" applyBorder="1" applyAlignment="1">
      <alignment horizontal="left" vertical="top" wrapText="1"/>
    </xf>
    <xf numFmtId="0" fontId="31" fillId="0" borderId="12" xfId="8" applyFont="1" applyBorder="1" applyAlignment="1">
      <alignment horizontal="left" vertical="top"/>
    </xf>
    <xf numFmtId="0" fontId="31" fillId="0" borderId="14" xfId="8" applyFont="1" applyBorder="1" applyAlignment="1">
      <alignment horizontal="left" vertical="top"/>
    </xf>
    <xf numFmtId="0" fontId="11" fillId="0" borderId="12" xfId="8" applyFont="1" applyBorder="1" applyAlignment="1">
      <alignment horizontal="left" vertical="center"/>
    </xf>
    <xf numFmtId="0" fontId="31" fillId="35" borderId="0" xfId="0" applyFont="1" applyFill="1" applyAlignment="1">
      <alignment vertical="top" wrapText="1"/>
    </xf>
    <xf numFmtId="0" fontId="35" fillId="35" borderId="0" xfId="0" applyFont="1" applyFill="1" applyAlignment="1">
      <alignment vertical="top" wrapText="1"/>
    </xf>
    <xf numFmtId="0" fontId="32" fillId="0" borderId="1" xfId="0" applyFont="1" applyBorder="1" applyAlignment="1">
      <alignment vertical="top"/>
    </xf>
    <xf numFmtId="0" fontId="32" fillId="0" borderId="1" xfId="0" applyFont="1" applyBorder="1" applyAlignment="1">
      <alignment vertical="top" wrapText="1"/>
    </xf>
    <xf numFmtId="0" fontId="31" fillId="18" borderId="1" xfId="8" applyFont="1" applyFill="1" applyBorder="1" applyAlignment="1">
      <alignment vertical="top" wrapText="1"/>
    </xf>
    <xf numFmtId="16" fontId="31" fillId="0" borderId="13" xfId="0" applyNumberFormat="1" applyFont="1" applyBorder="1" applyAlignment="1">
      <alignmen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0" xfId="0" applyFont="1" applyAlignment="1">
      <alignment vertical="center"/>
    </xf>
    <xf numFmtId="0" fontId="31" fillId="18" borderId="14" xfId="0" applyFont="1" applyFill="1" applyBorder="1" applyAlignment="1">
      <alignment vertical="top" wrapText="1"/>
    </xf>
    <xf numFmtId="0" fontId="31" fillId="0" borderId="11" xfId="11" applyFont="1" applyBorder="1" applyAlignment="1">
      <alignment wrapText="1"/>
    </xf>
    <xf numFmtId="0" fontId="31" fillId="0" borderId="9" xfId="11" applyFont="1" applyBorder="1" applyAlignment="1">
      <alignment wrapText="1"/>
    </xf>
    <xf numFmtId="0" fontId="31" fillId="0" borderId="0" xfId="11" applyFont="1" applyAlignment="1">
      <alignment horizontal="left" wrapText="1"/>
    </xf>
    <xf numFmtId="0" fontId="31" fillId="0" borderId="9" xfId="11" applyFont="1" applyBorder="1" applyAlignment="1">
      <alignment horizontal="left" wrapText="1"/>
    </xf>
    <xf numFmtId="0" fontId="51" fillId="0" borderId="1" xfId="11" applyFont="1" applyBorder="1"/>
    <xf numFmtId="0" fontId="51" fillId="0" borderId="9" xfId="11" applyFont="1" applyBorder="1" applyAlignment="1">
      <alignment wrapText="1"/>
    </xf>
    <xf numFmtId="0" fontId="38" fillId="23" borderId="1" xfId="0" applyFont="1" applyFill="1" applyBorder="1" applyAlignment="1">
      <alignment horizontal="left" vertical="top" wrapText="1"/>
    </xf>
    <xf numFmtId="0" fontId="44" fillId="0" borderId="1" xfId="0" applyFont="1" applyBorder="1" applyAlignment="1">
      <alignment horizontal="left" vertical="top" wrapText="1"/>
    </xf>
    <xf numFmtId="0" fontId="44" fillId="0" borderId="9" xfId="0" applyFont="1" applyBorder="1" applyAlignment="1">
      <alignment horizontal="left" vertical="top"/>
    </xf>
    <xf numFmtId="0" fontId="44" fillId="0" borderId="3" xfId="0" applyFont="1" applyBorder="1" applyAlignment="1">
      <alignment horizontal="left" vertical="top" wrapText="1"/>
    </xf>
    <xf numFmtId="0" fontId="38" fillId="34" borderId="1" xfId="0" applyFont="1" applyFill="1" applyBorder="1" applyAlignment="1">
      <alignment horizontal="left" vertical="top"/>
    </xf>
    <xf numFmtId="0" fontId="38" fillId="34" borderId="1" xfId="0" applyFont="1" applyFill="1" applyBorder="1" applyAlignment="1">
      <alignment horizontal="left" vertical="top" wrapText="1"/>
    </xf>
    <xf numFmtId="0" fontId="32" fillId="34" borderId="3" xfId="0" applyFont="1" applyFill="1" applyBorder="1" applyAlignment="1">
      <alignment horizontal="left" vertical="top" wrapText="1"/>
    </xf>
    <xf numFmtId="0" fontId="44" fillId="34" borderId="3" xfId="0" applyFont="1" applyFill="1" applyBorder="1" applyAlignment="1">
      <alignment horizontal="left" vertical="top" wrapText="1"/>
    </xf>
    <xf numFmtId="0" fontId="41" fillId="34" borderId="1" xfId="0" applyFont="1" applyFill="1" applyBorder="1" applyAlignment="1">
      <alignment horizontal="left" vertical="top" wrapText="1"/>
    </xf>
    <xf numFmtId="0" fontId="44" fillId="0" borderId="7" xfId="0" applyFont="1" applyBorder="1" applyAlignment="1">
      <alignment horizontal="left" vertical="top" wrapText="1"/>
    </xf>
    <xf numFmtId="0" fontId="48" fillId="18" borderId="0" xfId="0" applyFont="1" applyFill="1" applyAlignment="1">
      <alignment horizontal="left" vertical="top" wrapText="1"/>
    </xf>
    <xf numFmtId="0" fontId="41" fillId="18" borderId="0" xfId="0" applyFont="1" applyFill="1" applyAlignment="1">
      <alignment horizontal="left" vertical="top" wrapText="1"/>
    </xf>
    <xf numFmtId="0" fontId="31" fillId="0" borderId="5" xfId="0" applyFont="1" applyBorder="1" applyAlignment="1">
      <alignment vertical="top"/>
    </xf>
    <xf numFmtId="14" fontId="51" fillId="0" borderId="5" xfId="7" applyNumberFormat="1" applyFont="1" applyBorder="1" applyAlignment="1">
      <alignment vertical="top" wrapText="1"/>
    </xf>
    <xf numFmtId="14" fontId="31" fillId="0" borderId="5" xfId="0" applyNumberFormat="1" applyFont="1" applyBorder="1" applyAlignment="1">
      <alignment vertical="top" wrapText="1"/>
    </xf>
    <xf numFmtId="0" fontId="112" fillId="27" borderId="1" xfId="2" applyFont="1" applyFill="1" applyBorder="1" applyAlignment="1">
      <alignment horizontal="left" vertical="top" wrapText="1"/>
    </xf>
    <xf numFmtId="0" fontId="112" fillId="27" borderId="1" xfId="2" applyFont="1" applyFill="1" applyBorder="1" applyAlignment="1">
      <alignment horizontal="left" vertical="top"/>
    </xf>
    <xf numFmtId="14" fontId="112" fillId="27" borderId="1" xfId="2" applyNumberFormat="1" applyFont="1" applyFill="1" applyBorder="1" applyAlignment="1">
      <alignment horizontal="left" vertical="top"/>
    </xf>
    <xf numFmtId="164" fontId="112" fillId="27" borderId="1" xfId="2" applyNumberFormat="1" applyFont="1" applyFill="1" applyBorder="1" applyAlignment="1">
      <alignment horizontal="left" vertical="top"/>
    </xf>
    <xf numFmtId="0" fontId="115" fillId="10" borderId="0" xfId="0" applyFont="1" applyFill="1"/>
    <xf numFmtId="0" fontId="116" fillId="0" borderId="1" xfId="0" applyFont="1" applyBorder="1"/>
    <xf numFmtId="0" fontId="116" fillId="0" borderId="1" xfId="0" applyFont="1" applyBorder="1" applyAlignment="1">
      <alignment horizontal="left" vertical="top"/>
    </xf>
    <xf numFmtId="0" fontId="116" fillId="0" borderId="1" xfId="0" applyFont="1" applyBorder="1" applyAlignment="1">
      <alignment horizontal="left" vertical="top" wrapText="1"/>
    </xf>
    <xf numFmtId="0" fontId="63" fillId="23" borderId="3" xfId="0" applyFont="1" applyFill="1" applyBorder="1" applyAlignment="1">
      <alignment horizontal="left" vertical="top" wrapText="1"/>
    </xf>
    <xf numFmtId="0" fontId="41" fillId="23" borderId="3" xfId="0" applyFont="1" applyFill="1" applyBorder="1" applyAlignment="1">
      <alignment horizontal="left" vertical="top" wrapText="1"/>
    </xf>
    <xf numFmtId="0" fontId="116" fillId="0" borderId="1" xfId="17" applyFont="1" applyBorder="1" applyAlignment="1">
      <alignment horizontal="left" vertical="top" wrapText="1"/>
    </xf>
    <xf numFmtId="0" fontId="32" fillId="27" borderId="1" xfId="0" applyFont="1" applyFill="1" applyBorder="1" applyAlignment="1">
      <alignment vertical="top"/>
    </xf>
    <xf numFmtId="0" fontId="32" fillId="27" borderId="1" xfId="0" applyFont="1" applyFill="1" applyBorder="1" applyAlignment="1">
      <alignment vertical="top" wrapText="1"/>
    </xf>
    <xf numFmtId="0" fontId="31" fillId="27" borderId="1" xfId="0" applyFont="1" applyFill="1" applyBorder="1" applyAlignment="1">
      <alignment vertical="top" wrapText="1"/>
    </xf>
    <xf numFmtId="14" fontId="31" fillId="27" borderId="1" xfId="0" applyNumberFormat="1" applyFont="1" applyFill="1" applyBorder="1" applyAlignment="1">
      <alignment vertical="top" wrapText="1"/>
    </xf>
    <xf numFmtId="0" fontId="31" fillId="0" borderId="0" xfId="2" applyFont="1" applyAlignment="1">
      <alignment vertical="top" wrapText="1"/>
    </xf>
    <xf numFmtId="49" fontId="34" fillId="13" borderId="1" xfId="0" applyNumberFormat="1" applyFont="1" applyFill="1" applyBorder="1" applyAlignment="1">
      <alignment vertical="top"/>
    </xf>
    <xf numFmtId="0" fontId="34" fillId="13" borderId="1" xfId="0" applyFont="1" applyFill="1" applyBorder="1" applyAlignment="1">
      <alignment vertical="top"/>
    </xf>
    <xf numFmtId="0" fontId="31" fillId="13" borderId="1" xfId="0" applyFont="1" applyFill="1" applyBorder="1" applyAlignment="1">
      <alignment vertical="top" wrapText="1"/>
    </xf>
    <xf numFmtId="0" fontId="34" fillId="0" borderId="0" xfId="0" applyFont="1" applyAlignment="1">
      <alignment vertical="top"/>
    </xf>
    <xf numFmtId="0" fontId="34" fillId="13" borderId="1" xfId="0" applyFont="1" applyFill="1" applyBorder="1" applyAlignment="1">
      <alignment vertical="top" wrapText="1"/>
    </xf>
    <xf numFmtId="0" fontId="32" fillId="0" borderId="15" xfId="0" applyFont="1" applyBorder="1" applyAlignment="1">
      <alignment horizontal="left" vertical="top"/>
    </xf>
    <xf numFmtId="0" fontId="37" fillId="0" borderId="0" xfId="0" applyFont="1" applyAlignment="1">
      <alignment vertical="top" wrapText="1"/>
    </xf>
    <xf numFmtId="49" fontId="34" fillId="12" borderId="1" xfId="0" applyNumberFormat="1" applyFont="1" applyFill="1" applyBorder="1" applyAlignment="1">
      <alignment vertical="top"/>
    </xf>
    <xf numFmtId="0" fontId="38" fillId="12" borderId="1" xfId="0" applyFont="1" applyFill="1" applyBorder="1" applyAlignment="1">
      <alignment vertical="top"/>
    </xf>
    <xf numFmtId="0" fontId="38" fillId="12" borderId="1" xfId="0" applyFont="1" applyFill="1" applyBorder="1" applyAlignment="1">
      <alignment vertical="top" wrapText="1"/>
    </xf>
    <xf numFmtId="0" fontId="38" fillId="12" borderId="3" xfId="0" applyFont="1" applyFill="1" applyBorder="1" applyAlignment="1">
      <alignment vertical="top" wrapText="1"/>
    </xf>
    <xf numFmtId="49" fontId="41" fillId="14" borderId="1" xfId="0" applyNumberFormat="1" applyFont="1" applyFill="1" applyBorder="1" applyAlignment="1">
      <alignment vertical="top" wrapText="1"/>
    </xf>
    <xf numFmtId="0" fontId="38" fillId="14" borderId="1" xfId="0" applyFont="1" applyFill="1" applyBorder="1" applyAlignment="1">
      <alignment vertical="top"/>
    </xf>
    <xf numFmtId="0" fontId="38" fillId="14" borderId="1" xfId="0" applyFont="1" applyFill="1" applyBorder="1" applyAlignment="1">
      <alignment vertical="top" wrapText="1"/>
    </xf>
    <xf numFmtId="0" fontId="32" fillId="14" borderId="1" xfId="0" applyFont="1" applyFill="1" applyBorder="1" applyAlignment="1">
      <alignment vertical="top" wrapText="1"/>
    </xf>
    <xf numFmtId="49" fontId="41" fillId="18" borderId="1" xfId="0" applyNumberFormat="1" applyFont="1" applyFill="1" applyBorder="1" applyAlignment="1">
      <alignment vertical="top" wrapText="1"/>
    </xf>
    <xf numFmtId="0" fontId="38" fillId="0" borderId="1" xfId="0" applyFont="1" applyBorder="1" applyAlignment="1">
      <alignment vertical="top"/>
    </xf>
    <xf numFmtId="0" fontId="32" fillId="18" borderId="1" xfId="0" applyFont="1" applyFill="1" applyBorder="1" applyAlignment="1">
      <alignment vertical="top" wrapText="1"/>
    </xf>
    <xf numFmtId="49" fontId="41" fillId="0" borderId="1" xfId="0" applyNumberFormat="1" applyFont="1" applyBorder="1" applyAlignment="1">
      <alignment vertical="top" wrapText="1"/>
    </xf>
    <xf numFmtId="49" fontId="41" fillId="0" borderId="0" xfId="0" applyNumberFormat="1" applyFont="1" applyAlignment="1">
      <alignment vertical="top" wrapText="1"/>
    </xf>
    <xf numFmtId="0" fontId="38" fillId="0" borderId="0" xfId="0" applyFont="1" applyAlignment="1">
      <alignment vertical="top"/>
    </xf>
    <xf numFmtId="0" fontId="32" fillId="0" borderId="0" xfId="0" applyFont="1" applyAlignment="1">
      <alignment vertical="top" wrapText="1"/>
    </xf>
    <xf numFmtId="0" fontId="32" fillId="10" borderId="1" xfId="0" applyFont="1" applyFill="1" applyBorder="1" applyAlignment="1">
      <alignment vertical="top" wrapText="1"/>
    </xf>
    <xf numFmtId="0" fontId="38" fillId="10" borderId="1" xfId="0" applyFont="1" applyFill="1" applyBorder="1" applyAlignment="1">
      <alignment vertical="top" wrapText="1"/>
    </xf>
    <xf numFmtId="0" fontId="38" fillId="0" borderId="0" xfId="0" applyFont="1" applyAlignment="1">
      <alignment vertical="top" wrapText="1"/>
    </xf>
    <xf numFmtId="0" fontId="38" fillId="0" borderId="1" xfId="0" applyFont="1" applyBorder="1" applyAlignment="1">
      <alignment vertical="top" wrapText="1"/>
    </xf>
    <xf numFmtId="0" fontId="38" fillId="11" borderId="3" xfId="18" applyFont="1" applyFill="1" applyBorder="1" applyAlignment="1">
      <alignment horizontal="left" vertical="center"/>
    </xf>
    <xf numFmtId="0" fontId="38" fillId="11" borderId="9" xfId="18" applyFont="1" applyFill="1" applyBorder="1" applyAlignment="1">
      <alignment horizontal="left" vertical="center" wrapText="1"/>
    </xf>
    <xf numFmtId="0" fontId="38" fillId="11" borderId="6" xfId="18" applyFont="1" applyFill="1" applyBorder="1" applyAlignment="1">
      <alignment horizontal="left" vertical="center" wrapText="1"/>
    </xf>
    <xf numFmtId="0" fontId="38" fillId="11" borderId="1" xfId="18" applyFont="1" applyFill="1" applyBorder="1" applyAlignment="1">
      <alignment vertical="center" wrapText="1"/>
    </xf>
    <xf numFmtId="0" fontId="38" fillId="11" borderId="1" xfId="18" applyFont="1" applyFill="1" applyBorder="1" applyAlignment="1">
      <alignment vertical="center" textRotation="90" wrapText="1"/>
    </xf>
    <xf numFmtId="0" fontId="38" fillId="11" borderId="1" xfId="18" applyFont="1" applyFill="1" applyBorder="1" applyAlignment="1">
      <alignment horizontal="left" vertical="center" wrapText="1"/>
    </xf>
    <xf numFmtId="0" fontId="0" fillId="0" borderId="1" xfId="0" applyBorder="1" applyAlignment="1">
      <alignment wrapText="1"/>
    </xf>
    <xf numFmtId="0" fontId="0" fillId="0" borderId="14" xfId="0" applyBorder="1" applyAlignment="1">
      <alignment wrapText="1"/>
    </xf>
    <xf numFmtId="0" fontId="0" fillId="0" borderId="14" xfId="0" applyBorder="1"/>
    <xf numFmtId="0" fontId="31" fillId="0" borderId="14" xfId="8" applyFont="1" applyBorder="1" applyAlignment="1">
      <alignment wrapText="1"/>
    </xf>
    <xf numFmtId="0" fontId="0" fillId="0" borderId="14" xfId="0" applyBorder="1" applyAlignment="1">
      <alignment horizontal="left" vertical="top" wrapText="1"/>
    </xf>
    <xf numFmtId="0" fontId="0" fillId="0" borderId="51" xfId="0" applyBorder="1" applyAlignment="1">
      <alignment wrapText="1"/>
    </xf>
    <xf numFmtId="0" fontId="0" fillId="18" borderId="1" xfId="0" applyFill="1" applyBorder="1" applyAlignment="1">
      <alignment wrapText="1"/>
    </xf>
    <xf numFmtId="0" fontId="31" fillId="34" borderId="1" xfId="8" applyFont="1" applyFill="1" applyBorder="1" applyAlignment="1">
      <alignment vertical="top" wrapText="1"/>
    </xf>
    <xf numFmtId="0" fontId="31" fillId="34" borderId="1" xfId="8" applyFont="1" applyFill="1" applyBorder="1" applyAlignment="1">
      <alignment vertical="top"/>
    </xf>
    <xf numFmtId="0" fontId="32" fillId="34" borderId="1" xfId="8" applyFont="1" applyFill="1" applyBorder="1" applyAlignment="1">
      <alignment vertical="top" wrapText="1"/>
    </xf>
    <xf numFmtId="0" fontId="53" fillId="0" borderId="12" xfId="2" applyFont="1" applyBorder="1" applyAlignment="1">
      <alignment vertical="top" wrapText="1"/>
    </xf>
    <xf numFmtId="0" fontId="112" fillId="36" borderId="1" xfId="2" applyFont="1" applyFill="1" applyBorder="1" applyAlignment="1">
      <alignment horizontal="left" vertical="top" wrapText="1"/>
    </xf>
    <xf numFmtId="0" fontId="112" fillId="36" borderId="0" xfId="2" applyFont="1" applyFill="1" applyAlignment="1">
      <alignment horizontal="left" vertical="top" wrapText="1"/>
    </xf>
    <xf numFmtId="0" fontId="112" fillId="10" borderId="0" xfId="2" applyFont="1" applyFill="1" applyAlignment="1">
      <alignment horizontal="left" vertical="top" wrapText="1"/>
    </xf>
    <xf numFmtId="0" fontId="112" fillId="36" borderId="0" xfId="2" applyFont="1" applyFill="1" applyAlignment="1">
      <alignment vertical="top" wrapText="1"/>
    </xf>
    <xf numFmtId="14" fontId="32" fillId="29" borderId="1" xfId="2" applyNumberFormat="1" applyFont="1" applyFill="1" applyBorder="1" applyAlignment="1">
      <alignment horizontal="left" vertical="top" wrapText="1"/>
    </xf>
    <xf numFmtId="0" fontId="32" fillId="29" borderId="1" xfId="2" applyFont="1" applyFill="1" applyBorder="1" applyAlignment="1">
      <alignment horizontal="left" vertical="top"/>
    </xf>
    <xf numFmtId="14" fontId="112" fillId="27" borderId="1" xfId="2" applyNumberFormat="1" applyFont="1" applyFill="1" applyBorder="1" applyAlignment="1">
      <alignment horizontal="left" vertical="top" wrapText="1"/>
    </xf>
    <xf numFmtId="0" fontId="118" fillId="27" borderId="1" xfId="2" applyFont="1" applyFill="1" applyBorder="1" applyAlignment="1">
      <alignment horizontal="left" vertical="top" wrapText="1"/>
    </xf>
    <xf numFmtId="0" fontId="112" fillId="33" borderId="1" xfId="2" applyFont="1" applyFill="1" applyBorder="1" applyAlignment="1">
      <alignment horizontal="left" vertical="top" wrapText="1"/>
    </xf>
    <xf numFmtId="0" fontId="113" fillId="33" borderId="1" xfId="2" applyFont="1" applyFill="1" applyBorder="1" applyAlignment="1">
      <alignment horizontal="left" vertical="top" wrapText="1"/>
    </xf>
    <xf numFmtId="14" fontId="112" fillId="33" borderId="1" xfId="0" applyNumberFormat="1" applyFont="1" applyFill="1" applyBorder="1" applyAlignment="1">
      <alignment horizontal="left" vertical="top"/>
    </xf>
    <xf numFmtId="14" fontId="0" fillId="33" borderId="0" xfId="0" applyNumberFormat="1" applyFill="1"/>
    <xf numFmtId="0" fontId="112" fillId="33" borderId="1" xfId="2" applyFont="1" applyFill="1" applyBorder="1" applyAlignment="1">
      <alignment horizontal="left" vertical="top"/>
    </xf>
    <xf numFmtId="0" fontId="114" fillId="33" borderId="1" xfId="2" applyFont="1" applyFill="1" applyBorder="1" applyAlignment="1">
      <alignment horizontal="left" vertical="top" wrapText="1"/>
    </xf>
    <xf numFmtId="0" fontId="32" fillId="0" borderId="1" xfId="2" applyFont="1" applyBorder="1" applyAlignment="1">
      <alignment vertical="top" wrapText="1"/>
    </xf>
    <xf numFmtId="14" fontId="32" fillId="0" borderId="1" xfId="2" applyNumberFormat="1" applyFont="1" applyBorder="1" applyAlignment="1">
      <alignment vertical="top" wrapText="1"/>
    </xf>
    <xf numFmtId="0" fontId="32" fillId="0" borderId="1" xfId="2" applyFont="1" applyBorder="1" applyAlignment="1">
      <alignment vertical="top"/>
    </xf>
    <xf numFmtId="2" fontId="119" fillId="0" borderId="1" xfId="16" applyNumberFormat="1" applyFont="1" applyFill="1" applyBorder="1" applyAlignment="1">
      <alignment horizontal="left"/>
    </xf>
    <xf numFmtId="0" fontId="32" fillId="0" borderId="1" xfId="2" applyFont="1" applyBorder="1" applyAlignment="1">
      <alignment horizontal="right" vertical="top" wrapText="1"/>
    </xf>
    <xf numFmtId="0" fontId="120" fillId="0" borderId="1" xfId="0" applyFont="1" applyBorder="1" applyAlignment="1">
      <alignment horizontal="left"/>
    </xf>
    <xf numFmtId="0" fontId="38" fillId="29" borderId="1" xfId="2" applyFont="1" applyFill="1" applyBorder="1" applyAlignment="1">
      <alignment vertical="top" wrapText="1"/>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33" fillId="13" borderId="0" xfId="0" applyFont="1" applyFill="1" applyAlignment="1">
      <alignment wrapText="1"/>
    </xf>
    <xf numFmtId="0" fontId="31" fillId="13" borderId="0" xfId="0" applyFont="1" applyFill="1" applyAlignment="1">
      <alignment wrapText="1"/>
    </xf>
    <xf numFmtId="0" fontId="33" fillId="13" borderId="0" xfId="0" applyFont="1" applyFill="1" applyAlignment="1">
      <alignment vertical="top"/>
    </xf>
    <xf numFmtId="0" fontId="31" fillId="13" borderId="0" xfId="0" applyFont="1" applyFill="1" applyAlignment="1">
      <alignment vertical="top"/>
    </xf>
    <xf numFmtId="0" fontId="33" fillId="0" borderId="0" xfId="0" applyFont="1" applyAlignment="1">
      <alignment vertical="top"/>
    </xf>
    <xf numFmtId="0" fontId="31" fillId="0" borderId="0" xfId="0" applyFont="1" applyAlignment="1">
      <alignment vertical="top"/>
    </xf>
    <xf numFmtId="0" fontId="90" fillId="13" borderId="0" xfId="0" applyFont="1" applyFill="1" applyAlignment="1" applyProtection="1">
      <alignment vertical="top" wrapText="1"/>
      <protection locked="0"/>
    </xf>
    <xf numFmtId="0" fontId="91" fillId="13" borderId="0" xfId="0" applyFont="1" applyFill="1" applyAlignment="1" applyProtection="1">
      <alignment vertical="top" wrapText="1"/>
      <protection locked="0"/>
    </xf>
    <xf numFmtId="0" fontId="31" fillId="0" borderId="0" xfId="0" applyFont="1" applyAlignment="1">
      <alignment horizontal="center" vertical="top"/>
    </xf>
    <xf numFmtId="0" fontId="31" fillId="0" borderId="0" xfId="0" applyFont="1"/>
    <xf numFmtId="0" fontId="41" fillId="0" borderId="0" xfId="0" applyFont="1" applyAlignment="1">
      <alignment horizontal="center" vertical="top"/>
    </xf>
    <xf numFmtId="0" fontId="92" fillId="0" borderId="0" xfId="0" applyFont="1" applyAlignment="1" applyProtection="1">
      <alignment horizontal="left" vertical="top" wrapText="1"/>
      <protection locked="0"/>
    </xf>
    <xf numFmtId="0" fontId="32" fillId="0" borderId="0" xfId="0" applyFont="1" applyAlignment="1">
      <alignment horizontal="center" vertical="top"/>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31" fillId="0" borderId="0" xfId="0" applyFont="1" applyAlignment="1">
      <alignment horizontal="center" wrapText="1"/>
    </xf>
    <xf numFmtId="0" fontId="37" fillId="20" borderId="11" xfId="0" applyFont="1" applyFill="1" applyBorder="1" applyAlignment="1">
      <alignment horizontal="center" vertical="top" wrapText="1"/>
    </xf>
    <xf numFmtId="0" fontId="0" fillId="20" borderId="11" xfId="0" applyFill="1" applyBorder="1" applyAlignment="1">
      <alignment horizontal="center" vertical="top" wrapText="1"/>
    </xf>
    <xf numFmtId="0" fontId="64" fillId="10" borderId="0" xfId="8" applyFont="1" applyFill="1" applyAlignment="1">
      <alignment horizontal="center" vertical="center" wrapText="1"/>
    </xf>
    <xf numFmtId="0" fontId="37" fillId="15" borderId="11" xfId="0" applyFont="1" applyFill="1" applyBorder="1" applyAlignment="1">
      <alignment horizontal="center" vertical="top" wrapText="1"/>
    </xf>
    <xf numFmtId="0" fontId="0" fillId="15" borderId="11" xfId="0" applyFill="1" applyBorder="1" applyAlignment="1">
      <alignment horizontal="center" vertical="top" wrapText="1"/>
    </xf>
    <xf numFmtId="0" fontId="34" fillId="20" borderId="0" xfId="8" applyFont="1" applyFill="1" applyAlignment="1">
      <alignment horizontal="right" vertical="top" wrapText="1"/>
    </xf>
    <xf numFmtId="0" fontId="38" fillId="19" borderId="22" xfId="2" applyFont="1" applyFill="1" applyBorder="1" applyAlignment="1">
      <alignment horizontal="left" vertical="top" wrapText="1"/>
    </xf>
    <xf numFmtId="0" fontId="38" fillId="19" borderId="18" xfId="2" applyFont="1" applyFill="1" applyBorder="1" applyAlignment="1">
      <alignment horizontal="left" vertical="top" wrapText="1"/>
    </xf>
    <xf numFmtId="0" fontId="38" fillId="19" borderId="17" xfId="2" applyFont="1" applyFill="1" applyBorder="1" applyAlignment="1">
      <alignment horizontal="left" vertical="top" wrapText="1"/>
    </xf>
    <xf numFmtId="0" fontId="69" fillId="28" borderId="11" xfId="2" applyFont="1" applyFill="1" applyBorder="1" applyAlignment="1">
      <alignment horizontal="left" vertical="top" wrapText="1"/>
    </xf>
    <xf numFmtId="0" fontId="70" fillId="28" borderId="11" xfId="2" applyFont="1" applyFill="1" applyBorder="1" applyAlignment="1">
      <alignment horizontal="left" vertical="top" wrapText="1"/>
    </xf>
    <xf numFmtId="0" fontId="28" fillId="5" borderId="3" xfId="15" applyFont="1" applyFill="1" applyBorder="1"/>
    <xf numFmtId="0" fontId="5" fillId="5" borderId="6" xfId="15" applyFill="1" applyBorder="1"/>
    <xf numFmtId="0" fontId="95" fillId="0" borderId="15" xfId="15" applyFont="1" applyBorder="1" applyAlignment="1">
      <alignment horizontal="center" vertical="top" wrapText="1"/>
    </xf>
    <xf numFmtId="0" fontId="95" fillId="0" borderId="0" xfId="15" applyFont="1" applyAlignment="1">
      <alignment horizontal="center" vertical="top" wrapText="1"/>
    </xf>
    <xf numFmtId="0" fontId="31" fillId="0" borderId="0" xfId="0" applyFont="1" applyAlignment="1">
      <alignment horizontal="center" vertical="top" wrapText="1"/>
    </xf>
    <xf numFmtId="0" fontId="31" fillId="0" borderId="15" xfId="0" applyFont="1" applyBorder="1" applyAlignment="1">
      <alignment vertical="top" wrapText="1"/>
    </xf>
    <xf numFmtId="0" fontId="31" fillId="0" borderId="15" xfId="0" applyFont="1" applyBorder="1" applyAlignment="1">
      <alignment vertical="top"/>
    </xf>
    <xf numFmtId="0" fontId="41" fillId="0" borderId="0" xfId="0" applyFont="1" applyAlignment="1">
      <alignment horizontal="center" vertical="top" wrapText="1"/>
    </xf>
    <xf numFmtId="0" fontId="31" fillId="0" borderId="15" xfId="7" applyFont="1" applyBorder="1" applyAlignment="1">
      <alignment horizontal="left" vertical="top"/>
    </xf>
    <xf numFmtId="0" fontId="31" fillId="0" borderId="0" xfId="7" applyFont="1" applyAlignment="1">
      <alignment horizontal="left" vertical="top"/>
    </xf>
    <xf numFmtId="0" fontId="31" fillId="0" borderId="0" xfId="7" applyFont="1" applyAlignment="1">
      <alignment horizontal="left" vertical="top" wrapText="1"/>
    </xf>
    <xf numFmtId="0" fontId="31" fillId="0" borderId="4" xfId="7" applyFont="1" applyBorder="1" applyAlignment="1">
      <alignment horizontal="left" vertical="top" wrapText="1"/>
    </xf>
    <xf numFmtId="0" fontId="55" fillId="0" borderId="9" xfId="7" applyFont="1" applyBorder="1" applyAlignment="1" applyProtection="1">
      <alignment horizontal="center" vertical="center" wrapText="1"/>
      <protection locked="0"/>
    </xf>
    <xf numFmtId="0" fontId="32" fillId="0" borderId="0" xfId="6" applyFont="1" applyAlignment="1">
      <alignment horizontal="left" vertical="top" wrapText="1"/>
    </xf>
    <xf numFmtId="0" fontId="34" fillId="0" borderId="0" xfId="7" applyFont="1" applyAlignment="1">
      <alignment horizontal="left" vertical="top"/>
    </xf>
    <xf numFmtId="0" fontId="32" fillId="0" borderId="0" xfId="7" applyFont="1" applyAlignment="1">
      <alignment horizontal="center" vertical="top"/>
    </xf>
    <xf numFmtId="0" fontId="32" fillId="0" borderId="4" xfId="7" applyFont="1" applyBorder="1" applyAlignment="1">
      <alignment horizontal="center" vertical="top"/>
    </xf>
    <xf numFmtId="0" fontId="31" fillId="0" borderId="2" xfId="7" applyFont="1" applyBorder="1" applyAlignment="1">
      <alignment horizontal="left" vertical="top"/>
    </xf>
    <xf numFmtId="0" fontId="31" fillId="0" borderId="11" xfId="7" applyFont="1" applyBorder="1" applyAlignment="1">
      <alignment horizontal="left" vertical="top"/>
    </xf>
    <xf numFmtId="0" fontId="41" fillId="0" borderId="0" xfId="7" applyFont="1" applyAlignment="1">
      <alignment horizontal="center" vertical="top"/>
    </xf>
    <xf numFmtId="0" fontId="41" fillId="0" borderId="0" xfId="7" applyFont="1" applyAlignment="1">
      <alignment horizontal="center" vertical="top" wrapText="1"/>
    </xf>
    <xf numFmtId="14" fontId="32" fillId="0" borderId="11" xfId="7" applyNumberFormat="1" applyFont="1" applyBorder="1" applyAlignment="1">
      <alignment horizontal="left" vertical="top"/>
    </xf>
    <xf numFmtId="0" fontId="32" fillId="0" borderId="5" xfId="7" applyFont="1" applyBorder="1" applyAlignment="1">
      <alignment horizontal="left" vertical="top"/>
    </xf>
    <xf numFmtId="0" fontId="87" fillId="31" borderId="42" xfId="0" applyFont="1" applyFill="1" applyBorder="1" applyAlignment="1">
      <alignment vertical="top" wrapText="1"/>
    </xf>
    <xf numFmtId="0" fontId="87" fillId="31" borderId="41" xfId="0" applyFont="1" applyFill="1" applyBorder="1" applyAlignment="1">
      <alignment vertical="top" wrapText="1"/>
    </xf>
    <xf numFmtId="49" fontId="81" fillId="9" borderId="39" xfId="0" applyNumberFormat="1" applyFont="1" applyFill="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3" fillId="31" borderId="42" xfId="0" applyFont="1" applyFill="1" applyBorder="1" applyAlignment="1">
      <alignment vertical="top" wrapText="1"/>
    </xf>
    <xf numFmtId="0" fontId="83" fillId="31" borderId="43" xfId="0" applyFont="1" applyFill="1" applyBorder="1" applyAlignment="1">
      <alignment vertical="top" wrapText="1"/>
    </xf>
    <xf numFmtId="0" fontId="83" fillId="31" borderId="44" xfId="0" applyFont="1" applyFill="1" applyBorder="1" applyAlignment="1">
      <alignment vertical="top" wrapText="1"/>
    </xf>
    <xf numFmtId="0" fontId="85" fillId="0" borderId="22" xfId="0" applyFont="1" applyBorder="1" applyAlignment="1">
      <alignment horizontal="center" vertical="top" wrapText="1"/>
    </xf>
    <xf numFmtId="0" fontId="85" fillId="0" borderId="18" xfId="0" applyFont="1" applyBorder="1" applyAlignment="1">
      <alignment horizontal="center" vertical="top" wrapText="1"/>
    </xf>
    <xf numFmtId="0" fontId="85" fillId="0" borderId="17" xfId="0" applyFont="1" applyBorder="1" applyAlignment="1">
      <alignment horizontal="center" vertical="top" wrapText="1"/>
    </xf>
    <xf numFmtId="0" fontId="85" fillId="0" borderId="24" xfId="0" applyFont="1" applyBorder="1" applyAlignment="1">
      <alignment horizontal="center" vertical="top" wrapText="1"/>
    </xf>
    <xf numFmtId="0" fontId="85" fillId="0" borderId="0" xfId="0" applyFont="1" applyAlignment="1">
      <alignment horizontal="center" vertical="top" wrapText="1"/>
    </xf>
    <xf numFmtId="0" fontId="84" fillId="0" borderId="22" xfId="0" applyFont="1" applyBorder="1" applyAlignment="1">
      <alignment horizontal="left" vertical="top" wrapText="1"/>
    </xf>
    <xf numFmtId="0" fontId="84" fillId="0" borderId="18" xfId="0" applyFont="1" applyBorder="1" applyAlignment="1">
      <alignment horizontal="left" vertical="top" wrapText="1"/>
    </xf>
    <xf numFmtId="0" fontId="84" fillId="0" borderId="17" xfId="0" applyFont="1" applyBorder="1" applyAlignment="1">
      <alignment horizontal="left" vertical="top" wrapText="1"/>
    </xf>
  </cellXfs>
  <cellStyles count="19">
    <cellStyle name="Good" xfId="16" builtinId="26"/>
    <cellStyle name="Hyperlink" xfId="1" builtinId="8"/>
    <cellStyle name="Hyperlink 2" xfId="12" xr:uid="{00000000-0005-0000-0000-000001000000}"/>
    <cellStyle name="Normal" xfId="0" builtinId="0"/>
    <cellStyle name="Normal 2" xfId="9" xr:uid="{00000000-0005-0000-0000-000003000000}"/>
    <cellStyle name="Normal 2 2" xfId="10" xr:uid="{00000000-0005-0000-0000-000004000000}"/>
    <cellStyle name="Normal 2 2 2" xfId="11" xr:uid="{00000000-0005-0000-0000-000005000000}"/>
    <cellStyle name="Normal 2 2 3" xfId="13" xr:uid="{00000000-0005-0000-0000-000006000000}"/>
    <cellStyle name="Normal 2 3" xfId="14" xr:uid="{00000000-0005-0000-0000-000007000000}"/>
    <cellStyle name="Normal 2 4" xfId="17" xr:uid="{963B6B7E-F112-4516-871F-F44B46598C2D}"/>
    <cellStyle name="Normal 3" xfId="2" xr:uid="{00000000-0005-0000-0000-000008000000}"/>
    <cellStyle name="Normal 4" xfId="15" xr:uid="{00000000-0005-0000-0000-000009000000}"/>
    <cellStyle name="Normal 5" xfId="3" xr:uid="{00000000-0005-0000-0000-00000A000000}"/>
    <cellStyle name="Normal_2011 RA Coilte SHC Summary v10 - no names 2" xfId="18" xr:uid="{E2A330E6-982E-423A-8303-1754299EFA8D}"/>
    <cellStyle name="Normal_glossary" xfId="4" xr:uid="{00000000-0005-0000-0000-00000C000000}"/>
    <cellStyle name="Normal_RT-COC-001-13 Report spreadsheet" xfId="5" xr:uid="{00000000-0005-0000-0000-00000D000000}"/>
    <cellStyle name="Normal_RT-COC-001-18 Report spreadsheet" xfId="6" xr:uid="{00000000-0005-0000-0000-00000E000000}"/>
    <cellStyle name="Normal_RT-FM-001-03 Forest cert report template" xfId="7" xr:uid="{00000000-0005-0000-0000-00000F000000}"/>
    <cellStyle name="Normal_T&amp;M RA report 2005 draft 2" xfId="8" xr:uid="{00000000-0005-0000-0000-000010000000}"/>
  </cellStyles>
  <dxfs count="29">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s>
  <tableStyles count="0" defaultTableStyle="TableStyleMedium2" defaultPivotStyle="PivotStyleLight16"/>
  <colors>
    <mruColors>
      <color rgb="FFB7DEE8"/>
      <color rgb="FFFF99FF"/>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A39BFBF3-20CE-4A32-8C8E-E71B9B9D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3" name="Picture 3">
          <a:extLst>
            <a:ext uri="{FF2B5EF4-FFF2-40B4-BE49-F238E27FC236}">
              <a16:creationId xmlns:a16="http://schemas.microsoft.com/office/drawing/2014/main" id="{611E719E-B099-420C-9F21-F80747D51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4" name="Picture 2">
          <a:extLst>
            <a:ext uri="{FF2B5EF4-FFF2-40B4-BE49-F238E27FC236}">
              <a16:creationId xmlns:a16="http://schemas.microsoft.com/office/drawing/2014/main" id="{C56A67E5-0979-433C-AC8C-84634904CB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523875</xdr:rowOff>
    </xdr:from>
    <xdr:to>
      <xdr:col>0</xdr:col>
      <xdr:colOff>2133600</xdr:colOff>
      <xdr:row>0</xdr:row>
      <xdr:rowOff>1533525</xdr:rowOff>
    </xdr:to>
    <xdr:pic>
      <xdr:nvPicPr>
        <xdr:cNvPr id="4" name="Picture 4">
          <a:extLst>
            <a:ext uri="{FF2B5EF4-FFF2-40B4-BE49-F238E27FC236}">
              <a16:creationId xmlns:a16="http://schemas.microsoft.com/office/drawing/2014/main" id="{637C6D67-5138-4103-B117-9C19C45968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0</xdr:row>
      <xdr:rowOff>177800</xdr:rowOff>
    </xdr:from>
    <xdr:to>
      <xdr:col>3</xdr:col>
      <xdr:colOff>1901825</xdr:colOff>
      <xdr:row>0</xdr:row>
      <xdr:rowOff>1568450</xdr:rowOff>
    </xdr:to>
    <xdr:pic>
      <xdr:nvPicPr>
        <xdr:cNvPr id="4" name="Picture 3">
          <a:extLst>
            <a:ext uri="{FF2B5EF4-FFF2-40B4-BE49-F238E27FC236}">
              <a16:creationId xmlns:a16="http://schemas.microsoft.com/office/drawing/2014/main" id="{53860FC5-7BAF-4365-A806-659EE7358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177800"/>
          <a:ext cx="11588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5" name="Picture 4">
          <a:extLst>
            <a:ext uri="{FF2B5EF4-FFF2-40B4-BE49-F238E27FC236}">
              <a16:creationId xmlns:a16="http://schemas.microsoft.com/office/drawing/2014/main" id="{B941CA34-21B2-495D-991A-8692BFD50E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9526</xdr:colOff>
      <xdr:row>20</xdr:row>
      <xdr:rowOff>28575</xdr:rowOff>
    </xdr:from>
    <xdr:to>
      <xdr:col>3</xdr:col>
      <xdr:colOff>323850</xdr:colOff>
      <xdr:row>20</xdr:row>
      <xdr:rowOff>582230</xdr:rowOff>
    </xdr:to>
    <xdr:pic>
      <xdr:nvPicPr>
        <xdr:cNvPr id="2" name="Picture 1">
          <a:extLst>
            <a:ext uri="{FF2B5EF4-FFF2-40B4-BE49-F238E27FC236}">
              <a16:creationId xmlns:a16="http://schemas.microsoft.com/office/drawing/2014/main" id="{BF56D1E0-1F43-475B-B154-404F7B1552BE}"/>
            </a:ext>
          </a:extLst>
        </xdr:cNvPr>
        <xdr:cNvPicPr>
          <a:picLocks noChangeAspect="1"/>
        </xdr:cNvPicPr>
      </xdr:nvPicPr>
      <xdr:blipFill>
        <a:blip xmlns:r="http://schemas.openxmlformats.org/officeDocument/2006/relationships" r:embed="rId4"/>
        <a:stretch>
          <a:fillRect/>
        </a:stretch>
      </xdr:blipFill>
      <xdr:spPr>
        <a:xfrm>
          <a:off x="3019426" y="5857875"/>
          <a:ext cx="1343024" cy="553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5879%20Fountains%20Forestry%20TRANSFER%201.10.17/2021%20RA/RT-FM-001-23%20FSC%20report%20-%20Fountains%20Forestry%20005879%202021%20RA%20FINAL%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t\Documents\Matt\Auditing\Fountains%20Forestry\2021\RT-FM-001a-06%20PEFC%20report%20-%20Fountains%20Forestry%20-%20RA%202021%20d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asic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4 Admin "/>
      <sheetName val="5 RA Forest"/>
      <sheetName val="6 S1"/>
      <sheetName val="7 S2"/>
      <sheetName val="8 S3"/>
      <sheetName val="9 S4"/>
      <sheetName val="A1 FM checklist"/>
      <sheetName val=" A1.1 Pesticides"/>
      <sheetName val="A2 Consultation"/>
      <sheetName val="A3 Species list"/>
      <sheetName val="A5 additional info"/>
      <sheetName val="A6 FSC&amp;PEFC UK Group checklist"/>
      <sheetName val="A7 Members &amp; FMUs"/>
      <sheetName val="A9 NTFP checklist"/>
      <sheetName val="A8 sampling"/>
      <sheetName val="A10 Glossary"/>
      <sheetName val="A11 Cert decsn"/>
      <sheetName val="A12a Product schedule"/>
      <sheetName val="A13 ILO conventions"/>
      <sheetName val="A14 Product codes"/>
      <sheetName val="A18 Opening &amp; Closing"/>
    </sheetNames>
    <sheetDataSet>
      <sheetData sheetId="0">
        <row r="3">
          <cell r="D3" t="str">
            <v>Fountains Forestry UK Ltd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6 FSC&amp;PEFC UK Group checklist"/>
      <sheetName val="A7 Members &amp; FMUs"/>
      <sheetName val="PEFC UK sampling"/>
      <sheetName val="A11a Cert Decsn"/>
      <sheetName val="A12a Product schedule"/>
      <sheetName val="A14a Product Codes"/>
      <sheetName val="A15 Opening and Closing Meeting"/>
      <sheetName val="Sheet1"/>
    </sheetNames>
    <sheetDataSet>
      <sheetData sheetId="0">
        <row r="3">
          <cell r="D3" t="str">
            <v>Fountains Forestry</v>
          </cell>
        </row>
        <row r="8">
          <cell r="D8" t="str">
            <v>SA-PEFC-FM/COC-005879</v>
          </cell>
        </row>
      </sheetData>
      <sheetData sheetId="1">
        <row r="15">
          <cell r="C15" t="str">
            <v xml:space="preserve">Fountains Forestry  
Bogallan 
North Kessock 
Inverness 
IV1 3XE </v>
          </cell>
        </row>
        <row r="92">
          <cell r="C92">
            <v>44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Fountains Forestry</v>
          </cell>
        </row>
        <row r="5">
          <cell r="B5" t="str">
            <v>United Kingdom</v>
          </cell>
        </row>
      </sheetData>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1">
          <cell r="C11" t="str">
            <v>Fountains Forestry</v>
          </cell>
        </row>
        <row r="16">
          <cell r="C16" t="str">
            <v>United Kingdom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Daniel Gough" id="{FFDEADDA-10FD-49E1-B3D5-0553FFD4398F}" userId="S::DGough@soilassociation.org::2951a8b2-d6f6-4ea0-8cec-65ad4990aca0" providerId="AD"/>
  <person displayName="Nicola Brennan" id="{02868ECC-1603-4D28-905F-0605C41830FC}"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862BC-4B3F-4BAB-B569-8636F0667E47}" name="Table252" displayName="Table252" ref="B236:D244" totalsRowShown="0" headerRowDxfId="28" headerRowBorderDxfId="27" headerRowCellStyle="Normal_T&amp;M RA report 2005 draft 2">
  <tableColumns count="3">
    <tableColumn id="1" xr3:uid="{1BB7E2A7-E579-4602-ABC6-BCFD568E6E57}" name="Column A" dataDxfId="26"/>
    <tableColumn id="2" xr3:uid="{239D19F2-795D-48F4-A8D8-661F5039AA1F}" name="Column B" dataDxfId="25"/>
    <tableColumn id="3" xr3:uid="{DB8C739E-C190-4C4D-9388-567087C5831B}" name="Column C" dataDxfId="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12-15T12:12:04.16" personId="{FFDEADDA-10FD-49E1-B3D5-0553FFD4398F}" id="{4FE810E1-FD25-47DE-869D-930263F5B142}">
    <text>13/12/2022: Group member Balgothrie (F104) removed</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1-05-10T14:41:04.28" personId="{02868ECC-1603-4D28-905F-0605C41830FC}" id="{6CBF100F-CE5F-43AB-B7E2-614E58B5FD1E}">
    <text>For audit plan please contact Andrew Clark, Complaince Manager, M: 07876 556516
T: 01786 406361
andrew.clark@fountainsforestry.co.uk</text>
  </threadedComment>
</ThreadedComments>
</file>

<file path=xl/threadedComments/threadedComment3.xml><?xml version="1.0" encoding="utf-8"?>
<ThreadedComments xmlns="http://schemas.microsoft.com/office/spreadsheetml/2018/threadedcomments" xmlns:x="http://schemas.openxmlformats.org/spreadsheetml/2006/main">
  <threadedComment ref="O30" dT="2022-02-03T18:23:09.70" personId="{02868ECC-1603-4D28-905F-0605C41830FC}" id="{A4E0FD00-DE9F-4AD3-8EE1-0BD1E57EE2CF}">
    <text>decreased from 502.02</text>
  </threadedComment>
  <threadedComment ref="O41" dT="2022-02-03T18:38:48.33" personId="{02868ECC-1603-4D28-905F-0605C41830FC}" id="{99ECCB3B-E56C-4568-85E7-1CB768041D07}">
    <text>Reduced from 284.3</text>
  </threadedComment>
  <threadedComment ref="O45" dT="2022-02-03T18:22:30.98" personId="{02868ECC-1603-4D28-905F-0605C41830FC}" id="{C2444405-4C31-4A45-83A9-2F966B81193A}">
    <text>Increased from 72.3ha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fountainsforestry.co.uk/"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ashepherd\AppData\Local\Microsoft\nbrennan\AppData\nbrennan\AppData\Local\AppData\Roaming\Microsoft\Excel\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2.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tabSelected="1" view="pageBreakPreview" zoomScaleNormal="75" zoomScaleSheetLayoutView="100" workbookViewId="0">
      <selection activeCell="E11" sqref="E11"/>
    </sheetView>
  </sheetViews>
  <sheetFormatPr defaultColWidth="9" defaultRowHeight="12.5"/>
  <cols>
    <col min="1" max="1" width="6" style="2" customWidth="1"/>
    <col min="2" max="2" width="12.54296875" style="2" customWidth="1"/>
    <col min="3" max="3" width="26.26953125" style="2" customWidth="1"/>
    <col min="4" max="4" width="29" style="2" customWidth="1"/>
    <col min="5" max="5" width="14.81640625" style="2" customWidth="1"/>
    <col min="6" max="6" width="16.1796875" style="2" customWidth="1"/>
    <col min="7" max="7" width="15.453125" style="2" customWidth="1"/>
    <col min="8" max="16384" width="9" style="2"/>
  </cols>
  <sheetData>
    <row r="1" spans="1:8" ht="163.5" customHeight="1">
      <c r="A1" s="771"/>
      <c r="B1" s="772"/>
      <c r="C1" s="772"/>
      <c r="D1" s="465" t="s">
        <v>1955</v>
      </c>
      <c r="E1" s="773"/>
      <c r="F1" s="773"/>
      <c r="G1" s="1"/>
    </row>
    <row r="2" spans="1:8">
      <c r="H2" s="512"/>
    </row>
    <row r="3" spans="1:8" ht="39.75" customHeight="1">
      <c r="A3" s="774" t="s">
        <v>1956</v>
      </c>
      <c r="B3" s="775"/>
      <c r="C3" s="775"/>
      <c r="D3" s="513" t="s">
        <v>810</v>
      </c>
      <c r="E3" s="514"/>
      <c r="F3" s="514"/>
      <c r="H3" s="515"/>
    </row>
    <row r="4" spans="1:8" ht="17.5">
      <c r="A4" s="516"/>
      <c r="B4" s="517"/>
      <c r="D4" s="518"/>
      <c r="H4" s="515"/>
    </row>
    <row r="5" spans="1:8" s="4" customFormat="1" ht="17.5">
      <c r="A5" s="776" t="s">
        <v>1957</v>
      </c>
      <c r="B5" s="777"/>
      <c r="C5" s="777"/>
      <c r="D5" s="519" t="s">
        <v>810</v>
      </c>
      <c r="E5" s="215"/>
      <c r="F5" s="215"/>
      <c r="H5" s="3"/>
    </row>
    <row r="6" spans="1:8" s="4" customFormat="1" ht="17.5">
      <c r="A6" s="520" t="s">
        <v>1958</v>
      </c>
      <c r="B6" s="521"/>
      <c r="D6" s="519" t="s">
        <v>811</v>
      </c>
      <c r="E6" s="215"/>
      <c r="F6" s="215"/>
      <c r="H6" s="3"/>
    </row>
    <row r="7" spans="1:8" s="4" customFormat="1" ht="69.75" customHeight="1">
      <c r="A7" s="778" t="s">
        <v>0</v>
      </c>
      <c r="B7" s="779"/>
      <c r="C7" s="779"/>
      <c r="D7" s="780" t="s">
        <v>1959</v>
      </c>
      <c r="E7" s="781"/>
      <c r="F7" s="781"/>
      <c r="H7" s="3"/>
    </row>
    <row r="8" spans="1:8" s="4" customFormat="1" ht="37.5" customHeight="1">
      <c r="A8" s="520" t="s">
        <v>1960</v>
      </c>
      <c r="D8" s="785" t="s">
        <v>1820</v>
      </c>
      <c r="E8" s="785"/>
      <c r="F8" s="215"/>
      <c r="H8" s="3"/>
    </row>
    <row r="9" spans="1:8" s="4" customFormat="1" ht="37.5" customHeight="1">
      <c r="A9" s="522" t="s">
        <v>1961</v>
      </c>
      <c r="B9" s="523"/>
      <c r="C9" s="523"/>
      <c r="D9" s="524" t="s">
        <v>1821</v>
      </c>
      <c r="E9" s="525"/>
      <c r="F9" s="215"/>
      <c r="H9" s="3"/>
    </row>
    <row r="10" spans="1:8" s="4" customFormat="1" ht="17.5">
      <c r="A10" s="520" t="s">
        <v>1962</v>
      </c>
      <c r="B10" s="521"/>
      <c r="D10" s="577">
        <v>44523</v>
      </c>
      <c r="E10" s="215"/>
      <c r="F10" s="215"/>
      <c r="H10" s="3"/>
    </row>
    <row r="11" spans="1:8" s="4" customFormat="1" ht="17.5">
      <c r="A11" s="778" t="s">
        <v>1963</v>
      </c>
      <c r="B11" s="779"/>
      <c r="C11" s="779"/>
      <c r="D11" s="577">
        <v>46348</v>
      </c>
      <c r="E11" s="215"/>
      <c r="F11" s="215"/>
      <c r="H11" s="3"/>
    </row>
    <row r="12" spans="1:8" s="4" customFormat="1" ht="17.5">
      <c r="A12" s="520"/>
      <c r="B12" s="521"/>
    </row>
    <row r="13" spans="1:8" s="4" customFormat="1" ht="17.5">
      <c r="B13" s="521"/>
    </row>
    <row r="14" spans="1:8" s="4" customFormat="1" ht="28">
      <c r="A14" s="526"/>
      <c r="B14" s="527" t="s">
        <v>1</v>
      </c>
      <c r="C14" s="527" t="s">
        <v>1964</v>
      </c>
      <c r="D14" s="527" t="s">
        <v>1965</v>
      </c>
      <c r="E14" s="527" t="s">
        <v>2</v>
      </c>
      <c r="F14" s="528" t="s">
        <v>3</v>
      </c>
      <c r="G14" s="529"/>
    </row>
    <row r="15" spans="1:8" s="4" customFormat="1" ht="14">
      <c r="A15" s="567" t="s">
        <v>835</v>
      </c>
      <c r="B15" s="568"/>
      <c r="C15" s="568"/>
      <c r="D15" s="568"/>
      <c r="E15" s="568"/>
      <c r="F15" s="569"/>
      <c r="G15" s="529"/>
    </row>
    <row r="16" spans="1:8" s="4" customFormat="1" ht="42">
      <c r="A16" s="570" t="s">
        <v>586</v>
      </c>
      <c r="B16" s="284" t="s">
        <v>1783</v>
      </c>
      <c r="C16" s="571" t="s">
        <v>2093</v>
      </c>
      <c r="D16" s="571" t="s">
        <v>1966</v>
      </c>
      <c r="E16" s="571" t="s">
        <v>2070</v>
      </c>
      <c r="F16" s="571" t="s">
        <v>2069</v>
      </c>
      <c r="G16" s="530"/>
    </row>
    <row r="17" spans="1:7" s="4" customFormat="1" ht="28">
      <c r="A17" s="570" t="s">
        <v>5</v>
      </c>
      <c r="B17" s="571" t="s">
        <v>2101</v>
      </c>
      <c r="C17" s="571" t="s">
        <v>2285</v>
      </c>
      <c r="D17" s="571" t="s">
        <v>2102</v>
      </c>
      <c r="E17" s="571" t="s">
        <v>2282</v>
      </c>
      <c r="F17" s="571" t="s">
        <v>2283</v>
      </c>
      <c r="G17" s="530"/>
    </row>
    <row r="18" spans="1:7" s="4" customFormat="1" ht="28">
      <c r="A18" s="570" t="s">
        <v>6</v>
      </c>
      <c r="B18" s="284" t="s">
        <v>2291</v>
      </c>
      <c r="C18" s="284">
        <v>45238</v>
      </c>
      <c r="D18" s="284" t="s">
        <v>2292</v>
      </c>
      <c r="E18" s="571" t="s">
        <v>2458</v>
      </c>
      <c r="F18" s="571" t="s">
        <v>2458</v>
      </c>
      <c r="G18" s="530"/>
    </row>
    <row r="19" spans="1:7" s="4" customFormat="1" ht="14">
      <c r="A19" s="570" t="s">
        <v>7</v>
      </c>
      <c r="B19" s="571"/>
      <c r="C19" s="571"/>
      <c r="D19" s="571"/>
      <c r="E19" s="571"/>
      <c r="F19" s="571"/>
      <c r="G19" s="530"/>
    </row>
    <row r="20" spans="1:7" s="4" customFormat="1" ht="14">
      <c r="A20" s="570" t="s">
        <v>8</v>
      </c>
      <c r="B20" s="571"/>
      <c r="C20" s="571"/>
      <c r="D20" s="571"/>
      <c r="E20" s="571"/>
      <c r="F20" s="571"/>
      <c r="G20" s="530"/>
    </row>
    <row r="21" spans="1:7" s="4" customFormat="1" ht="17.5">
      <c r="B21" s="521"/>
    </row>
    <row r="22" spans="1:7" s="4" customFormat="1" ht="18" customHeight="1">
      <c r="A22" s="786" t="s">
        <v>1967</v>
      </c>
      <c r="B22" s="786"/>
      <c r="C22" s="786"/>
      <c r="D22" s="786"/>
      <c r="E22" s="786"/>
      <c r="F22" s="786"/>
    </row>
    <row r="23" spans="1:7" ht="14">
      <c r="A23" s="782" t="s">
        <v>9</v>
      </c>
      <c r="B23" s="783"/>
      <c r="C23" s="783"/>
      <c r="D23" s="783"/>
      <c r="E23" s="783"/>
      <c r="F23" s="783"/>
      <c r="G23" s="1"/>
    </row>
    <row r="24" spans="1:7" ht="14">
      <c r="A24" s="161"/>
      <c r="B24" s="161"/>
    </row>
    <row r="25" spans="1:7" ht="14">
      <c r="A25" s="782" t="s">
        <v>1863</v>
      </c>
      <c r="B25" s="783"/>
      <c r="C25" s="783"/>
      <c r="D25" s="783"/>
      <c r="E25" s="783"/>
      <c r="F25" s="783"/>
      <c r="G25" s="1"/>
    </row>
    <row r="26" spans="1:7" ht="14">
      <c r="A26" s="782" t="s">
        <v>11</v>
      </c>
      <c r="B26" s="783"/>
      <c r="C26" s="783"/>
      <c r="D26" s="783"/>
      <c r="E26" s="783"/>
      <c r="F26" s="783"/>
      <c r="G26" s="1"/>
    </row>
    <row r="27" spans="1:7" ht="14">
      <c r="A27" s="782" t="s">
        <v>12</v>
      </c>
      <c r="B27" s="783"/>
      <c r="C27" s="783"/>
      <c r="D27" s="783"/>
      <c r="E27" s="783"/>
      <c r="F27" s="783"/>
      <c r="G27" s="1"/>
    </row>
    <row r="28" spans="1:7" ht="14">
      <c r="A28" s="5"/>
      <c r="B28" s="5"/>
    </row>
    <row r="29" spans="1:7" ht="14">
      <c r="A29" s="784" t="s">
        <v>13</v>
      </c>
      <c r="B29" s="783"/>
      <c r="C29" s="783"/>
      <c r="D29" s="783"/>
      <c r="E29" s="783"/>
      <c r="F29" s="783"/>
      <c r="G29" s="1"/>
    </row>
    <row r="30" spans="1:7" ht="14">
      <c r="A30" s="784" t="s">
        <v>14</v>
      </c>
      <c r="B30" s="783"/>
      <c r="C30" s="783"/>
      <c r="D30" s="783"/>
      <c r="E30" s="783"/>
      <c r="F30" s="783"/>
      <c r="G30" s="1"/>
    </row>
    <row r="32" spans="1:7">
      <c r="A32" s="2" t="s">
        <v>1968</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4"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81"/>
  <sheetViews>
    <sheetView view="pageBreakPreview" zoomScaleNormal="75" zoomScaleSheetLayoutView="100" workbookViewId="0">
      <selection activeCell="C26" sqref="C26"/>
    </sheetView>
  </sheetViews>
  <sheetFormatPr defaultColWidth="9" defaultRowHeight="14"/>
  <cols>
    <col min="1" max="1" width="7.453125" style="93" customWidth="1"/>
    <col min="2" max="2" width="27.1796875" style="6" customWidth="1"/>
    <col min="3" max="3" width="31.453125" style="6" customWidth="1"/>
    <col min="4" max="4" width="41.1796875" style="46" customWidth="1"/>
    <col min="5" max="5" width="6" style="59" customWidth="1"/>
    <col min="6" max="7" width="9" style="161" hidden="1" customWidth="1"/>
    <col min="8" max="10" width="0" style="161" hidden="1" customWidth="1"/>
    <col min="11" max="16384" width="9" style="161"/>
  </cols>
  <sheetData>
    <row r="1" spans="1:7" ht="56.5" thickBot="1">
      <c r="A1" s="60">
        <v>1</v>
      </c>
      <c r="B1" s="53" t="s">
        <v>15</v>
      </c>
      <c r="C1" s="163" t="s">
        <v>16</v>
      </c>
      <c r="D1" s="183" t="s">
        <v>17</v>
      </c>
    </row>
    <row r="2" spans="1:7">
      <c r="A2" s="94">
        <v>1.1000000000000001</v>
      </c>
      <c r="B2" s="54" t="s">
        <v>18</v>
      </c>
      <c r="C2" s="54" t="s">
        <v>19</v>
      </c>
      <c r="D2" s="164" t="s">
        <v>20</v>
      </c>
    </row>
    <row r="3" spans="1:7" ht="28">
      <c r="A3" s="95" t="s">
        <v>21</v>
      </c>
      <c r="B3" s="165" t="s">
        <v>22</v>
      </c>
      <c r="C3" s="177" t="str">
        <f>Cover!$D$8</f>
        <v>SA-PEFC-FM/COC-005879</v>
      </c>
      <c r="D3" s="170" t="s">
        <v>23</v>
      </c>
    </row>
    <row r="4" spans="1:7" ht="36" customHeight="1">
      <c r="A4" s="95" t="s">
        <v>24</v>
      </c>
      <c r="B4" s="168" t="s">
        <v>25</v>
      </c>
      <c r="C4" s="178" t="s">
        <v>1822</v>
      </c>
      <c r="D4" s="97"/>
    </row>
    <row r="5" spans="1:7" ht="115.5" customHeight="1">
      <c r="A5" s="95" t="s">
        <v>26</v>
      </c>
      <c r="B5" s="27" t="s">
        <v>1823</v>
      </c>
      <c r="C5" s="179"/>
      <c r="D5" s="172"/>
    </row>
    <row r="6" spans="1:7" ht="14.5" thickBot="1">
      <c r="A6" s="94">
        <v>1.2</v>
      </c>
      <c r="B6" s="56" t="s">
        <v>27</v>
      </c>
      <c r="C6" s="56"/>
      <c r="D6" s="148"/>
    </row>
    <row r="7" spans="1:7" ht="28.5" thickBot="1">
      <c r="A7" s="145" t="s">
        <v>28</v>
      </c>
      <c r="B7" s="182" t="s">
        <v>29</v>
      </c>
      <c r="C7" s="178" t="str">
        <f>[1]Cover!D3</f>
        <v>Fountains Forestry UK Ltd</v>
      </c>
      <c r="D7" s="96"/>
    </row>
    <row r="8" spans="1:7" ht="28.5" thickBot="1">
      <c r="A8" s="145" t="s">
        <v>30</v>
      </c>
      <c r="B8" s="182" t="s">
        <v>31</v>
      </c>
      <c r="C8" s="178" t="s">
        <v>810</v>
      </c>
      <c r="D8" s="96"/>
    </row>
    <row r="9" spans="1:7" ht="14.5" thickBot="1">
      <c r="A9" s="145" t="s">
        <v>32</v>
      </c>
      <c r="B9" s="6" t="s">
        <v>33</v>
      </c>
      <c r="C9" s="178"/>
      <c r="D9" s="96"/>
    </row>
    <row r="10" spans="1:7" ht="14.5" thickBot="1">
      <c r="A10" s="145" t="s">
        <v>34</v>
      </c>
      <c r="B10" s="182" t="s">
        <v>35</v>
      </c>
      <c r="C10" s="450" t="s">
        <v>812</v>
      </c>
      <c r="D10" s="96"/>
    </row>
    <row r="11" spans="1:7" ht="70.5" thickBot="1">
      <c r="A11" s="145" t="s">
        <v>36</v>
      </c>
      <c r="B11" s="182" t="s">
        <v>37</v>
      </c>
      <c r="C11" s="450" t="s">
        <v>813</v>
      </c>
      <c r="D11" s="173" t="s">
        <v>38</v>
      </c>
      <c r="G11" s="161" t="s">
        <v>39</v>
      </c>
    </row>
    <row r="12" spans="1:7" ht="14.5" thickBot="1">
      <c r="A12" s="145" t="s">
        <v>40</v>
      </c>
      <c r="B12" s="182" t="s">
        <v>41</v>
      </c>
      <c r="C12" s="450" t="s">
        <v>811</v>
      </c>
      <c r="D12" s="96"/>
      <c r="G12" s="161" t="s">
        <v>42</v>
      </c>
    </row>
    <row r="13" spans="1:7" ht="14.5" thickBot="1">
      <c r="A13" s="145" t="s">
        <v>43</v>
      </c>
      <c r="B13" s="182" t="s">
        <v>44</v>
      </c>
      <c r="C13" s="450"/>
      <c r="D13" s="96"/>
      <c r="G13" s="161" t="s">
        <v>45</v>
      </c>
    </row>
    <row r="14" spans="1:7" ht="14.5" thickBot="1">
      <c r="A14" s="145" t="s">
        <v>46</v>
      </c>
      <c r="B14" s="182" t="s">
        <v>47</v>
      </c>
      <c r="C14" s="450"/>
      <c r="D14" s="96"/>
      <c r="G14" s="161" t="s">
        <v>48</v>
      </c>
    </row>
    <row r="15" spans="1:7" ht="28.5" thickBot="1">
      <c r="A15" s="145" t="s">
        <v>49</v>
      </c>
      <c r="B15" s="182" t="s">
        <v>50</v>
      </c>
      <c r="C15" s="450" t="s">
        <v>814</v>
      </c>
      <c r="D15" s="96"/>
      <c r="G15" s="161" t="s">
        <v>51</v>
      </c>
    </row>
    <row r="16" spans="1:7" ht="14.5" thickBot="1">
      <c r="A16" s="145" t="s">
        <v>52</v>
      </c>
      <c r="B16" s="182" t="s">
        <v>53</v>
      </c>
      <c r="C16" s="417" t="s">
        <v>1586</v>
      </c>
      <c r="D16" s="96"/>
      <c r="G16" s="161" t="s">
        <v>54</v>
      </c>
    </row>
    <row r="17" spans="1:11" ht="40.5" customHeight="1">
      <c r="A17" s="145" t="s">
        <v>55</v>
      </c>
      <c r="B17" s="6" t="s">
        <v>56</v>
      </c>
      <c r="C17" s="178"/>
      <c r="D17" s="97" t="s">
        <v>57</v>
      </c>
    </row>
    <row r="18" spans="1:11" ht="42">
      <c r="A18" s="145" t="s">
        <v>58</v>
      </c>
      <c r="B18" s="174" t="s">
        <v>59</v>
      </c>
      <c r="C18" s="178"/>
      <c r="D18" s="97"/>
    </row>
    <row r="19" spans="1:11">
      <c r="A19" s="145"/>
      <c r="C19" s="178"/>
      <c r="D19" s="96"/>
    </row>
    <row r="20" spans="1:11" ht="14.5" thickBot="1">
      <c r="A20" s="94">
        <v>1.3</v>
      </c>
      <c r="B20" s="162" t="s">
        <v>60</v>
      </c>
      <c r="C20" s="105"/>
      <c r="D20" s="148"/>
    </row>
    <row r="21" spans="1:11" ht="26.25" customHeight="1" thickBot="1">
      <c r="A21" s="145" t="s">
        <v>61</v>
      </c>
      <c r="B21" s="182" t="s">
        <v>62</v>
      </c>
      <c r="C21" s="178" t="s">
        <v>68</v>
      </c>
      <c r="D21" s="173" t="s">
        <v>63</v>
      </c>
      <c r="G21" s="161" t="s">
        <v>64</v>
      </c>
    </row>
    <row r="22" spans="1:11" ht="101.25" customHeight="1">
      <c r="A22" s="145" t="s">
        <v>65</v>
      </c>
      <c r="B22" s="6" t="s">
        <v>66</v>
      </c>
      <c r="C22" s="178" t="s">
        <v>39</v>
      </c>
      <c r="D22" s="97" t="s">
        <v>67</v>
      </c>
      <c r="G22" s="161" t="s">
        <v>68</v>
      </c>
    </row>
    <row r="23" spans="1:11" ht="42.5" thickBot="1">
      <c r="A23" s="145" t="s">
        <v>69</v>
      </c>
      <c r="B23" s="6" t="s">
        <v>70</v>
      </c>
      <c r="C23" s="178" t="s">
        <v>810</v>
      </c>
      <c r="D23" s="97" t="s">
        <v>71</v>
      </c>
    </row>
    <row r="24" spans="1:11" ht="34.5" customHeight="1" thickBot="1">
      <c r="A24" s="145" t="s">
        <v>72</v>
      </c>
      <c r="B24" s="182" t="s">
        <v>73</v>
      </c>
      <c r="C24" s="178">
        <v>46</v>
      </c>
      <c r="D24" s="97" t="s">
        <v>74</v>
      </c>
    </row>
    <row r="25" spans="1:11" ht="28">
      <c r="A25" s="145" t="s">
        <v>75</v>
      </c>
      <c r="B25" s="6" t="s">
        <v>76</v>
      </c>
      <c r="C25" s="178">
        <v>46</v>
      </c>
      <c r="D25" s="97" t="s">
        <v>77</v>
      </c>
    </row>
    <row r="26" spans="1:11">
      <c r="A26" s="145" t="s">
        <v>78</v>
      </c>
      <c r="B26" s="6" t="s">
        <v>41</v>
      </c>
      <c r="C26" s="178" t="s">
        <v>815</v>
      </c>
      <c r="D26" s="97"/>
    </row>
    <row r="27" spans="1:11">
      <c r="A27" s="145" t="s">
        <v>79</v>
      </c>
      <c r="B27" s="6" t="s">
        <v>80</v>
      </c>
      <c r="C27" s="178"/>
      <c r="D27" s="96"/>
    </row>
    <row r="28" spans="1:11" ht="42">
      <c r="A28" s="145" t="s">
        <v>81</v>
      </c>
      <c r="B28" s="6" t="s">
        <v>82</v>
      </c>
      <c r="C28" s="178" t="s">
        <v>816</v>
      </c>
      <c r="D28" s="97" t="s">
        <v>83</v>
      </c>
    </row>
    <row r="29" spans="1:11" ht="58.5" customHeight="1">
      <c r="A29" s="145" t="s">
        <v>84</v>
      </c>
      <c r="B29" s="6" t="s">
        <v>85</v>
      </c>
      <c r="C29" s="178" t="s">
        <v>816</v>
      </c>
      <c r="D29" s="97" t="s">
        <v>86</v>
      </c>
      <c r="G29" s="161" t="s">
        <v>87</v>
      </c>
    </row>
    <row r="30" spans="1:11" ht="14.5" thickBot="1">
      <c r="A30" s="145" t="s">
        <v>88</v>
      </c>
      <c r="B30" s="6" t="s">
        <v>89</v>
      </c>
      <c r="C30" s="178" t="s">
        <v>87</v>
      </c>
      <c r="D30" s="97" t="s">
        <v>90</v>
      </c>
      <c r="G30" s="161" t="s">
        <v>91</v>
      </c>
    </row>
    <row r="31" spans="1:11" ht="14.5" thickBot="1">
      <c r="A31" s="145" t="s">
        <v>92</v>
      </c>
      <c r="B31" s="182" t="s">
        <v>93</v>
      </c>
      <c r="C31" s="178" t="s">
        <v>96</v>
      </c>
      <c r="D31" s="97" t="s">
        <v>94</v>
      </c>
      <c r="G31" s="161" t="s">
        <v>95</v>
      </c>
      <c r="K31" s="8"/>
    </row>
    <row r="32" spans="1:11">
      <c r="A32" s="145"/>
      <c r="C32" s="178"/>
      <c r="D32" s="96"/>
      <c r="G32" s="161" t="s">
        <v>96</v>
      </c>
      <c r="K32" s="8"/>
    </row>
    <row r="33" spans="1:7">
      <c r="A33" s="95" t="s">
        <v>97</v>
      </c>
      <c r="B33" s="272" t="s">
        <v>1824</v>
      </c>
      <c r="C33" s="142"/>
      <c r="D33" s="142"/>
      <c r="G33" s="161" t="s">
        <v>98</v>
      </c>
    </row>
    <row r="34" spans="1:7">
      <c r="A34" s="145"/>
      <c r="B34" s="442"/>
      <c r="C34" s="457">
        <v>82.38</v>
      </c>
      <c r="D34" s="458"/>
      <c r="G34" s="161" t="s">
        <v>100</v>
      </c>
    </row>
    <row r="35" spans="1:7">
      <c r="A35" s="145"/>
      <c r="B35" s="165"/>
      <c r="C35" s="285"/>
      <c r="D35" s="286"/>
    </row>
    <row r="36" spans="1:7">
      <c r="A36" s="94">
        <v>1.4</v>
      </c>
      <c r="B36" s="162" t="s">
        <v>106</v>
      </c>
      <c r="C36" s="105"/>
      <c r="D36" s="149" t="s">
        <v>107</v>
      </c>
    </row>
    <row r="37" spans="1:7" ht="28.5" thickBot="1">
      <c r="A37" s="95" t="s">
        <v>108</v>
      </c>
      <c r="B37" s="165" t="s">
        <v>109</v>
      </c>
      <c r="C37" s="178" t="s">
        <v>817</v>
      </c>
      <c r="D37" s="170" t="s">
        <v>110</v>
      </c>
    </row>
    <row r="38" spans="1:7" ht="31.5" customHeight="1">
      <c r="A38" s="95"/>
      <c r="B38" s="787" t="s">
        <v>111</v>
      </c>
      <c r="C38" s="178" t="s">
        <v>817</v>
      </c>
      <c r="D38" s="173" t="s">
        <v>112</v>
      </c>
    </row>
    <row r="39" spans="1:7" ht="28.5" thickBot="1">
      <c r="A39" s="95"/>
      <c r="B39" s="788"/>
      <c r="C39" s="178" t="s">
        <v>817</v>
      </c>
      <c r="D39" s="97" t="s">
        <v>113</v>
      </c>
    </row>
    <row r="40" spans="1:7" ht="28">
      <c r="A40" s="95"/>
      <c r="B40" s="789" t="s">
        <v>114</v>
      </c>
      <c r="C40" s="178" t="s">
        <v>817</v>
      </c>
      <c r="D40" s="173" t="s">
        <v>115</v>
      </c>
    </row>
    <row r="41" spans="1:7" ht="14.5" thickBot="1">
      <c r="A41" s="95"/>
      <c r="B41" s="790"/>
      <c r="C41" s="178"/>
      <c r="D41" s="97" t="s">
        <v>116</v>
      </c>
    </row>
    <row r="42" spans="1:7">
      <c r="A42" s="95"/>
      <c r="B42" s="168" t="s">
        <v>1825</v>
      </c>
      <c r="C42" s="178" t="s">
        <v>1589</v>
      </c>
      <c r="D42" s="97"/>
    </row>
    <row r="43" spans="1:7">
      <c r="A43" s="95" t="s">
        <v>117</v>
      </c>
      <c r="B43" s="168" t="s">
        <v>118</v>
      </c>
      <c r="C43" s="286">
        <v>17310.810000000001</v>
      </c>
      <c r="D43" s="98"/>
    </row>
    <row r="44" spans="1:7" ht="28">
      <c r="A44" s="95" t="s">
        <v>119</v>
      </c>
      <c r="B44" s="168" t="s">
        <v>120</v>
      </c>
      <c r="C44" s="286">
        <v>12714.07</v>
      </c>
      <c r="D44" s="173" t="s">
        <v>121</v>
      </c>
    </row>
    <row r="45" spans="1:7" ht="28">
      <c r="A45" s="95" t="s">
        <v>122</v>
      </c>
      <c r="B45" s="168" t="s">
        <v>123</v>
      </c>
      <c r="C45" s="286">
        <v>12714.07</v>
      </c>
      <c r="D45" s="173"/>
    </row>
    <row r="46" spans="1:7" ht="84">
      <c r="A46" s="95" t="s">
        <v>124</v>
      </c>
      <c r="B46" s="168" t="s">
        <v>125</v>
      </c>
      <c r="C46" s="286">
        <v>3535.52</v>
      </c>
      <c r="D46" s="173"/>
    </row>
    <row r="47" spans="1:7" ht="98.5" thickBot="1">
      <c r="A47" s="93" t="s">
        <v>126</v>
      </c>
      <c r="B47" s="168" t="s">
        <v>127</v>
      </c>
      <c r="C47" s="286">
        <v>1.67</v>
      </c>
      <c r="D47" s="173"/>
    </row>
    <row r="48" spans="1:7" ht="28.5" thickBot="1">
      <c r="A48" s="95" t="s">
        <v>128</v>
      </c>
      <c r="B48" s="198" t="s">
        <v>129</v>
      </c>
      <c r="C48" s="178" t="s">
        <v>105</v>
      </c>
      <c r="D48" s="97" t="s">
        <v>130</v>
      </c>
      <c r="G48" s="161" t="s">
        <v>131</v>
      </c>
    </row>
    <row r="49" spans="1:7" ht="28">
      <c r="A49" s="95" t="s">
        <v>132</v>
      </c>
      <c r="B49" s="168" t="s">
        <v>133</v>
      </c>
      <c r="C49" s="178" t="s">
        <v>818</v>
      </c>
      <c r="D49" s="173" t="s">
        <v>134</v>
      </c>
      <c r="G49" s="161" t="s">
        <v>105</v>
      </c>
    </row>
    <row r="50" spans="1:7" ht="105" customHeight="1">
      <c r="A50" s="95" t="s">
        <v>135</v>
      </c>
      <c r="B50" s="6" t="s">
        <v>1826</v>
      </c>
      <c r="C50" s="178" t="s">
        <v>819</v>
      </c>
      <c r="D50" s="187" t="s">
        <v>136</v>
      </c>
      <c r="G50" s="161" t="s">
        <v>137</v>
      </c>
    </row>
    <row r="51" spans="1:7" ht="28">
      <c r="A51" s="95" t="s">
        <v>139</v>
      </c>
      <c r="B51" s="168" t="s">
        <v>140</v>
      </c>
      <c r="C51" s="178" t="s">
        <v>820</v>
      </c>
      <c r="D51" s="97" t="s">
        <v>141</v>
      </c>
    </row>
    <row r="52" spans="1:7">
      <c r="A52" s="95" t="s">
        <v>142</v>
      </c>
      <c r="B52" s="168" t="s">
        <v>143</v>
      </c>
      <c r="C52" s="178" t="s">
        <v>821</v>
      </c>
      <c r="D52" s="97" t="s">
        <v>144</v>
      </c>
    </row>
    <row r="53" spans="1:7" ht="28">
      <c r="A53" s="95" t="s">
        <v>145</v>
      </c>
      <c r="B53" s="168" t="s">
        <v>146</v>
      </c>
      <c r="C53" s="178" t="s">
        <v>2293</v>
      </c>
      <c r="D53" s="98"/>
    </row>
    <row r="54" spans="1:7" ht="28">
      <c r="A54" s="95"/>
      <c r="B54" s="168" t="s">
        <v>147</v>
      </c>
      <c r="C54" s="178" t="s">
        <v>2294</v>
      </c>
      <c r="D54" s="98"/>
    </row>
    <row r="55" spans="1:7" ht="70">
      <c r="A55" s="95" t="s">
        <v>148</v>
      </c>
      <c r="B55" s="168" t="s">
        <v>149</v>
      </c>
      <c r="C55" s="178">
        <v>0</v>
      </c>
      <c r="D55" s="98"/>
    </row>
    <row r="56" spans="1:7" ht="42">
      <c r="A56" s="95" t="s">
        <v>150</v>
      </c>
      <c r="B56" s="168" t="s">
        <v>151</v>
      </c>
      <c r="C56" s="178" t="s">
        <v>822</v>
      </c>
      <c r="D56" s="97" t="s">
        <v>152</v>
      </c>
    </row>
    <row r="57" spans="1:7" ht="14.5" thickBot="1">
      <c r="A57" s="95" t="s">
        <v>153</v>
      </c>
      <c r="B57" s="168" t="s">
        <v>154</v>
      </c>
      <c r="C57" s="178" t="s">
        <v>155</v>
      </c>
      <c r="D57" s="97" t="s">
        <v>155</v>
      </c>
    </row>
    <row r="58" spans="1:7" ht="28.5" thickBot="1">
      <c r="A58" s="95" t="s">
        <v>156</v>
      </c>
      <c r="B58" s="198" t="s">
        <v>157</v>
      </c>
      <c r="C58" s="178" t="s">
        <v>2103</v>
      </c>
      <c r="D58" s="171" t="s">
        <v>158</v>
      </c>
    </row>
    <row r="59" spans="1:7">
      <c r="A59" s="95"/>
      <c r="B59" s="200" t="s">
        <v>159</v>
      </c>
      <c r="C59" s="178">
        <v>14</v>
      </c>
      <c r="D59" s="175"/>
    </row>
    <row r="60" spans="1:7" ht="28">
      <c r="A60" s="95" t="s">
        <v>160</v>
      </c>
      <c r="B60" s="199" t="s">
        <v>161</v>
      </c>
      <c r="C60" s="178" t="s">
        <v>823</v>
      </c>
      <c r="D60" s="175" t="s">
        <v>158</v>
      </c>
    </row>
    <row r="61" spans="1:7">
      <c r="A61" s="95"/>
      <c r="B61" s="200" t="s">
        <v>159</v>
      </c>
      <c r="C61" s="178">
        <v>50</v>
      </c>
      <c r="D61" s="175"/>
    </row>
    <row r="62" spans="1:7">
      <c r="A62" s="95" t="s">
        <v>162</v>
      </c>
      <c r="B62" s="168" t="s">
        <v>163</v>
      </c>
      <c r="C62" s="178" t="s">
        <v>172</v>
      </c>
      <c r="D62" s="97" t="s">
        <v>138</v>
      </c>
    </row>
    <row r="63" spans="1:7">
      <c r="A63" s="95"/>
      <c r="B63" s="201"/>
      <c r="C63" s="202"/>
      <c r="D63" s="203"/>
    </row>
    <row r="64" spans="1:7">
      <c r="A64" s="146" t="s">
        <v>164</v>
      </c>
      <c r="B64" s="143" t="s">
        <v>165</v>
      </c>
      <c r="C64" s="142" t="s">
        <v>166</v>
      </c>
      <c r="D64" s="142" t="s">
        <v>167</v>
      </c>
      <c r="E64" s="150"/>
    </row>
    <row r="65" spans="1:27">
      <c r="A65" s="145"/>
      <c r="B65" s="144" t="s">
        <v>2104</v>
      </c>
      <c r="C65" s="616">
        <v>40</v>
      </c>
      <c r="D65" s="616">
        <v>6913.67</v>
      </c>
    </row>
    <row r="66" spans="1:27">
      <c r="A66" s="145"/>
      <c r="B66" s="144" t="s">
        <v>2105</v>
      </c>
      <c r="C66" s="616">
        <v>1</v>
      </c>
      <c r="D66" s="616">
        <v>502.02</v>
      </c>
    </row>
    <row r="67" spans="1:27">
      <c r="A67" s="145"/>
      <c r="B67" s="144" t="s">
        <v>168</v>
      </c>
      <c r="C67" s="616">
        <v>4</v>
      </c>
      <c r="D67" s="616">
        <v>9895.1200000000008</v>
      </c>
    </row>
    <row r="68" spans="1:27">
      <c r="A68" s="145"/>
      <c r="B68" s="144" t="s">
        <v>169</v>
      </c>
      <c r="C68" s="616">
        <v>0</v>
      </c>
      <c r="D68" s="616">
        <v>0</v>
      </c>
    </row>
    <row r="69" spans="1:27">
      <c r="A69" s="145"/>
      <c r="B69" s="144" t="s">
        <v>170</v>
      </c>
      <c r="C69" s="616">
        <f>SUM(C65:C68)</f>
        <v>45</v>
      </c>
      <c r="D69" s="616">
        <f>SUM(D65:D68)</f>
        <v>17310.810000000001</v>
      </c>
    </row>
    <row r="70" spans="1:27">
      <c r="A70" s="147"/>
      <c r="C70" s="585"/>
      <c r="D70" s="96"/>
    </row>
    <row r="71" spans="1:27">
      <c r="B71" s="178"/>
      <c r="C71" s="178"/>
      <c r="D71" s="180"/>
    </row>
    <row r="80" spans="1:27">
      <c r="AA80" s="161" t="s">
        <v>171</v>
      </c>
    </row>
    <row r="81" spans="27:27">
      <c r="AA81" s="161" t="s">
        <v>172</v>
      </c>
    </row>
  </sheetData>
  <mergeCells count="2">
    <mergeCell ref="B38:B39"/>
    <mergeCell ref="B40:B41"/>
  </mergeCells>
  <dataValidations count="6">
    <dataValidation type="list" allowBlank="1" showInputMessage="1" showErrorMessage="1" sqref="C48" xr:uid="{00000000-0002-0000-0200-000000000000}">
      <formula1>$G$48:$G$50</formula1>
    </dataValidation>
    <dataValidation type="list" allowBlank="1" showInputMessage="1" showErrorMessage="1" sqref="C30" xr:uid="{00000000-0002-0000-0200-000001000000}">
      <formula1>$G$29:$G$30</formula1>
    </dataValidation>
    <dataValidation type="list" allowBlank="1" showInputMessage="1" showErrorMessage="1" sqref="C22" xr:uid="{00000000-0002-0000-0200-000002000000}">
      <formula1>$G$11:$G$16</formula1>
    </dataValidation>
    <dataValidation type="list" allowBlank="1" showInputMessage="1" showErrorMessage="1" sqref="C31" xr:uid="{00000000-0002-0000-0200-000003000000}">
      <formula1>$G$31:$G$34</formula1>
    </dataValidation>
    <dataValidation type="list" allowBlank="1" showInputMessage="1" showErrorMessage="1" sqref="C21" xr:uid="{00000000-0002-0000-0200-000004000000}">
      <formula1>$G$21:$G$25</formula1>
    </dataValidation>
    <dataValidation type="list" allowBlank="1" showInputMessage="1" showErrorMessage="1" sqref="C62" xr:uid="{00000000-0002-0000-0200-000005000000}">
      <formula1>$AA$80:$AA$81</formula1>
    </dataValidation>
  </dataValidations>
  <hyperlinks>
    <hyperlink ref="C16" r:id="rId1" xr:uid="{59B45D1C-BDD1-4666-9CCC-4292BC1389D1}"/>
  </hyperlinks>
  <pageMargins left="0.75" right="0.75" top="1" bottom="1" header="0.5" footer="0.5"/>
  <pageSetup paperSize="9" scale="82" orientation="portrait" horizontalDpi="4294967294"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C343"/>
  <sheetViews>
    <sheetView view="pageBreakPreview" zoomScale="75" zoomScaleNormal="100" zoomScaleSheetLayoutView="75" workbookViewId="0">
      <pane ySplit="5" topLeftCell="A6" activePane="bottomLeft" state="frozen"/>
      <selection pane="bottomLeft" activeCell="I16" sqref="I16"/>
    </sheetView>
  </sheetViews>
  <sheetFormatPr defaultColWidth="9" defaultRowHeight="14"/>
  <cols>
    <col min="1" max="1" width="20.1796875" style="6" customWidth="1"/>
    <col min="2" max="2" width="9.81640625" style="6" customWidth="1"/>
    <col min="3" max="3" width="7.1796875" style="6" customWidth="1"/>
    <col min="4" max="4" width="69.7265625" style="6" customWidth="1"/>
    <col min="5" max="5" width="12.54296875" style="6" customWidth="1"/>
    <col min="6" max="6" width="49.81640625" style="6" customWidth="1"/>
    <col min="7" max="7" width="40.81640625" style="6" customWidth="1"/>
    <col min="8" max="8" width="49.81640625" style="6" customWidth="1"/>
    <col min="9" max="9" width="24.81640625" style="6" customWidth="1"/>
    <col min="10" max="10" width="49.81640625" style="6" customWidth="1"/>
    <col min="11" max="11" width="7.1796875" style="6" customWidth="1"/>
    <col min="12" max="12" width="13" style="6" customWidth="1"/>
    <col min="13" max="13" width="3" style="6" customWidth="1"/>
    <col min="14" max="14" width="9" style="1"/>
    <col min="15" max="17" width="5" style="1" customWidth="1"/>
    <col min="18" max="28" width="9" style="1"/>
    <col min="29" max="29" width="9" style="1" customWidth="1"/>
    <col min="30" max="16384" width="9" style="1"/>
  </cols>
  <sheetData>
    <row r="1" spans="1:15" s="12" customFormat="1" ht="21" hidden="1" customHeight="1">
      <c r="A1" s="270"/>
      <c r="B1" s="270" t="s">
        <v>173</v>
      </c>
      <c r="C1" s="270"/>
      <c r="D1" s="270"/>
      <c r="E1" s="59"/>
      <c r="F1" s="59"/>
      <c r="G1" s="59"/>
      <c r="H1" s="59"/>
      <c r="I1" s="59"/>
      <c r="J1" s="59"/>
      <c r="K1" s="59"/>
      <c r="L1" s="59"/>
      <c r="M1" s="59"/>
      <c r="O1" s="12" t="s">
        <v>174</v>
      </c>
    </row>
    <row r="2" spans="1:15" s="12" customFormat="1" ht="13.5" hidden="1" customHeight="1">
      <c r="A2" s="59"/>
      <c r="B2" s="59"/>
      <c r="C2" s="59"/>
      <c r="D2" s="59"/>
      <c r="E2" s="59"/>
      <c r="F2" s="59"/>
      <c r="G2" s="59"/>
      <c r="H2" s="59"/>
      <c r="I2" s="59"/>
      <c r="J2" s="59"/>
      <c r="K2" s="59"/>
      <c r="L2" s="59"/>
      <c r="M2" s="59"/>
      <c r="O2" s="12" t="s">
        <v>175</v>
      </c>
    </row>
    <row r="3" spans="1:15" s="12" customFormat="1" ht="14.25" hidden="1" customHeight="1">
      <c r="A3" s="59"/>
      <c r="B3" s="59"/>
      <c r="C3" s="59"/>
      <c r="D3" s="59"/>
      <c r="E3" s="59"/>
      <c r="F3" s="59"/>
      <c r="G3" s="59"/>
      <c r="H3" s="59"/>
      <c r="I3" s="59"/>
      <c r="J3" s="59"/>
      <c r="K3" s="59"/>
      <c r="L3" s="59"/>
      <c r="M3" s="59"/>
      <c r="O3" s="12" t="s">
        <v>176</v>
      </c>
    </row>
    <row r="4" spans="1:15" s="48" customFormat="1" ht="24" customHeight="1">
      <c r="A4" s="155">
        <v>2</v>
      </c>
      <c r="B4" s="271"/>
      <c r="C4" s="156" t="s">
        <v>177</v>
      </c>
      <c r="D4" s="157"/>
      <c r="E4" s="271" t="e">
        <f>#REF!</f>
        <v>#REF!</v>
      </c>
      <c r="F4" s="271"/>
      <c r="G4" s="271"/>
      <c r="H4" s="271"/>
      <c r="I4" s="271"/>
      <c r="J4" s="157" t="e">
        <f>#REF!</f>
        <v>#REF!</v>
      </c>
      <c r="K4" s="157"/>
      <c r="L4" s="159"/>
      <c r="M4" s="47"/>
    </row>
    <row r="5" spans="1:15" ht="46.5" customHeight="1">
      <c r="A5" s="272" t="s">
        <v>178</v>
      </c>
      <c r="B5" s="272" t="s">
        <v>179</v>
      </c>
      <c r="C5" s="272" t="s">
        <v>180</v>
      </c>
      <c r="D5" s="272" t="s">
        <v>181</v>
      </c>
      <c r="E5" s="272" t="s">
        <v>182</v>
      </c>
      <c r="F5" s="272" t="s">
        <v>183</v>
      </c>
      <c r="G5" s="459" t="s">
        <v>1827</v>
      </c>
      <c r="H5" s="459" t="s">
        <v>1828</v>
      </c>
      <c r="I5" s="272" t="s">
        <v>184</v>
      </c>
      <c r="J5" s="272" t="s">
        <v>185</v>
      </c>
      <c r="K5" s="272" t="s">
        <v>186</v>
      </c>
      <c r="L5" s="159" t="s">
        <v>187</v>
      </c>
      <c r="M5" s="10"/>
    </row>
    <row r="6" spans="1:15" ht="15" customHeight="1">
      <c r="A6" s="283" t="s">
        <v>824</v>
      </c>
      <c r="B6" s="283"/>
      <c r="C6" s="283"/>
      <c r="D6" s="283"/>
      <c r="E6" s="283"/>
      <c r="F6" s="283"/>
      <c r="G6" s="283"/>
      <c r="H6" s="283"/>
      <c r="I6" s="283"/>
      <c r="J6" s="283"/>
      <c r="K6" s="283"/>
      <c r="L6" s="287"/>
      <c r="M6" s="14"/>
    </row>
    <row r="7" spans="1:15" s="288" customFormat="1" ht="160.5" customHeight="1">
      <c r="A7" s="572" t="s">
        <v>199</v>
      </c>
      <c r="B7" s="573">
        <v>2020.1</v>
      </c>
      <c r="C7" s="572" t="s">
        <v>175</v>
      </c>
      <c r="D7" s="574" t="s">
        <v>1818</v>
      </c>
      <c r="E7" s="575" t="s">
        <v>1587</v>
      </c>
      <c r="F7" s="574" t="s">
        <v>825</v>
      </c>
      <c r="G7" s="572" t="s">
        <v>1829</v>
      </c>
      <c r="H7" s="572" t="s">
        <v>1830</v>
      </c>
      <c r="I7" s="574" t="s">
        <v>207</v>
      </c>
      <c r="J7" s="572" t="s">
        <v>1810</v>
      </c>
      <c r="K7" s="572" t="s">
        <v>198</v>
      </c>
      <c r="L7" s="576">
        <v>44406</v>
      </c>
      <c r="M7" s="178"/>
    </row>
    <row r="8" spans="1:15" s="288" customFormat="1" ht="94.5" customHeight="1">
      <c r="A8" s="572" t="s">
        <v>209</v>
      </c>
      <c r="B8" s="573">
        <v>2020.2</v>
      </c>
      <c r="C8" s="572" t="s">
        <v>175</v>
      </c>
      <c r="D8" s="574" t="s">
        <v>826</v>
      </c>
      <c r="E8" s="575" t="s">
        <v>1588</v>
      </c>
      <c r="F8" s="574" t="s">
        <v>828</v>
      </c>
      <c r="G8" s="572" t="s">
        <v>1831</v>
      </c>
      <c r="H8" s="572" t="s">
        <v>1832</v>
      </c>
      <c r="I8" s="574" t="s">
        <v>207</v>
      </c>
      <c r="J8" s="572" t="s">
        <v>1811</v>
      </c>
      <c r="K8" s="572" t="s">
        <v>198</v>
      </c>
      <c r="L8" s="576">
        <v>44406</v>
      </c>
      <c r="M8" s="178"/>
    </row>
    <row r="9" spans="1:15" ht="15" customHeight="1">
      <c r="A9" s="266" t="s">
        <v>829</v>
      </c>
      <c r="B9" s="162"/>
      <c r="C9" s="162"/>
      <c r="D9" s="162"/>
      <c r="E9" s="162"/>
      <c r="F9" s="162"/>
      <c r="G9" s="162"/>
      <c r="H9" s="162"/>
      <c r="I9" s="162"/>
      <c r="J9" s="162"/>
      <c r="K9" s="162"/>
      <c r="L9" s="49"/>
      <c r="M9" s="10"/>
    </row>
    <row r="10" spans="1:15" ht="185.25" hidden="1" customHeight="1">
      <c r="A10" s="11" t="s">
        <v>188</v>
      </c>
      <c r="B10" s="11" t="s">
        <v>189</v>
      </c>
      <c r="C10" s="11" t="s">
        <v>190</v>
      </c>
      <c r="D10" s="11" t="s">
        <v>191</v>
      </c>
      <c r="E10" s="11" t="s">
        <v>192</v>
      </c>
      <c r="F10" s="11" t="s">
        <v>193</v>
      </c>
      <c r="G10" s="11"/>
      <c r="H10" s="11"/>
      <c r="I10" s="11" t="s">
        <v>194</v>
      </c>
      <c r="J10" s="189" t="s">
        <v>195</v>
      </c>
      <c r="K10" s="11" t="s">
        <v>196</v>
      </c>
      <c r="L10" s="9"/>
      <c r="M10" s="7"/>
    </row>
    <row r="11" spans="1:15" ht="115.5" customHeight="1">
      <c r="A11" s="9" t="s">
        <v>199</v>
      </c>
      <c r="B11" s="456">
        <v>2021.02</v>
      </c>
      <c r="C11" s="9" t="s">
        <v>175</v>
      </c>
      <c r="D11" s="9" t="s">
        <v>1812</v>
      </c>
      <c r="E11" s="9" t="s">
        <v>1813</v>
      </c>
      <c r="F11" s="9" t="s">
        <v>1814</v>
      </c>
      <c r="G11" s="9" t="s">
        <v>1833</v>
      </c>
      <c r="H11" s="9" t="s">
        <v>1835</v>
      </c>
      <c r="I11" s="9" t="s">
        <v>201</v>
      </c>
      <c r="J11" s="704" t="s">
        <v>2149</v>
      </c>
      <c r="K11" s="704" t="s">
        <v>198</v>
      </c>
      <c r="L11" s="705">
        <v>44785</v>
      </c>
    </row>
    <row r="12" spans="1:15" ht="123" customHeight="1">
      <c r="A12" s="9" t="s">
        <v>188</v>
      </c>
      <c r="B12" s="456">
        <v>2021.03</v>
      </c>
      <c r="C12" s="9" t="s">
        <v>175</v>
      </c>
      <c r="D12" s="9" t="s">
        <v>1815</v>
      </c>
      <c r="E12" s="9" t="s">
        <v>1817</v>
      </c>
      <c r="F12" s="9" t="s">
        <v>1816</v>
      </c>
      <c r="G12" s="9" t="s">
        <v>1834</v>
      </c>
      <c r="H12" s="9" t="s">
        <v>1836</v>
      </c>
      <c r="I12" s="9" t="s">
        <v>201</v>
      </c>
      <c r="J12" s="704" t="s">
        <v>2150</v>
      </c>
      <c r="K12" s="704" t="s">
        <v>198</v>
      </c>
      <c r="L12" s="705">
        <v>44785</v>
      </c>
    </row>
    <row r="13" spans="1:15">
      <c r="A13" s="272" t="s">
        <v>2135</v>
      </c>
      <c r="B13" s="660"/>
      <c r="C13" s="661"/>
      <c r="D13" s="660"/>
      <c r="E13" s="660"/>
      <c r="F13" s="660"/>
      <c r="G13" s="660"/>
      <c r="H13" s="660"/>
      <c r="I13" s="660"/>
      <c r="J13" s="660"/>
      <c r="K13" s="660"/>
      <c r="L13" s="660"/>
    </row>
    <row r="14" spans="1:15" ht="220.75" customHeight="1">
      <c r="A14" s="702" t="s">
        <v>2136</v>
      </c>
      <c r="B14" s="702">
        <v>2022.1</v>
      </c>
      <c r="C14" s="702" t="s">
        <v>174</v>
      </c>
      <c r="D14" s="703" t="s">
        <v>2137</v>
      </c>
      <c r="E14" s="702" t="s">
        <v>2138</v>
      </c>
      <c r="F14" s="702" t="s">
        <v>2107</v>
      </c>
      <c r="G14" s="9" t="s">
        <v>2107</v>
      </c>
      <c r="H14" s="9" t="s">
        <v>2107</v>
      </c>
      <c r="I14" s="9" t="s">
        <v>2107</v>
      </c>
      <c r="J14" s="9" t="s">
        <v>2295</v>
      </c>
      <c r="K14" s="9" t="s">
        <v>198</v>
      </c>
      <c r="L14" s="9" t="s">
        <v>6</v>
      </c>
    </row>
    <row r="15" spans="1:15" ht="133.75" customHeight="1">
      <c r="A15" s="703" t="s">
        <v>199</v>
      </c>
      <c r="B15" s="702">
        <v>2022.2</v>
      </c>
      <c r="C15" s="702" t="s">
        <v>175</v>
      </c>
      <c r="D15" s="703" t="s">
        <v>2148</v>
      </c>
      <c r="E15" s="703" t="s">
        <v>2139</v>
      </c>
      <c r="F15" s="703" t="s">
        <v>2140</v>
      </c>
      <c r="G15" s="9" t="s">
        <v>2151</v>
      </c>
      <c r="H15" s="9" t="s">
        <v>2152</v>
      </c>
      <c r="I15" s="9" t="s">
        <v>201</v>
      </c>
      <c r="J15" s="9" t="s">
        <v>2296</v>
      </c>
      <c r="K15" s="9" t="s">
        <v>198</v>
      </c>
      <c r="L15" s="9" t="s">
        <v>6</v>
      </c>
    </row>
    <row r="16" spans="1:15" ht="87.5">
      <c r="A16" s="702" t="s">
        <v>2136</v>
      </c>
      <c r="B16" s="702">
        <v>2022.3</v>
      </c>
      <c r="C16" s="702" t="s">
        <v>174</v>
      </c>
      <c r="D16" s="703" t="s">
        <v>2141</v>
      </c>
      <c r="E16" s="702" t="s">
        <v>2142</v>
      </c>
      <c r="F16" s="702" t="s">
        <v>2107</v>
      </c>
      <c r="G16" s="9"/>
      <c r="H16" s="9"/>
      <c r="I16" s="9"/>
      <c r="J16" s="9" t="s">
        <v>2297</v>
      </c>
      <c r="K16" s="9" t="s">
        <v>198</v>
      </c>
      <c r="L16" s="9" t="s">
        <v>6</v>
      </c>
    </row>
    <row r="17" spans="1:12" ht="84">
      <c r="A17" s="702" t="s">
        <v>2136</v>
      </c>
      <c r="B17" s="702">
        <v>2022.4</v>
      </c>
      <c r="C17" s="702" t="s">
        <v>174</v>
      </c>
      <c r="D17" s="703" t="s">
        <v>2143</v>
      </c>
      <c r="E17" s="702" t="s">
        <v>2144</v>
      </c>
      <c r="F17" s="702" t="s">
        <v>2107</v>
      </c>
      <c r="G17" s="9"/>
      <c r="H17" s="9"/>
      <c r="I17" s="9"/>
      <c r="J17" s="9" t="s">
        <v>2298</v>
      </c>
      <c r="K17" s="9" t="s">
        <v>198</v>
      </c>
      <c r="L17" s="9" t="s">
        <v>6</v>
      </c>
    </row>
    <row r="18" spans="1:12" ht="98">
      <c r="A18" s="703" t="s">
        <v>199</v>
      </c>
      <c r="B18" s="702">
        <v>2022.5</v>
      </c>
      <c r="C18" s="702" t="s">
        <v>175</v>
      </c>
      <c r="D18" s="703" t="s">
        <v>2145</v>
      </c>
      <c r="E18" s="702" t="s">
        <v>2146</v>
      </c>
      <c r="F18" s="703" t="s">
        <v>2147</v>
      </c>
      <c r="G18" s="9" t="s">
        <v>2153</v>
      </c>
      <c r="H18" s="9" t="s">
        <v>2154</v>
      </c>
      <c r="I18" s="9" t="s">
        <v>201</v>
      </c>
      <c r="J18" s="9" t="s">
        <v>2299</v>
      </c>
      <c r="K18" s="9" t="s">
        <v>198</v>
      </c>
      <c r="L18" s="9" t="s">
        <v>6</v>
      </c>
    </row>
    <row r="19" spans="1:12">
      <c r="A19" s="272" t="s">
        <v>2300</v>
      </c>
      <c r="B19" s="272"/>
      <c r="C19" s="272"/>
      <c r="D19" s="272"/>
      <c r="E19" s="272"/>
      <c r="F19" s="272"/>
      <c r="G19" s="272"/>
      <c r="H19" s="272"/>
      <c r="I19" s="272"/>
      <c r="J19" s="272"/>
      <c r="K19" s="272"/>
      <c r="L19" s="272"/>
    </row>
    <row r="20" spans="1:12" ht="221.25" customHeight="1">
      <c r="A20" s="436" t="s">
        <v>2136</v>
      </c>
      <c r="B20" s="436">
        <v>2023.01</v>
      </c>
      <c r="C20" s="662" t="s">
        <v>174</v>
      </c>
      <c r="D20" s="663" t="s">
        <v>2301</v>
      </c>
      <c r="E20" s="663" t="s">
        <v>2302</v>
      </c>
      <c r="F20" s="663" t="s">
        <v>2303</v>
      </c>
      <c r="G20" s="662"/>
      <c r="H20" s="662"/>
      <c r="I20" s="662"/>
      <c r="J20" s="662"/>
      <c r="K20" s="662" t="s">
        <v>196</v>
      </c>
      <c r="L20" s="662"/>
    </row>
    <row r="21" spans="1:12">
      <c r="A21" s="8"/>
      <c r="B21" s="6" t="s">
        <v>208</v>
      </c>
      <c r="C21" s="8"/>
    </row>
    <row r="22" spans="1:12">
      <c r="A22" s="8"/>
      <c r="C22" s="8"/>
    </row>
    <row r="23" spans="1:12">
      <c r="A23" s="8"/>
      <c r="C23" s="8"/>
    </row>
    <row r="24" spans="1:12">
      <c r="A24" s="8"/>
      <c r="C24" s="8"/>
    </row>
    <row r="25" spans="1:12">
      <c r="A25" s="8"/>
      <c r="C25" s="8"/>
    </row>
    <row r="26" spans="1:12">
      <c r="A26" s="8"/>
      <c r="C26" s="8"/>
    </row>
    <row r="27" spans="1:12">
      <c r="A27" s="8"/>
      <c r="C27" s="8"/>
    </row>
    <row r="28" spans="1:12">
      <c r="A28" s="8"/>
      <c r="C28" s="8"/>
    </row>
    <row r="29" spans="1:12">
      <c r="A29" s="8"/>
      <c r="C29" s="8"/>
    </row>
    <row r="30" spans="1:12">
      <c r="A30" s="8"/>
      <c r="C30" s="8"/>
    </row>
    <row r="31" spans="1:12">
      <c r="A31" s="8"/>
      <c r="C31" s="8"/>
    </row>
    <row r="32" spans="1:12">
      <c r="A32" s="8"/>
      <c r="C32" s="8"/>
    </row>
    <row r="33" spans="1:3">
      <c r="A33" s="8"/>
      <c r="C33" s="8"/>
    </row>
    <row r="34" spans="1:3">
      <c r="A34" s="8"/>
      <c r="C34" s="8"/>
    </row>
    <row r="35" spans="1:3">
      <c r="A35" s="8"/>
      <c r="C35" s="8"/>
    </row>
    <row r="36" spans="1:3">
      <c r="A36" s="8"/>
      <c r="C36" s="8"/>
    </row>
    <row r="37" spans="1:3">
      <c r="A37" s="8"/>
      <c r="C37" s="8"/>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46" spans="1:3">
      <c r="A46" s="8"/>
      <c r="C46" s="8"/>
    </row>
    <row r="47" spans="1:3">
      <c r="A47" s="8"/>
      <c r="C47" s="8"/>
    </row>
    <row r="48" spans="1:3">
      <c r="A48" s="8"/>
      <c r="C48" s="8"/>
    </row>
    <row r="49" spans="1:3">
      <c r="A49" s="8"/>
      <c r="C49" s="8"/>
    </row>
    <row r="50" spans="1:3">
      <c r="A50" s="8"/>
      <c r="C50" s="8"/>
    </row>
    <row r="51" spans="1:3">
      <c r="A51" s="8"/>
      <c r="C51" s="8"/>
    </row>
    <row r="52" spans="1:3">
      <c r="A52" s="8"/>
      <c r="C52" s="8"/>
    </row>
    <row r="53" spans="1:3">
      <c r="A53" s="8"/>
      <c r="C53" s="8"/>
    </row>
    <row r="54" spans="1:3">
      <c r="A54" s="8"/>
      <c r="C54" s="8"/>
    </row>
    <row r="55" spans="1:3">
      <c r="A55" s="8"/>
      <c r="C55" s="8"/>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65" spans="1:3">
      <c r="A65" s="8"/>
      <c r="C65" s="8"/>
    </row>
    <row r="66" spans="1:3">
      <c r="A66" s="8"/>
      <c r="C66" s="8"/>
    </row>
    <row r="67" spans="1:3">
      <c r="A67" s="8"/>
      <c r="C67" s="8"/>
    </row>
    <row r="68" spans="1:3">
      <c r="A68" s="8"/>
      <c r="C68" s="8"/>
    </row>
    <row r="69" spans="1:3">
      <c r="A69" s="8"/>
      <c r="C69" s="8"/>
    </row>
    <row r="70" spans="1:3">
      <c r="A70" s="8"/>
      <c r="C70" s="8"/>
    </row>
    <row r="71" spans="1:3">
      <c r="A71" s="8"/>
      <c r="C71" s="8"/>
    </row>
    <row r="72" spans="1:3">
      <c r="A72" s="8"/>
      <c r="C72" s="8"/>
    </row>
    <row r="73" spans="1:3">
      <c r="A73" s="8"/>
      <c r="C73" s="8"/>
    </row>
    <row r="74" spans="1:3">
      <c r="A74" s="8"/>
      <c r="C74" s="8"/>
    </row>
    <row r="75" spans="1:3">
      <c r="A75" s="8"/>
      <c r="C75" s="8"/>
    </row>
    <row r="76" spans="1:3">
      <c r="A76" s="8"/>
      <c r="C76" s="8"/>
    </row>
    <row r="77" spans="1:3">
      <c r="A77" s="8"/>
      <c r="C77" s="8"/>
    </row>
    <row r="78" spans="1:3">
      <c r="A78" s="8"/>
      <c r="C78" s="8"/>
    </row>
    <row r="79" spans="1:3">
      <c r="A79" s="8"/>
      <c r="C79" s="8"/>
    </row>
    <row r="80" spans="1:3">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188"/>
      <c r="C118" s="160"/>
    </row>
    <row r="119" spans="1:3">
      <c r="A119" s="188"/>
      <c r="C119" s="158"/>
    </row>
    <row r="120" spans="1:3">
      <c r="A120" s="188"/>
      <c r="C120" s="158"/>
    </row>
    <row r="121" spans="1:3">
      <c r="A121" s="188"/>
      <c r="C121" s="158"/>
    </row>
    <row r="122" spans="1:3">
      <c r="A122" s="188"/>
      <c r="C122" s="158"/>
    </row>
    <row r="123" spans="1:3">
      <c r="A123" s="188"/>
      <c r="C123" s="158"/>
    </row>
    <row r="124" spans="1:3">
      <c r="A124" s="188"/>
      <c r="C124" s="158"/>
    </row>
    <row r="125" spans="1:3">
      <c r="A125" s="188"/>
      <c r="C125" s="158"/>
    </row>
    <row r="126" spans="1:3">
      <c r="A126" s="188"/>
      <c r="C126" s="158"/>
    </row>
    <row r="127" spans="1:3">
      <c r="A127" s="188"/>
      <c r="C127" s="158"/>
    </row>
    <row r="128" spans="1:3">
      <c r="A128" s="188"/>
      <c r="C128" s="158"/>
    </row>
    <row r="129" spans="1:3">
      <c r="A129" s="188"/>
      <c r="C129" s="158"/>
    </row>
    <row r="130" spans="1:3">
      <c r="A130" s="188"/>
      <c r="C130" s="158"/>
    </row>
    <row r="131" spans="1:3">
      <c r="A131" s="188"/>
      <c r="C131" s="158"/>
    </row>
    <row r="132" spans="1:3">
      <c r="A132" s="188"/>
      <c r="C132" s="158"/>
    </row>
    <row r="133" spans="1:3">
      <c r="A133" s="188"/>
      <c r="C133" s="158"/>
    </row>
    <row r="134" spans="1:3">
      <c r="A134" s="188"/>
      <c r="C134" s="158"/>
    </row>
    <row r="135" spans="1:3">
      <c r="A135" s="188"/>
      <c r="C135" s="158"/>
    </row>
    <row r="136" spans="1:3">
      <c r="A136" s="188"/>
      <c r="C136" s="158"/>
    </row>
    <row r="137" spans="1:3">
      <c r="A137" s="188"/>
      <c r="C137" s="158"/>
    </row>
    <row r="138" spans="1:3">
      <c r="A138" s="188"/>
      <c r="C138" s="158"/>
    </row>
    <row r="139" spans="1:3">
      <c r="A139" s="188"/>
      <c r="C139" s="158"/>
    </row>
    <row r="140" spans="1:3">
      <c r="A140" s="188"/>
      <c r="C140" s="158"/>
    </row>
    <row r="141" spans="1:3">
      <c r="A141" s="188"/>
      <c r="C141" s="158"/>
    </row>
    <row r="142" spans="1:3">
      <c r="A142" s="188"/>
      <c r="C142" s="158"/>
    </row>
    <row r="143" spans="1:3">
      <c r="A143" s="188"/>
      <c r="C143" s="158"/>
    </row>
    <row r="144" spans="1:3">
      <c r="A144" s="188"/>
      <c r="C144" s="158"/>
    </row>
    <row r="145" spans="1:3">
      <c r="A145" s="188"/>
      <c r="C145" s="158"/>
    </row>
    <row r="146" spans="1:3">
      <c r="A146" s="188"/>
      <c r="C146" s="158"/>
    </row>
    <row r="147" spans="1:3">
      <c r="A147" s="188"/>
      <c r="C147" s="158"/>
    </row>
    <row r="148" spans="1:3">
      <c r="A148" s="188"/>
      <c r="C148" s="158"/>
    </row>
    <row r="149" spans="1:3">
      <c r="A149" s="188"/>
      <c r="C149" s="158"/>
    </row>
    <row r="150" spans="1:3">
      <c r="A150" s="188"/>
      <c r="C150" s="158"/>
    </row>
    <row r="151" spans="1:3">
      <c r="A151" s="188"/>
      <c r="C151" s="158"/>
    </row>
    <row r="152" spans="1:3">
      <c r="A152" s="188"/>
      <c r="C152" s="158"/>
    </row>
    <row r="153" spans="1:3">
      <c r="A153" s="188"/>
      <c r="C153" s="158"/>
    </row>
    <row r="154" spans="1:3">
      <c r="A154" s="188"/>
      <c r="C154" s="158"/>
    </row>
    <row r="155" spans="1:3">
      <c r="A155" s="188"/>
      <c r="C155" s="158"/>
    </row>
    <row r="156" spans="1:3">
      <c r="A156" s="188"/>
      <c r="C156" s="158"/>
    </row>
    <row r="157" spans="1:3">
      <c r="A157" s="188"/>
      <c r="C157" s="158"/>
    </row>
    <row r="158" spans="1:3">
      <c r="A158" s="188"/>
      <c r="C158" s="158"/>
    </row>
    <row r="159" spans="1:3">
      <c r="A159" s="188"/>
      <c r="C159" s="158"/>
    </row>
    <row r="160" spans="1:3">
      <c r="A160" s="188"/>
      <c r="C160" s="158"/>
    </row>
    <row r="161" spans="1:3">
      <c r="A161" s="188"/>
      <c r="C161" s="158"/>
    </row>
    <row r="162" spans="1:3">
      <c r="A162" s="188"/>
      <c r="C162" s="158"/>
    </row>
    <row r="163" spans="1:3">
      <c r="A163" s="188"/>
      <c r="C163" s="158"/>
    </row>
    <row r="164" spans="1:3">
      <c r="A164" s="188"/>
      <c r="C164" s="158"/>
    </row>
    <row r="165" spans="1:3">
      <c r="A165" s="188"/>
      <c r="C165" s="158"/>
    </row>
    <row r="166" spans="1:3">
      <c r="A166" s="188"/>
      <c r="C166" s="158"/>
    </row>
    <row r="167" spans="1:3">
      <c r="A167" s="188"/>
      <c r="C167" s="158"/>
    </row>
    <row r="168" spans="1:3">
      <c r="A168" s="188"/>
      <c r="C168" s="158"/>
    </row>
    <row r="169" spans="1:3">
      <c r="A169" s="188"/>
      <c r="C169" s="158"/>
    </row>
    <row r="170" spans="1:3">
      <c r="A170" s="188"/>
      <c r="C170" s="158"/>
    </row>
    <row r="171" spans="1:3">
      <c r="A171" s="188"/>
      <c r="C171" s="158"/>
    </row>
    <row r="172" spans="1:3">
      <c r="A172" s="188"/>
      <c r="C172" s="158"/>
    </row>
    <row r="173" spans="1:3">
      <c r="A173" s="188"/>
      <c r="C173" s="158"/>
    </row>
    <row r="174" spans="1:3">
      <c r="A174" s="188"/>
      <c r="C174" s="158"/>
    </row>
    <row r="175" spans="1:3">
      <c r="A175" s="188"/>
      <c r="C175" s="158"/>
    </row>
    <row r="176" spans="1:3">
      <c r="A176" s="188"/>
      <c r="C176" s="158"/>
    </row>
    <row r="177" spans="1:3">
      <c r="A177" s="188"/>
      <c r="C177" s="158"/>
    </row>
    <row r="178" spans="1:3">
      <c r="A178" s="188"/>
      <c r="C178" s="158"/>
    </row>
    <row r="179" spans="1:3">
      <c r="A179" s="188"/>
      <c r="C179" s="158"/>
    </row>
    <row r="180" spans="1:3">
      <c r="A180" s="188"/>
      <c r="C180" s="158"/>
    </row>
    <row r="181" spans="1:3">
      <c r="A181" s="188"/>
      <c r="C181" s="158"/>
    </row>
    <row r="182" spans="1:3">
      <c r="A182" s="188"/>
      <c r="C182" s="158"/>
    </row>
    <row r="183" spans="1:3">
      <c r="A183" s="188"/>
      <c r="C183" s="158"/>
    </row>
    <row r="184" spans="1:3">
      <c r="A184" s="188"/>
      <c r="C184" s="158"/>
    </row>
    <row r="185" spans="1:3">
      <c r="A185" s="188"/>
      <c r="C185" s="158"/>
    </row>
    <row r="186" spans="1:3">
      <c r="A186" s="188"/>
      <c r="C186" s="158"/>
    </row>
    <row r="187" spans="1:3">
      <c r="A187" s="188"/>
      <c r="C187" s="158"/>
    </row>
    <row r="188" spans="1:3">
      <c r="A188" s="188"/>
      <c r="C188" s="158"/>
    </row>
    <row r="189" spans="1:3">
      <c r="A189" s="188"/>
      <c r="C189" s="158"/>
    </row>
    <row r="190" spans="1:3">
      <c r="A190" s="188"/>
      <c r="C190" s="158"/>
    </row>
    <row r="191" spans="1:3">
      <c r="A191" s="188"/>
      <c r="C191" s="158"/>
    </row>
    <row r="192" spans="1:3">
      <c r="A192" s="188"/>
      <c r="C192" s="158"/>
    </row>
    <row r="193" spans="1:29">
      <c r="A193" s="188"/>
      <c r="C193" s="158"/>
    </row>
    <row r="194" spans="1:29">
      <c r="A194" s="188"/>
      <c r="C194" s="158"/>
      <c r="AC194" s="1" t="s">
        <v>203</v>
      </c>
    </row>
    <row r="195" spans="1:29">
      <c r="A195" s="188"/>
      <c r="C195" s="158"/>
      <c r="AC195" s="1" t="s">
        <v>188</v>
      </c>
    </row>
    <row r="196" spans="1:29">
      <c r="A196" s="188"/>
      <c r="C196" s="158"/>
      <c r="AC196" s="1" t="s">
        <v>206</v>
      </c>
    </row>
    <row r="197" spans="1:29">
      <c r="A197" s="188"/>
      <c r="C197" s="158"/>
      <c r="AC197" s="1" t="s">
        <v>199</v>
      </c>
    </row>
    <row r="198" spans="1:29" ht="98">
      <c r="A198" s="188"/>
      <c r="C198" s="158"/>
      <c r="AC198" s="25" t="s">
        <v>209</v>
      </c>
    </row>
    <row r="199" spans="1:29">
      <c r="A199" s="188"/>
      <c r="C199" s="158"/>
      <c r="AC199" s="1" t="s">
        <v>210</v>
      </c>
    </row>
    <row r="200" spans="1:29">
      <c r="A200" s="188"/>
      <c r="C200" s="158"/>
      <c r="AC200" s="1" t="s">
        <v>204</v>
      </c>
    </row>
    <row r="201" spans="1:29">
      <c r="A201" s="188"/>
      <c r="C201" s="158"/>
      <c r="AC201" s="1" t="s">
        <v>211</v>
      </c>
    </row>
    <row r="202" spans="1:29">
      <c r="A202" s="188"/>
      <c r="C202" s="158"/>
      <c r="AC202" s="1" t="s">
        <v>197</v>
      </c>
    </row>
    <row r="203" spans="1:29">
      <c r="A203" s="188"/>
      <c r="C203" s="158"/>
      <c r="AC203" s="1" t="s">
        <v>205</v>
      </c>
    </row>
    <row r="204" spans="1:29">
      <c r="A204" s="188"/>
      <c r="C204" s="158"/>
    </row>
    <row r="205" spans="1:29">
      <c r="A205" s="188"/>
      <c r="C205" s="158"/>
    </row>
    <row r="206" spans="1:29">
      <c r="A206" s="188"/>
      <c r="C206" s="158"/>
    </row>
    <row r="207" spans="1:29">
      <c r="A207" s="188"/>
      <c r="C207" s="158"/>
    </row>
    <row r="208" spans="1:29">
      <c r="A208" s="188"/>
      <c r="C208" s="158"/>
    </row>
    <row r="209" spans="1:3">
      <c r="A209" s="188"/>
      <c r="C209" s="158"/>
    </row>
    <row r="210" spans="1:3">
      <c r="A210" s="188"/>
      <c r="C210" s="158"/>
    </row>
    <row r="211" spans="1:3">
      <c r="A211" s="188"/>
      <c r="C211" s="158"/>
    </row>
    <row r="212" spans="1:3">
      <c r="A212" s="188"/>
      <c r="C212" s="158"/>
    </row>
    <row r="213" spans="1:3">
      <c r="A213" s="188"/>
      <c r="C213" s="158"/>
    </row>
    <row r="214" spans="1:3">
      <c r="A214" s="188"/>
      <c r="C214" s="158"/>
    </row>
    <row r="215" spans="1:3">
      <c r="A215" s="188"/>
      <c r="C215" s="158"/>
    </row>
    <row r="216" spans="1:3">
      <c r="A216" s="188"/>
      <c r="C216" s="158"/>
    </row>
    <row r="217" spans="1:3">
      <c r="A217" s="188"/>
      <c r="C217" s="158"/>
    </row>
    <row r="218" spans="1:3">
      <c r="A218" s="188"/>
      <c r="C218" s="158"/>
    </row>
    <row r="219" spans="1:3">
      <c r="A219" s="188"/>
      <c r="C219" s="158"/>
    </row>
    <row r="220" spans="1:3">
      <c r="A220" s="188"/>
      <c r="C220" s="158"/>
    </row>
    <row r="221" spans="1:3">
      <c r="A221" s="188"/>
      <c r="C221" s="158"/>
    </row>
    <row r="222" spans="1:3">
      <c r="A222" s="188"/>
      <c r="C222" s="158"/>
    </row>
    <row r="223" spans="1:3">
      <c r="A223" s="188"/>
      <c r="C223" s="158"/>
    </row>
    <row r="224" spans="1:3">
      <c r="A224" s="188"/>
      <c r="C224" s="158"/>
    </row>
    <row r="225" spans="1:3">
      <c r="A225" s="188"/>
      <c r="C225" s="158"/>
    </row>
    <row r="226" spans="1:3">
      <c r="A226" s="188"/>
      <c r="C226" s="158"/>
    </row>
    <row r="227" spans="1:3">
      <c r="A227" s="188"/>
      <c r="C227" s="158"/>
    </row>
    <row r="228" spans="1:3">
      <c r="A228" s="188"/>
      <c r="C228" s="158"/>
    </row>
    <row r="229" spans="1:3">
      <c r="A229" s="188"/>
      <c r="C229" s="158"/>
    </row>
    <row r="230" spans="1:3">
      <c r="A230" s="188"/>
      <c r="C230" s="158"/>
    </row>
    <row r="231" spans="1:3">
      <c r="A231" s="188"/>
      <c r="C231" s="158"/>
    </row>
    <row r="232" spans="1:3">
      <c r="A232" s="188"/>
      <c r="C232" s="158"/>
    </row>
    <row r="233" spans="1:3">
      <c r="A233" s="188"/>
      <c r="C233" s="158"/>
    </row>
    <row r="234" spans="1:3">
      <c r="A234" s="188"/>
      <c r="C234" s="158"/>
    </row>
    <row r="235" spans="1:3">
      <c r="A235" s="188"/>
      <c r="C235" s="158"/>
    </row>
    <row r="236" spans="1:3">
      <c r="A236" s="188"/>
      <c r="C236" s="158"/>
    </row>
    <row r="237" spans="1:3">
      <c r="A237" s="188"/>
      <c r="C237" s="158"/>
    </row>
    <row r="238" spans="1:3">
      <c r="A238" s="188"/>
      <c r="C238" s="158"/>
    </row>
    <row r="239" spans="1:3">
      <c r="A239" s="188"/>
      <c r="C239" s="158"/>
    </row>
    <row r="240" spans="1:3">
      <c r="A240" s="188"/>
      <c r="C240" s="158"/>
    </row>
    <row r="241" spans="1:3">
      <c r="A241" s="188"/>
      <c r="C241" s="158"/>
    </row>
    <row r="242" spans="1:3">
      <c r="A242" s="188"/>
      <c r="C242" s="158"/>
    </row>
    <row r="243" spans="1:3">
      <c r="A243" s="188"/>
      <c r="C243" s="158"/>
    </row>
    <row r="244" spans="1:3">
      <c r="A244" s="188"/>
      <c r="C244" s="158"/>
    </row>
    <row r="245" spans="1:3">
      <c r="A245" s="188"/>
      <c r="C245" s="158"/>
    </row>
    <row r="246" spans="1:3">
      <c r="A246" s="188"/>
      <c r="C246" s="158"/>
    </row>
    <row r="247" spans="1:3">
      <c r="A247" s="188"/>
      <c r="C247" s="158"/>
    </row>
    <row r="248" spans="1:3">
      <c r="A248" s="188"/>
      <c r="C248" s="158"/>
    </row>
    <row r="249" spans="1:3">
      <c r="A249" s="188"/>
      <c r="C249" s="158"/>
    </row>
    <row r="250" spans="1:3">
      <c r="A250" s="188"/>
      <c r="C250" s="158"/>
    </row>
    <row r="251" spans="1:3">
      <c r="A251" s="188"/>
      <c r="C251" s="158"/>
    </row>
    <row r="252" spans="1:3">
      <c r="A252" s="188"/>
      <c r="C252" s="158"/>
    </row>
    <row r="253" spans="1:3">
      <c r="A253" s="188"/>
      <c r="C253" s="158"/>
    </row>
    <row r="254" spans="1:3">
      <c r="A254" s="188"/>
      <c r="C254" s="158"/>
    </row>
    <row r="255" spans="1:3">
      <c r="A255" s="188"/>
      <c r="C255" s="158"/>
    </row>
    <row r="256" spans="1:3">
      <c r="A256" s="188"/>
      <c r="C256" s="158"/>
    </row>
    <row r="257" spans="1:3">
      <c r="A257" s="188"/>
      <c r="C257" s="158"/>
    </row>
    <row r="258" spans="1:3">
      <c r="A258" s="188"/>
      <c r="C258" s="158"/>
    </row>
    <row r="259" spans="1:3">
      <c r="A259" s="188"/>
      <c r="C259" s="158"/>
    </row>
    <row r="260" spans="1:3">
      <c r="A260" s="188"/>
      <c r="C260" s="158"/>
    </row>
    <row r="261" spans="1:3">
      <c r="A261" s="188"/>
      <c r="C261" s="158"/>
    </row>
    <row r="262" spans="1:3">
      <c r="A262" s="188"/>
      <c r="C262" s="158"/>
    </row>
    <row r="263" spans="1:3">
      <c r="A263" s="188"/>
      <c r="C263" s="158"/>
    </row>
    <row r="264" spans="1:3">
      <c r="A264" s="188"/>
      <c r="C264" s="158"/>
    </row>
    <row r="265" spans="1:3">
      <c r="A265" s="188"/>
      <c r="C265" s="158"/>
    </row>
    <row r="266" spans="1:3">
      <c r="A266" s="188"/>
      <c r="C266" s="158"/>
    </row>
    <row r="267" spans="1:3">
      <c r="A267" s="188"/>
      <c r="C267" s="158"/>
    </row>
    <row r="268" spans="1:3">
      <c r="A268" s="188"/>
      <c r="C268" s="158"/>
    </row>
    <row r="269" spans="1:3">
      <c r="A269" s="188"/>
      <c r="C269" s="158"/>
    </row>
    <row r="270" spans="1:3">
      <c r="A270" s="188"/>
      <c r="C270" s="158"/>
    </row>
    <row r="271" spans="1:3">
      <c r="A271" s="188"/>
      <c r="C271" s="158"/>
    </row>
    <row r="272" spans="1:3">
      <c r="A272" s="188"/>
      <c r="C272" s="158"/>
    </row>
    <row r="273" spans="1:3">
      <c r="A273" s="188"/>
      <c r="C273" s="158"/>
    </row>
    <row r="274" spans="1:3">
      <c r="A274" s="188"/>
      <c r="C274" s="158"/>
    </row>
    <row r="275" spans="1:3">
      <c r="A275" s="188"/>
      <c r="C275" s="158"/>
    </row>
    <row r="276" spans="1:3">
      <c r="A276" s="188"/>
      <c r="C276" s="158"/>
    </row>
    <row r="277" spans="1:3">
      <c r="A277" s="188"/>
      <c r="C277" s="158"/>
    </row>
    <row r="278" spans="1:3">
      <c r="A278" s="188"/>
      <c r="C278" s="158"/>
    </row>
    <row r="279" spans="1:3">
      <c r="A279" s="188"/>
      <c r="C279" s="158"/>
    </row>
    <row r="280" spans="1:3">
      <c r="A280" s="188"/>
      <c r="C280" s="158"/>
    </row>
    <row r="281" spans="1:3">
      <c r="A281" s="188"/>
      <c r="C281" s="158"/>
    </row>
    <row r="282" spans="1:3">
      <c r="A282" s="188"/>
      <c r="C282" s="158"/>
    </row>
    <row r="283" spans="1:3">
      <c r="A283" s="188"/>
      <c r="C283" s="158"/>
    </row>
    <row r="284" spans="1:3">
      <c r="A284" s="188"/>
      <c r="C284" s="158"/>
    </row>
    <row r="285" spans="1:3">
      <c r="A285" s="188"/>
      <c r="C285" s="158"/>
    </row>
    <row r="286" spans="1:3">
      <c r="A286" s="188"/>
      <c r="C286" s="158"/>
    </row>
    <row r="287" spans="1:3">
      <c r="A287" s="188"/>
      <c r="C287" s="158"/>
    </row>
    <row r="288" spans="1:3">
      <c r="A288" s="188"/>
      <c r="C288" s="158"/>
    </row>
    <row r="289" spans="1:3">
      <c r="A289" s="188"/>
      <c r="C289" s="158"/>
    </row>
    <row r="290" spans="1:3">
      <c r="A290" s="188"/>
      <c r="C290" s="158"/>
    </row>
    <row r="291" spans="1:3">
      <c r="A291" s="188"/>
      <c r="C291" s="158"/>
    </row>
    <row r="292" spans="1:3">
      <c r="A292" s="188"/>
      <c r="C292" s="158"/>
    </row>
    <row r="293" spans="1:3">
      <c r="A293" s="188"/>
      <c r="C293" s="158"/>
    </row>
    <row r="294" spans="1:3">
      <c r="A294" s="188"/>
      <c r="C294" s="158"/>
    </row>
    <row r="295" spans="1:3">
      <c r="A295" s="188"/>
      <c r="C295" s="158"/>
    </row>
    <row r="296" spans="1:3">
      <c r="A296" s="188"/>
      <c r="C296" s="158"/>
    </row>
    <row r="297" spans="1:3">
      <c r="A297" s="188"/>
      <c r="C297" s="158"/>
    </row>
    <row r="298" spans="1:3">
      <c r="A298" s="188"/>
      <c r="C298" s="158"/>
    </row>
    <row r="299" spans="1:3">
      <c r="A299" s="188"/>
      <c r="C299" s="158"/>
    </row>
    <row r="300" spans="1:3">
      <c r="A300" s="188"/>
      <c r="C300" s="158"/>
    </row>
    <row r="301" spans="1:3">
      <c r="A301" s="188"/>
      <c r="C301" s="158"/>
    </row>
    <row r="302" spans="1:3">
      <c r="A302" s="188"/>
      <c r="C302" s="158"/>
    </row>
    <row r="303" spans="1:3">
      <c r="A303" s="188"/>
      <c r="C303" s="158"/>
    </row>
    <row r="304" spans="1:3">
      <c r="A304" s="188"/>
      <c r="C304" s="158"/>
    </row>
    <row r="305" spans="1:3">
      <c r="A305" s="188"/>
      <c r="C305" s="158"/>
    </row>
    <row r="306" spans="1:3">
      <c r="A306" s="188"/>
      <c r="C306" s="158"/>
    </row>
    <row r="307" spans="1:3">
      <c r="A307" s="188"/>
      <c r="C307" s="158"/>
    </row>
    <row r="308" spans="1:3">
      <c r="A308" s="188"/>
      <c r="C308" s="158"/>
    </row>
    <row r="309" spans="1:3">
      <c r="A309" s="188"/>
      <c r="C309" s="158"/>
    </row>
    <row r="310" spans="1:3">
      <c r="A310" s="188"/>
      <c r="C310" s="158"/>
    </row>
    <row r="311" spans="1:3">
      <c r="A311" s="188"/>
      <c r="C311" s="158"/>
    </row>
    <row r="312" spans="1:3">
      <c r="A312" s="188"/>
      <c r="C312" s="158"/>
    </row>
    <row r="313" spans="1:3">
      <c r="A313" s="188"/>
      <c r="C313" s="158"/>
    </row>
    <row r="314" spans="1:3">
      <c r="A314" s="188"/>
      <c r="C314" s="158"/>
    </row>
    <row r="315" spans="1:3">
      <c r="A315" s="188"/>
      <c r="C315" s="158"/>
    </row>
    <row r="316" spans="1:3">
      <c r="A316" s="188"/>
      <c r="C316" s="158"/>
    </row>
    <row r="317" spans="1:3">
      <c r="A317" s="188"/>
      <c r="C317" s="158"/>
    </row>
    <row r="318" spans="1:3">
      <c r="A318" s="188"/>
      <c r="C318" s="158"/>
    </row>
    <row r="319" spans="1:3">
      <c r="A319" s="188"/>
      <c r="C319" s="158"/>
    </row>
    <row r="320" spans="1:3">
      <c r="A320" s="188"/>
      <c r="C320" s="158"/>
    </row>
    <row r="321" spans="1:3">
      <c r="A321" s="188"/>
      <c r="C321" s="158"/>
    </row>
    <row r="322" spans="1:3">
      <c r="A322" s="188"/>
      <c r="C322" s="158"/>
    </row>
    <row r="323" spans="1:3">
      <c r="A323" s="188"/>
      <c r="C323" s="158"/>
    </row>
    <row r="324" spans="1:3">
      <c r="A324" s="188"/>
      <c r="C324" s="158"/>
    </row>
    <row r="325" spans="1:3">
      <c r="A325" s="188"/>
      <c r="C325" s="158"/>
    </row>
    <row r="326" spans="1:3">
      <c r="A326" s="188"/>
      <c r="C326" s="158"/>
    </row>
    <row r="327" spans="1:3">
      <c r="A327" s="188"/>
      <c r="C327" s="158"/>
    </row>
    <row r="328" spans="1:3">
      <c r="A328" s="188"/>
      <c r="C328" s="158"/>
    </row>
    <row r="329" spans="1:3">
      <c r="A329" s="188"/>
      <c r="C329" s="158"/>
    </row>
    <row r="330" spans="1:3">
      <c r="A330" s="188"/>
      <c r="C330" s="158"/>
    </row>
    <row r="331" spans="1:3">
      <c r="A331" s="188"/>
      <c r="C331" s="158"/>
    </row>
    <row r="332" spans="1:3">
      <c r="A332" s="188"/>
      <c r="C332" s="158"/>
    </row>
    <row r="333" spans="1:3">
      <c r="A333" s="188"/>
      <c r="C333" s="158"/>
    </row>
    <row r="334" spans="1:3">
      <c r="A334" s="188"/>
      <c r="C334" s="158"/>
    </row>
    <row r="335" spans="1:3">
      <c r="A335" s="188"/>
      <c r="C335" s="158"/>
    </row>
    <row r="336" spans="1:3">
      <c r="A336" s="188"/>
      <c r="C336" s="158"/>
    </row>
    <row r="337" spans="1:3">
      <c r="A337" s="188"/>
      <c r="C337" s="158"/>
    </row>
    <row r="338" spans="1:3">
      <c r="A338" s="188"/>
      <c r="C338" s="158"/>
    </row>
    <row r="339" spans="1:3">
      <c r="A339" s="188"/>
      <c r="C339" s="158"/>
    </row>
    <row r="340" spans="1:3">
      <c r="A340" s="188"/>
      <c r="C340" s="158"/>
    </row>
    <row r="341" spans="1:3">
      <c r="A341" s="188"/>
      <c r="C341" s="158"/>
    </row>
    <row r="342" spans="1:3">
      <c r="A342" s="188"/>
      <c r="C342" s="158"/>
    </row>
    <row r="343" spans="1:3">
      <c r="A343" s="188"/>
      <c r="C343" s="158"/>
    </row>
  </sheetData>
  <phoneticPr fontId="8" type="noConversion"/>
  <conditionalFormatting sqref="A6:A8">
    <cfRule type="expression" dxfId="23" priority="16" stopIfTrue="1">
      <formula>ISNUMBER(SEARCH("Closed",$K6))</formula>
    </cfRule>
    <cfRule type="expression" dxfId="22" priority="17" stopIfTrue="1">
      <formula>IF($C6="Minor", TRUE, FALSE)</formula>
    </cfRule>
    <cfRule type="expression" dxfId="21" priority="18" stopIfTrue="1">
      <formula>IF(OR($C6="Major",$C6="Pre-Condition"), TRUE, FALSE)</formula>
    </cfRule>
  </conditionalFormatting>
  <conditionalFormatting sqref="B7:B8">
    <cfRule type="expression" dxfId="20" priority="7" stopIfTrue="1">
      <formula>ISNUMBER(SEARCH("Closed",$J7))</formula>
    </cfRule>
    <cfRule type="expression" dxfId="19" priority="8" stopIfTrue="1">
      <formula>IF($C7="Minor", TRUE, FALSE)</formula>
    </cfRule>
    <cfRule type="expression" dxfId="18" priority="9" stopIfTrue="1">
      <formula>IF(OR($C7="Major",$C7="Pre-Condition"), TRUE, FALSE)</formula>
    </cfRule>
  </conditionalFormatting>
  <conditionalFormatting sqref="C7:C8 A10:L10 A11:I12 B13:L13 G14:L18 B21:B293 D21:L293 A21:A343 C21:C343">
    <cfRule type="expression" dxfId="17" priority="82" stopIfTrue="1">
      <formula>ISNUMBER(SEARCH("Closed",$K7))</formula>
    </cfRule>
    <cfRule type="expression" dxfId="16" priority="83" stopIfTrue="1">
      <formula>IF($C7="Minor", TRUE, FALSE)</formula>
    </cfRule>
    <cfRule type="expression" dxfId="15" priority="84" stopIfTrue="1">
      <formula>IF(OR($C7="Major",$C7="Pre-Condition"), TRUE, FALSE)</formula>
    </cfRule>
  </conditionalFormatting>
  <conditionalFormatting sqref="D7:F8">
    <cfRule type="expression" dxfId="14" priority="120" stopIfTrue="1">
      <formula>ISNUMBER(SEARCH("Closed",$J7))</formula>
    </cfRule>
    <cfRule type="expression" dxfId="13" priority="121" stopIfTrue="1">
      <formula>IF($C7="Minor", TRUE, FALSE)</formula>
    </cfRule>
    <cfRule type="expression" dxfId="12" priority="122" stopIfTrue="1">
      <formula>IF(OR($C7="Major",$C7="Pre-Condition"), TRUE, FALSE)</formula>
    </cfRule>
  </conditionalFormatting>
  <conditionalFormatting sqref="I7:L8">
    <cfRule type="expression" dxfId="11" priority="4" stopIfTrue="1">
      <formula>ISNUMBER(SEARCH("Closed",$K7))</formula>
    </cfRule>
    <cfRule type="expression" dxfId="10" priority="5" stopIfTrue="1">
      <formula>IF($C7="Minor", TRUE, FALSE)</formula>
    </cfRule>
    <cfRule type="expression" dxfId="9" priority="6" stopIfTrue="1">
      <formula>IF(OR($C7="Major",$C7="Pre-Condition"), TRUE, FALSE)</formula>
    </cfRule>
  </conditionalFormatting>
  <conditionalFormatting sqref="J11:L12">
    <cfRule type="expression" dxfId="8" priority="1" stopIfTrue="1">
      <formula>ISNUMBER(SEARCH("Closed",$I11))</formula>
    </cfRule>
    <cfRule type="expression" dxfId="7" priority="2" stopIfTrue="1">
      <formula>IF($C11="Minor", TRUE, FALSE)</formula>
    </cfRule>
    <cfRule type="expression" dxfId="6" priority="3" stopIfTrue="1">
      <formula>IF(OR($C11="Major",$C11="Pre-Condition"), TRUE, FALSE)</formula>
    </cfRule>
  </conditionalFormatting>
  <dataValidations count="2">
    <dataValidation type="list" allowBlank="1" showInputMessage="1" showErrorMessage="1" sqref="C21:C343 C7:C8 C10:C13 A21:A343" xr:uid="{00000000-0002-0000-0300-000000000000}">
      <formula1>$O$1:$O$3</formula1>
    </dataValidation>
    <dataValidation type="list" allowBlank="1" showInputMessage="1" showErrorMessage="1" sqref="A7:A8 A10:A12" xr:uid="{00000000-0002-0000-0300-000001000000}">
      <formula1>$AC$194:$AC$203</formula1>
    </dataValidation>
  </dataValidations>
  <pageMargins left="0.74803149606299213" right="0.74803149606299213" top="0.98425196850393704" bottom="0.98425196850393704" header="0.51181102362204722" footer="0.51181102362204722"/>
  <pageSetup paperSize="9" scale="37" fitToHeight="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6"/>
  <sheetViews>
    <sheetView view="pageBreakPreview" zoomScaleNormal="75" zoomScaleSheetLayoutView="100" workbookViewId="0"/>
  </sheetViews>
  <sheetFormatPr defaultColWidth="9" defaultRowHeight="14"/>
  <cols>
    <col min="1" max="1" width="7" style="99" customWidth="1"/>
    <col min="2" max="2" width="78.81640625" style="6" customWidth="1"/>
    <col min="3" max="3" width="3" style="59" customWidth="1"/>
    <col min="4" max="4" width="19" style="7" customWidth="1"/>
    <col min="5" max="16384" width="9" style="1"/>
  </cols>
  <sheetData>
    <row r="1" spans="1:4">
      <c r="A1" s="50">
        <v>3</v>
      </c>
      <c r="B1" s="51" t="s">
        <v>1793</v>
      </c>
      <c r="C1" s="150"/>
      <c r="D1" s="10"/>
    </row>
    <row r="2" spans="1:4">
      <c r="A2" s="104">
        <v>3.1</v>
      </c>
      <c r="B2" s="52" t="s">
        <v>212</v>
      </c>
      <c r="C2" s="150"/>
      <c r="D2" s="10"/>
    </row>
    <row r="3" spans="1:4">
      <c r="B3" s="66" t="s">
        <v>1819</v>
      </c>
      <c r="C3" s="150"/>
      <c r="D3" s="10"/>
    </row>
    <row r="4" spans="1:4">
      <c r="B4" s="31" t="s">
        <v>1611</v>
      </c>
    </row>
    <row r="5" spans="1:4">
      <c r="B5" s="66" t="s">
        <v>213</v>
      </c>
    </row>
    <row r="6" spans="1:4" ht="43.5">
      <c r="B6" s="440" t="s">
        <v>1794</v>
      </c>
    </row>
    <row r="7" spans="1:4" ht="29">
      <c r="B7" s="440" t="s">
        <v>1616</v>
      </c>
    </row>
    <row r="8" spans="1:4" ht="87">
      <c r="B8" s="440" t="s">
        <v>1795</v>
      </c>
    </row>
    <row r="9" spans="1:4" ht="28">
      <c r="B9" s="31" t="s">
        <v>1615</v>
      </c>
    </row>
    <row r="10" spans="1:4" ht="46.5" customHeight="1">
      <c r="B10" s="31" t="s">
        <v>1614</v>
      </c>
    </row>
    <row r="11" spans="1:4" ht="28">
      <c r="B11" s="31" t="s">
        <v>1613</v>
      </c>
    </row>
    <row r="12" spans="1:4" ht="42">
      <c r="B12" s="31" t="s">
        <v>1796</v>
      </c>
    </row>
    <row r="13" spans="1:4" ht="56">
      <c r="B13" s="31" t="s">
        <v>1612</v>
      </c>
    </row>
    <row r="14" spans="1:4">
      <c r="B14" s="103"/>
    </row>
    <row r="15" spans="1:4">
      <c r="B15" s="66" t="s">
        <v>221</v>
      </c>
      <c r="C15" s="150"/>
      <c r="D15" s="10"/>
    </row>
    <row r="16" spans="1:4" ht="31.5" customHeight="1">
      <c r="B16" s="31" t="s">
        <v>1617</v>
      </c>
    </row>
    <row r="17" spans="1:4" ht="15" customHeight="1">
      <c r="B17" s="103"/>
    </row>
    <row r="18" spans="1:4">
      <c r="B18" s="66" t="s">
        <v>222</v>
      </c>
    </row>
    <row r="19" spans="1:4">
      <c r="B19" s="31" t="s">
        <v>1797</v>
      </c>
    </row>
    <row r="20" spans="1:4">
      <c r="B20" s="103"/>
    </row>
    <row r="21" spans="1:4">
      <c r="B21" s="31"/>
    </row>
    <row r="22" spans="1:4">
      <c r="A22" s="104">
        <v>3.2</v>
      </c>
      <c r="B22" s="49" t="s">
        <v>225</v>
      </c>
      <c r="C22" s="150"/>
      <c r="D22" s="10"/>
    </row>
    <row r="23" spans="1:4">
      <c r="B23" s="31" t="s">
        <v>226</v>
      </c>
    </row>
    <row r="24" spans="1:4" ht="42">
      <c r="B24" s="31" t="s">
        <v>1618</v>
      </c>
    </row>
    <row r="25" spans="1:4">
      <c r="B25" s="31" t="s">
        <v>231</v>
      </c>
    </row>
    <row r="26" spans="1:4">
      <c r="B26" s="31"/>
    </row>
    <row r="27" spans="1:4">
      <c r="A27" s="100" t="s">
        <v>232</v>
      </c>
      <c r="B27" s="66" t="s">
        <v>233</v>
      </c>
      <c r="C27" s="150"/>
      <c r="D27" s="10"/>
    </row>
    <row r="28" spans="1:4">
      <c r="A28" s="100"/>
      <c r="B28" s="31" t="s">
        <v>1619</v>
      </c>
      <c r="C28" s="150"/>
      <c r="D28" s="10"/>
    </row>
    <row r="29" spans="1:4">
      <c r="B29" s="31"/>
    </row>
    <row r="30" spans="1:4">
      <c r="A30" s="104">
        <v>3.3</v>
      </c>
      <c r="B30" s="49" t="s">
        <v>234</v>
      </c>
      <c r="C30" s="150"/>
      <c r="D30" s="17"/>
    </row>
    <row r="31" spans="1:4" ht="28">
      <c r="B31" s="31" t="s">
        <v>235</v>
      </c>
      <c r="D31" s="6"/>
    </row>
    <row r="32" spans="1:4">
      <c r="B32" s="103" t="s">
        <v>236</v>
      </c>
      <c r="D32" s="6"/>
    </row>
    <row r="33" spans="1:4">
      <c r="B33" s="103" t="s">
        <v>237</v>
      </c>
      <c r="D33" s="6"/>
    </row>
    <row r="34" spans="1:4">
      <c r="B34" s="31" t="s">
        <v>238</v>
      </c>
      <c r="D34" s="6"/>
    </row>
    <row r="35" spans="1:4">
      <c r="B35" s="31"/>
      <c r="D35" s="6"/>
    </row>
    <row r="36" spans="1:4">
      <c r="A36" s="104">
        <v>3.4</v>
      </c>
      <c r="B36" s="49" t="s">
        <v>239</v>
      </c>
      <c r="C36" s="150"/>
      <c r="D36" s="17"/>
    </row>
    <row r="37" spans="1:4">
      <c r="B37" s="31" t="s">
        <v>240</v>
      </c>
      <c r="D37" s="6"/>
    </row>
    <row r="38" spans="1:4">
      <c r="B38" s="31"/>
    </row>
    <row r="39" spans="1:4">
      <c r="A39" s="104">
        <v>3.5</v>
      </c>
      <c r="B39" s="49" t="s">
        <v>241</v>
      </c>
      <c r="C39" s="150"/>
      <c r="D39" s="10"/>
    </row>
    <row r="40" spans="1:4" ht="99" customHeight="1">
      <c r="B40" s="153" t="s">
        <v>1620</v>
      </c>
      <c r="C40" s="74"/>
      <c r="D40" s="13"/>
    </row>
    <row r="41" spans="1:4">
      <c r="B41" s="31"/>
    </row>
    <row r="42" spans="1:4">
      <c r="A42" s="104">
        <v>3.6</v>
      </c>
      <c r="B42" s="49" t="s">
        <v>243</v>
      </c>
      <c r="C42" s="150"/>
      <c r="D42" s="10"/>
    </row>
    <row r="43" spans="1:4" ht="63.75" customHeight="1">
      <c r="B43" s="6" t="s">
        <v>1798</v>
      </c>
      <c r="C43" s="76"/>
      <c r="D43" s="14"/>
    </row>
    <row r="44" spans="1:4">
      <c r="B44" s="31" t="s">
        <v>1788</v>
      </c>
      <c r="C44" s="76"/>
      <c r="D44" s="14"/>
    </row>
    <row r="45" spans="1:4">
      <c r="B45" s="31" t="s">
        <v>1789</v>
      </c>
    </row>
    <row r="46" spans="1:4">
      <c r="B46" s="31" t="s">
        <v>1790</v>
      </c>
    </row>
    <row r="47" spans="1:4">
      <c r="B47" s="31" t="s">
        <v>1799</v>
      </c>
    </row>
    <row r="48" spans="1:4">
      <c r="B48" s="1" t="s">
        <v>1791</v>
      </c>
    </row>
    <row r="49" spans="1:4">
      <c r="A49" s="104">
        <v>3.7</v>
      </c>
      <c r="B49" s="49" t="s">
        <v>247</v>
      </c>
      <c r="C49" s="150"/>
      <c r="D49" s="17"/>
    </row>
    <row r="50" spans="1:4">
      <c r="A50" s="100"/>
      <c r="B50" s="97"/>
      <c r="C50" s="150"/>
      <c r="D50" s="17"/>
    </row>
    <row r="51" spans="1:4" s="16" customFormat="1" ht="28">
      <c r="A51" s="99"/>
      <c r="B51" s="31" t="s">
        <v>1792</v>
      </c>
      <c r="C51" s="76"/>
      <c r="D51" s="14"/>
    </row>
    <row r="52" spans="1:4" ht="46.5" customHeight="1">
      <c r="A52" s="101" t="s">
        <v>249</v>
      </c>
      <c r="B52" s="31" t="s">
        <v>250</v>
      </c>
      <c r="C52" s="76"/>
      <c r="D52" s="8"/>
    </row>
    <row r="53" spans="1:4">
      <c r="B53" s="31"/>
    </row>
    <row r="54" spans="1:4">
      <c r="A54" s="100" t="s">
        <v>251</v>
      </c>
      <c r="B54" s="66" t="s">
        <v>252</v>
      </c>
      <c r="C54" s="150"/>
      <c r="D54" s="10"/>
    </row>
    <row r="55" spans="1:4">
      <c r="B55" s="31" t="s">
        <v>1589</v>
      </c>
      <c r="C55" s="76"/>
      <c r="D55" s="14"/>
    </row>
    <row r="56" spans="1:4">
      <c r="B56" s="31"/>
    </row>
    <row r="57" spans="1:4">
      <c r="A57" s="104">
        <v>3.8</v>
      </c>
      <c r="B57" s="49" t="s">
        <v>253</v>
      </c>
      <c r="C57" s="150"/>
      <c r="D57" s="17"/>
    </row>
    <row r="58" spans="1:4">
      <c r="A58" s="100" t="s">
        <v>254</v>
      </c>
      <c r="B58" s="66" t="s">
        <v>255</v>
      </c>
      <c r="C58" s="150"/>
      <c r="D58" s="17"/>
    </row>
    <row r="59" spans="1:4">
      <c r="B59" s="31" t="s">
        <v>1784</v>
      </c>
      <c r="C59" s="76"/>
      <c r="D59" s="8"/>
    </row>
    <row r="60" spans="1:4">
      <c r="B60" s="31" t="s">
        <v>1785</v>
      </c>
      <c r="C60" s="76"/>
      <c r="D60" s="8"/>
    </row>
    <row r="61" spans="1:4">
      <c r="B61" s="31" t="s">
        <v>1786</v>
      </c>
      <c r="C61" s="76"/>
      <c r="D61" s="8"/>
    </row>
    <row r="62" spans="1:4">
      <c r="B62" s="31" t="s">
        <v>1787</v>
      </c>
      <c r="C62" s="76"/>
      <c r="D62" s="8"/>
    </row>
    <row r="63" spans="1:4">
      <c r="B63" s="31" t="s">
        <v>259</v>
      </c>
      <c r="D63" s="6"/>
    </row>
    <row r="64" spans="1:4">
      <c r="B64" s="31"/>
      <c r="D64" s="6"/>
    </row>
    <row r="65" spans="1:4" ht="42">
      <c r="A65" s="100" t="s">
        <v>1837</v>
      </c>
      <c r="B65" s="461" t="s">
        <v>1838</v>
      </c>
      <c r="D65" s="6"/>
    </row>
    <row r="66" spans="1:4">
      <c r="A66" s="460"/>
      <c r="B66" s="64" t="s">
        <v>1840</v>
      </c>
      <c r="D66" s="6"/>
    </row>
    <row r="67" spans="1:4">
      <c r="A67" s="460"/>
      <c r="B67" s="64" t="s">
        <v>1839</v>
      </c>
      <c r="D67" s="6"/>
    </row>
    <row r="68" spans="1:4">
      <c r="B68" s="31"/>
      <c r="D68" s="6"/>
    </row>
    <row r="69" spans="1:4">
      <c r="A69" s="104">
        <v>3.9</v>
      </c>
      <c r="B69" s="49" t="s">
        <v>260</v>
      </c>
      <c r="C69" s="150"/>
      <c r="D69" s="10"/>
    </row>
    <row r="70" spans="1:4" ht="84">
      <c r="B70" s="31" t="s">
        <v>261</v>
      </c>
    </row>
    <row r="71" spans="1:4">
      <c r="B71" s="31"/>
    </row>
    <row r="72" spans="1:4">
      <c r="B72" s="31"/>
    </row>
    <row r="73" spans="1:4">
      <c r="A73" s="102">
        <v>3.1</v>
      </c>
      <c r="B73" s="49" t="s">
        <v>262</v>
      </c>
      <c r="C73" s="150"/>
      <c r="D73" s="10"/>
    </row>
    <row r="74" spans="1:4" ht="28">
      <c r="A74" s="100"/>
      <c r="B74" s="31" t="s">
        <v>263</v>
      </c>
    </row>
    <row r="75" spans="1:4">
      <c r="A75" s="100" t="s">
        <v>264</v>
      </c>
      <c r="B75" s="66" t="s">
        <v>265</v>
      </c>
      <c r="C75" s="150"/>
      <c r="D75" s="10"/>
    </row>
    <row r="76" spans="1:4" ht="27" customHeight="1">
      <c r="A76" s="101" t="s">
        <v>266</v>
      </c>
      <c r="B76" s="31"/>
    </row>
    <row r="77" spans="1:4" hidden="1">
      <c r="A77" s="101" t="s">
        <v>267</v>
      </c>
      <c r="B77" s="31"/>
    </row>
    <row r="78" spans="1:4" ht="42" hidden="1">
      <c r="A78" s="101" t="s">
        <v>268</v>
      </c>
      <c r="B78" s="31"/>
    </row>
    <row r="79" spans="1:4" hidden="1">
      <c r="A79" s="101" t="s">
        <v>269</v>
      </c>
      <c r="B79" s="31"/>
    </row>
    <row r="80" spans="1:4" hidden="1">
      <c r="B80" s="31"/>
    </row>
    <row r="81" spans="1:4" hidden="1">
      <c r="A81" s="101"/>
      <c r="B81" s="31"/>
    </row>
    <row r="82" spans="1:4" hidden="1">
      <c r="A82" s="101"/>
      <c r="B82" s="31"/>
    </row>
    <row r="83" spans="1:4">
      <c r="B83" s="31"/>
    </row>
    <row r="84" spans="1:4">
      <c r="A84" s="154">
        <v>3.11</v>
      </c>
      <c r="B84" s="49" t="s">
        <v>270</v>
      </c>
      <c r="C84" s="150"/>
      <c r="D84" s="10"/>
    </row>
    <row r="85" spans="1:4" ht="112">
      <c r="B85" s="31" t="s">
        <v>271</v>
      </c>
    </row>
    <row r="86" spans="1:4" ht="28">
      <c r="B86" s="31" t="s">
        <v>272</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view="pageBreakPreview" zoomScaleNormal="100" zoomScaleSheetLayoutView="100" workbookViewId="0">
      <selection activeCell="H9" sqref="H9"/>
    </sheetView>
  </sheetViews>
  <sheetFormatPr defaultColWidth="9.1796875" defaultRowHeight="14"/>
  <cols>
    <col min="1" max="1" width="6.81640625" style="100" customWidth="1"/>
    <col min="2" max="2" width="79.1796875" style="18" customWidth="1"/>
    <col min="3" max="3" width="2.453125" style="18" customWidth="1"/>
    <col min="4" max="256" width="9.1796875" style="161"/>
    <col min="257" max="257" width="6.81640625" style="161" customWidth="1"/>
    <col min="258" max="258" width="79.1796875" style="161" customWidth="1"/>
    <col min="259" max="259" width="2.453125" style="161" customWidth="1"/>
    <col min="260" max="512" width="9.1796875" style="161"/>
    <col min="513" max="513" width="6.81640625" style="161" customWidth="1"/>
    <col min="514" max="514" width="79.1796875" style="161" customWidth="1"/>
    <col min="515" max="515" width="2.453125" style="161" customWidth="1"/>
    <col min="516" max="768" width="9.1796875" style="161"/>
    <col min="769" max="769" width="6.81640625" style="161" customWidth="1"/>
    <col min="770" max="770" width="79.1796875" style="161" customWidth="1"/>
    <col min="771" max="771" width="2.453125" style="161" customWidth="1"/>
    <col min="772" max="1024" width="9.1796875" style="161"/>
    <col min="1025" max="1025" width="6.81640625" style="161" customWidth="1"/>
    <col min="1026" max="1026" width="79.1796875" style="161" customWidth="1"/>
    <col min="1027" max="1027" width="2.453125" style="161" customWidth="1"/>
    <col min="1028" max="1280" width="9.1796875" style="161"/>
    <col min="1281" max="1281" width="6.81640625" style="161" customWidth="1"/>
    <col min="1282" max="1282" width="79.1796875" style="161" customWidth="1"/>
    <col min="1283" max="1283" width="2.453125" style="161" customWidth="1"/>
    <col min="1284" max="1536" width="9.1796875" style="161"/>
    <col min="1537" max="1537" width="6.81640625" style="161" customWidth="1"/>
    <col min="1538" max="1538" width="79.1796875" style="161" customWidth="1"/>
    <col min="1539" max="1539" width="2.453125" style="161" customWidth="1"/>
    <col min="1540" max="1792" width="9.1796875" style="161"/>
    <col min="1793" max="1793" width="6.81640625" style="161" customWidth="1"/>
    <col min="1794" max="1794" width="79.1796875" style="161" customWidth="1"/>
    <col min="1795" max="1795" width="2.453125" style="161" customWidth="1"/>
    <col min="1796" max="2048" width="9.1796875" style="161"/>
    <col min="2049" max="2049" width="6.81640625" style="161" customWidth="1"/>
    <col min="2050" max="2050" width="79.1796875" style="161" customWidth="1"/>
    <col min="2051" max="2051" width="2.453125" style="161" customWidth="1"/>
    <col min="2052" max="2304" width="9.1796875" style="161"/>
    <col min="2305" max="2305" width="6.81640625" style="161" customWidth="1"/>
    <col min="2306" max="2306" width="79.1796875" style="161" customWidth="1"/>
    <col min="2307" max="2307" width="2.453125" style="161" customWidth="1"/>
    <col min="2308" max="2560" width="9.1796875" style="161"/>
    <col min="2561" max="2561" width="6.81640625" style="161" customWidth="1"/>
    <col min="2562" max="2562" width="79.1796875" style="161" customWidth="1"/>
    <col min="2563" max="2563" width="2.453125" style="161" customWidth="1"/>
    <col min="2564" max="2816" width="9.1796875" style="161"/>
    <col min="2817" max="2817" width="6.81640625" style="161" customWidth="1"/>
    <col min="2818" max="2818" width="79.1796875" style="161" customWidth="1"/>
    <col min="2819" max="2819" width="2.453125" style="161" customWidth="1"/>
    <col min="2820" max="3072" width="9.1796875" style="161"/>
    <col min="3073" max="3073" width="6.81640625" style="161" customWidth="1"/>
    <col min="3074" max="3074" width="79.1796875" style="161" customWidth="1"/>
    <col min="3075" max="3075" width="2.453125" style="161" customWidth="1"/>
    <col min="3076" max="3328" width="9.1796875" style="161"/>
    <col min="3329" max="3329" width="6.81640625" style="161" customWidth="1"/>
    <col min="3330" max="3330" width="79.1796875" style="161" customWidth="1"/>
    <col min="3331" max="3331" width="2.453125" style="161" customWidth="1"/>
    <col min="3332" max="3584" width="9.1796875" style="161"/>
    <col min="3585" max="3585" width="6.81640625" style="161" customWidth="1"/>
    <col min="3586" max="3586" width="79.1796875" style="161" customWidth="1"/>
    <col min="3587" max="3587" width="2.453125" style="161" customWidth="1"/>
    <col min="3588" max="3840" width="9.1796875" style="161"/>
    <col min="3841" max="3841" width="6.81640625" style="161" customWidth="1"/>
    <col min="3842" max="3842" width="79.1796875" style="161" customWidth="1"/>
    <col min="3843" max="3843" width="2.453125" style="161" customWidth="1"/>
    <col min="3844" max="4096" width="9.1796875" style="161"/>
    <col min="4097" max="4097" width="6.81640625" style="161" customWidth="1"/>
    <col min="4098" max="4098" width="79.1796875" style="161" customWidth="1"/>
    <col min="4099" max="4099" width="2.453125" style="161" customWidth="1"/>
    <col min="4100" max="4352" width="9.1796875" style="161"/>
    <col min="4353" max="4353" width="6.81640625" style="161" customWidth="1"/>
    <col min="4354" max="4354" width="79.1796875" style="161" customWidth="1"/>
    <col min="4355" max="4355" width="2.453125" style="161" customWidth="1"/>
    <col min="4356" max="4608" width="9.1796875" style="161"/>
    <col min="4609" max="4609" width="6.81640625" style="161" customWidth="1"/>
    <col min="4610" max="4610" width="79.1796875" style="161" customWidth="1"/>
    <col min="4611" max="4611" width="2.453125" style="161" customWidth="1"/>
    <col min="4612" max="4864" width="9.1796875" style="161"/>
    <col min="4865" max="4865" width="6.81640625" style="161" customWidth="1"/>
    <col min="4866" max="4866" width="79.1796875" style="161" customWidth="1"/>
    <col min="4867" max="4867" width="2.453125" style="161" customWidth="1"/>
    <col min="4868" max="5120" width="9.1796875" style="161"/>
    <col min="5121" max="5121" width="6.81640625" style="161" customWidth="1"/>
    <col min="5122" max="5122" width="79.1796875" style="161" customWidth="1"/>
    <col min="5123" max="5123" width="2.453125" style="161" customWidth="1"/>
    <col min="5124" max="5376" width="9.1796875" style="161"/>
    <col min="5377" max="5377" width="6.81640625" style="161" customWidth="1"/>
    <col min="5378" max="5378" width="79.1796875" style="161" customWidth="1"/>
    <col min="5379" max="5379" width="2.453125" style="161" customWidth="1"/>
    <col min="5380" max="5632" width="9.1796875" style="161"/>
    <col min="5633" max="5633" width="6.81640625" style="161" customWidth="1"/>
    <col min="5634" max="5634" width="79.1796875" style="161" customWidth="1"/>
    <col min="5635" max="5635" width="2.453125" style="161" customWidth="1"/>
    <col min="5636" max="5888" width="9.1796875" style="161"/>
    <col min="5889" max="5889" width="6.81640625" style="161" customWidth="1"/>
    <col min="5890" max="5890" width="79.1796875" style="161" customWidth="1"/>
    <col min="5891" max="5891" width="2.453125" style="161" customWidth="1"/>
    <col min="5892" max="6144" width="9.1796875" style="161"/>
    <col min="6145" max="6145" width="6.81640625" style="161" customWidth="1"/>
    <col min="6146" max="6146" width="79.1796875" style="161" customWidth="1"/>
    <col min="6147" max="6147" width="2.453125" style="161" customWidth="1"/>
    <col min="6148" max="6400" width="9.1796875" style="161"/>
    <col min="6401" max="6401" width="6.81640625" style="161" customWidth="1"/>
    <col min="6402" max="6402" width="79.1796875" style="161" customWidth="1"/>
    <col min="6403" max="6403" width="2.453125" style="161" customWidth="1"/>
    <col min="6404" max="6656" width="9.1796875" style="161"/>
    <col min="6657" max="6657" width="6.81640625" style="161" customWidth="1"/>
    <col min="6658" max="6658" width="79.1796875" style="161" customWidth="1"/>
    <col min="6659" max="6659" width="2.453125" style="161" customWidth="1"/>
    <col min="6660" max="6912" width="9.1796875" style="161"/>
    <col min="6913" max="6913" width="6.81640625" style="161" customWidth="1"/>
    <col min="6914" max="6914" width="79.1796875" style="161" customWidth="1"/>
    <col min="6915" max="6915" width="2.453125" style="161" customWidth="1"/>
    <col min="6916" max="7168" width="9.1796875" style="161"/>
    <col min="7169" max="7169" width="6.81640625" style="161" customWidth="1"/>
    <col min="7170" max="7170" width="79.1796875" style="161" customWidth="1"/>
    <col min="7171" max="7171" width="2.453125" style="161" customWidth="1"/>
    <col min="7172" max="7424" width="9.1796875" style="161"/>
    <col min="7425" max="7425" width="6.81640625" style="161" customWidth="1"/>
    <col min="7426" max="7426" width="79.1796875" style="161" customWidth="1"/>
    <col min="7427" max="7427" width="2.453125" style="161" customWidth="1"/>
    <col min="7428" max="7680" width="9.1796875" style="161"/>
    <col min="7681" max="7681" width="6.81640625" style="161" customWidth="1"/>
    <col min="7682" max="7682" width="79.1796875" style="161" customWidth="1"/>
    <col min="7683" max="7683" width="2.453125" style="161" customWidth="1"/>
    <col min="7684" max="7936" width="9.1796875" style="161"/>
    <col min="7937" max="7937" width="6.81640625" style="161" customWidth="1"/>
    <col min="7938" max="7938" width="79.1796875" style="161" customWidth="1"/>
    <col min="7939" max="7939" width="2.453125" style="161" customWidth="1"/>
    <col min="7940" max="8192" width="9.1796875" style="161"/>
    <col min="8193" max="8193" width="6.81640625" style="161" customWidth="1"/>
    <col min="8194" max="8194" width="79.1796875" style="161" customWidth="1"/>
    <col min="8195" max="8195" width="2.453125" style="161" customWidth="1"/>
    <col min="8196" max="8448" width="9.1796875" style="161"/>
    <col min="8449" max="8449" width="6.81640625" style="161" customWidth="1"/>
    <col min="8450" max="8450" width="79.1796875" style="161" customWidth="1"/>
    <col min="8451" max="8451" width="2.453125" style="161" customWidth="1"/>
    <col min="8452" max="8704" width="9.1796875" style="161"/>
    <col min="8705" max="8705" width="6.81640625" style="161" customWidth="1"/>
    <col min="8706" max="8706" width="79.1796875" style="161" customWidth="1"/>
    <col min="8707" max="8707" width="2.453125" style="161" customWidth="1"/>
    <col min="8708" max="8960" width="9.1796875" style="161"/>
    <col min="8961" max="8961" width="6.81640625" style="161" customWidth="1"/>
    <col min="8962" max="8962" width="79.1796875" style="161" customWidth="1"/>
    <col min="8963" max="8963" width="2.453125" style="161" customWidth="1"/>
    <col min="8964" max="9216" width="9.1796875" style="161"/>
    <col min="9217" max="9217" width="6.81640625" style="161" customWidth="1"/>
    <col min="9218" max="9218" width="79.1796875" style="161" customWidth="1"/>
    <col min="9219" max="9219" width="2.453125" style="161" customWidth="1"/>
    <col min="9220" max="9472" width="9.1796875" style="161"/>
    <col min="9473" max="9473" width="6.81640625" style="161" customWidth="1"/>
    <col min="9474" max="9474" width="79.1796875" style="161" customWidth="1"/>
    <col min="9475" max="9475" width="2.453125" style="161" customWidth="1"/>
    <col min="9476" max="9728" width="9.1796875" style="161"/>
    <col min="9729" max="9729" width="6.81640625" style="161" customWidth="1"/>
    <col min="9730" max="9730" width="79.1796875" style="161" customWidth="1"/>
    <col min="9731" max="9731" width="2.453125" style="161" customWidth="1"/>
    <col min="9732" max="9984" width="9.1796875" style="161"/>
    <col min="9985" max="9985" width="6.81640625" style="161" customWidth="1"/>
    <col min="9986" max="9986" width="79.1796875" style="161" customWidth="1"/>
    <col min="9987" max="9987" width="2.453125" style="161" customWidth="1"/>
    <col min="9988" max="10240" width="9.1796875" style="161"/>
    <col min="10241" max="10241" width="6.81640625" style="161" customWidth="1"/>
    <col min="10242" max="10242" width="79.1796875" style="161" customWidth="1"/>
    <col min="10243" max="10243" width="2.453125" style="161" customWidth="1"/>
    <col min="10244" max="10496" width="9.1796875" style="161"/>
    <col min="10497" max="10497" width="6.81640625" style="161" customWidth="1"/>
    <col min="10498" max="10498" width="79.1796875" style="161" customWidth="1"/>
    <col min="10499" max="10499" width="2.453125" style="161" customWidth="1"/>
    <col min="10500" max="10752" width="9.1796875" style="161"/>
    <col min="10753" max="10753" width="6.81640625" style="161" customWidth="1"/>
    <col min="10754" max="10754" width="79.1796875" style="161" customWidth="1"/>
    <col min="10755" max="10755" width="2.453125" style="161" customWidth="1"/>
    <col min="10756" max="11008" width="9.1796875" style="161"/>
    <col min="11009" max="11009" width="6.81640625" style="161" customWidth="1"/>
    <col min="11010" max="11010" width="79.1796875" style="161" customWidth="1"/>
    <col min="11011" max="11011" width="2.453125" style="161" customWidth="1"/>
    <col min="11012" max="11264" width="9.1796875" style="161"/>
    <col min="11265" max="11265" width="6.81640625" style="161" customWidth="1"/>
    <col min="11266" max="11266" width="79.1796875" style="161" customWidth="1"/>
    <col min="11267" max="11267" width="2.453125" style="161" customWidth="1"/>
    <col min="11268" max="11520" width="9.1796875" style="161"/>
    <col min="11521" max="11521" width="6.81640625" style="161" customWidth="1"/>
    <col min="11522" max="11522" width="79.1796875" style="161" customWidth="1"/>
    <col min="11523" max="11523" width="2.453125" style="161" customWidth="1"/>
    <col min="11524" max="11776" width="9.1796875" style="161"/>
    <col min="11777" max="11777" width="6.81640625" style="161" customWidth="1"/>
    <col min="11778" max="11778" width="79.1796875" style="161" customWidth="1"/>
    <col min="11779" max="11779" width="2.453125" style="161" customWidth="1"/>
    <col min="11780" max="12032" width="9.1796875" style="161"/>
    <col min="12033" max="12033" width="6.81640625" style="161" customWidth="1"/>
    <col min="12034" max="12034" width="79.1796875" style="161" customWidth="1"/>
    <col min="12035" max="12035" width="2.453125" style="161" customWidth="1"/>
    <col min="12036" max="12288" width="9.1796875" style="161"/>
    <col min="12289" max="12289" width="6.81640625" style="161" customWidth="1"/>
    <col min="12290" max="12290" width="79.1796875" style="161" customWidth="1"/>
    <col min="12291" max="12291" width="2.453125" style="161" customWidth="1"/>
    <col min="12292" max="12544" width="9.1796875" style="161"/>
    <col min="12545" max="12545" width="6.81640625" style="161" customWidth="1"/>
    <col min="12546" max="12546" width="79.1796875" style="161" customWidth="1"/>
    <col min="12547" max="12547" width="2.453125" style="161" customWidth="1"/>
    <col min="12548" max="12800" width="9.1796875" style="161"/>
    <col min="12801" max="12801" width="6.81640625" style="161" customWidth="1"/>
    <col min="12802" max="12802" width="79.1796875" style="161" customWidth="1"/>
    <col min="12803" max="12803" width="2.453125" style="161" customWidth="1"/>
    <col min="12804" max="13056" width="9.1796875" style="161"/>
    <col min="13057" max="13057" width="6.81640625" style="161" customWidth="1"/>
    <col min="13058" max="13058" width="79.1796875" style="161" customWidth="1"/>
    <col min="13059" max="13059" width="2.453125" style="161" customWidth="1"/>
    <col min="13060" max="13312" width="9.1796875" style="161"/>
    <col min="13313" max="13313" width="6.81640625" style="161" customWidth="1"/>
    <col min="13314" max="13314" width="79.1796875" style="161" customWidth="1"/>
    <col min="13315" max="13315" width="2.453125" style="161" customWidth="1"/>
    <col min="13316" max="13568" width="9.1796875" style="161"/>
    <col min="13569" max="13569" width="6.81640625" style="161" customWidth="1"/>
    <col min="13570" max="13570" width="79.1796875" style="161" customWidth="1"/>
    <col min="13571" max="13571" width="2.453125" style="161" customWidth="1"/>
    <col min="13572" max="13824" width="9.1796875" style="161"/>
    <col min="13825" max="13825" width="6.81640625" style="161" customWidth="1"/>
    <col min="13826" max="13826" width="79.1796875" style="161" customWidth="1"/>
    <col min="13827" max="13827" width="2.453125" style="161" customWidth="1"/>
    <col min="13828" max="14080" width="9.1796875" style="161"/>
    <col min="14081" max="14081" width="6.81640625" style="161" customWidth="1"/>
    <col min="14082" max="14082" width="79.1796875" style="161" customWidth="1"/>
    <col min="14083" max="14083" width="2.453125" style="161" customWidth="1"/>
    <col min="14084" max="14336" width="9.1796875" style="161"/>
    <col min="14337" max="14337" width="6.81640625" style="161" customWidth="1"/>
    <col min="14338" max="14338" width="79.1796875" style="161" customWidth="1"/>
    <col min="14339" max="14339" width="2.453125" style="161" customWidth="1"/>
    <col min="14340" max="14592" width="9.1796875" style="161"/>
    <col min="14593" max="14593" width="6.81640625" style="161" customWidth="1"/>
    <col min="14594" max="14594" width="79.1796875" style="161" customWidth="1"/>
    <col min="14595" max="14595" width="2.453125" style="161" customWidth="1"/>
    <col min="14596" max="14848" width="9.1796875" style="161"/>
    <col min="14849" max="14849" width="6.81640625" style="161" customWidth="1"/>
    <col min="14850" max="14850" width="79.1796875" style="161" customWidth="1"/>
    <col min="14851" max="14851" width="2.453125" style="161" customWidth="1"/>
    <col min="14852" max="15104" width="9.1796875" style="161"/>
    <col min="15105" max="15105" width="6.81640625" style="161" customWidth="1"/>
    <col min="15106" max="15106" width="79.1796875" style="161" customWidth="1"/>
    <col min="15107" max="15107" width="2.453125" style="161" customWidth="1"/>
    <col min="15108" max="15360" width="9.1796875" style="161"/>
    <col min="15361" max="15361" width="6.81640625" style="161" customWidth="1"/>
    <col min="15362" max="15362" width="79.1796875" style="161" customWidth="1"/>
    <col min="15363" max="15363" width="2.453125" style="161" customWidth="1"/>
    <col min="15364" max="15616" width="9.1796875" style="161"/>
    <col min="15617" max="15617" width="6.81640625" style="161" customWidth="1"/>
    <col min="15618" max="15618" width="79.1796875" style="161" customWidth="1"/>
    <col min="15619" max="15619" width="2.453125" style="161" customWidth="1"/>
    <col min="15620" max="15872" width="9.1796875" style="161"/>
    <col min="15873" max="15873" width="6.81640625" style="161" customWidth="1"/>
    <col min="15874" max="15874" width="79.1796875" style="161" customWidth="1"/>
    <col min="15875" max="15875" width="2.453125" style="161" customWidth="1"/>
    <col min="15876" max="16128" width="9.1796875" style="161"/>
    <col min="16129" max="16129" width="6.81640625" style="161" customWidth="1"/>
    <col min="16130" max="16130" width="79.1796875" style="161" customWidth="1"/>
    <col min="16131" max="16131" width="2.453125" style="161" customWidth="1"/>
    <col min="16132" max="16384" width="9.1796875" style="161"/>
  </cols>
  <sheetData>
    <row r="1" spans="1:3" ht="28">
      <c r="A1" s="50">
        <v>5</v>
      </c>
      <c r="B1" s="86" t="s">
        <v>2057</v>
      </c>
      <c r="C1" s="10"/>
    </row>
    <row r="2" spans="1:3" ht="28">
      <c r="A2" s="104">
        <v>5.3</v>
      </c>
      <c r="B2" s="49" t="s">
        <v>2058</v>
      </c>
      <c r="C2" s="10"/>
    </row>
    <row r="3" spans="1:3">
      <c r="A3" s="560" t="s">
        <v>277</v>
      </c>
      <c r="B3" s="66" t="s">
        <v>279</v>
      </c>
      <c r="C3" s="7"/>
    </row>
    <row r="4" spans="1:3" ht="140">
      <c r="B4" s="153" t="s">
        <v>2067</v>
      </c>
      <c r="C4" s="7"/>
    </row>
    <row r="5" spans="1:3">
      <c r="B5" s="30"/>
      <c r="C5" s="7"/>
    </row>
    <row r="6" spans="1:3">
      <c r="B6" s="30"/>
      <c r="C6" s="7"/>
    </row>
    <row r="7" spans="1:3">
      <c r="B7" s="31"/>
      <c r="C7" s="7"/>
    </row>
    <row r="8" spans="1:3">
      <c r="A8" s="560" t="s">
        <v>278</v>
      </c>
      <c r="B8" s="66" t="s">
        <v>280</v>
      </c>
      <c r="C8" s="10"/>
    </row>
    <row r="9" spans="1:3" ht="56">
      <c r="B9" s="31" t="s">
        <v>2068</v>
      </c>
      <c r="C9" s="7"/>
    </row>
    <row r="10" spans="1:3">
      <c r="A10" s="99"/>
      <c r="B10" s="153"/>
    </row>
    <row r="11" spans="1:3">
      <c r="A11" s="99"/>
      <c r="B11" s="153"/>
    </row>
    <row r="12" spans="1:3">
      <c r="B12" s="31"/>
      <c r="C12" s="7"/>
    </row>
    <row r="13" spans="1:3" ht="42">
      <c r="A13" s="562">
        <v>5.4</v>
      </c>
      <c r="B13" s="563" t="s">
        <v>2061</v>
      </c>
      <c r="C13" s="564"/>
    </row>
    <row r="14" spans="1:3" ht="42">
      <c r="A14" s="560" t="s">
        <v>281</v>
      </c>
      <c r="B14" s="418" t="s">
        <v>2062</v>
      </c>
      <c r="C14" s="564"/>
    </row>
    <row r="15" spans="1:3">
      <c r="B15" s="561" t="s">
        <v>2063</v>
      </c>
      <c r="C15" s="564"/>
    </row>
    <row r="16" spans="1:3">
      <c r="B16" s="565"/>
      <c r="C16" s="564"/>
    </row>
    <row r="17" spans="1:3">
      <c r="B17" s="31"/>
      <c r="C17" s="17"/>
    </row>
    <row r="18" spans="1:3">
      <c r="A18" s="560" t="s">
        <v>282</v>
      </c>
      <c r="B18" s="66" t="s">
        <v>279</v>
      </c>
      <c r="C18" s="17"/>
    </row>
    <row r="19" spans="1:3">
      <c r="B19" s="561" t="s">
        <v>2059</v>
      </c>
    </row>
    <row r="20" spans="1:3" ht="28">
      <c r="B20" s="30" t="s">
        <v>2060</v>
      </c>
    </row>
    <row r="21" spans="1:3">
      <c r="A21" s="99"/>
      <c r="B21" s="153"/>
    </row>
    <row r="22" spans="1:3">
      <c r="A22" s="99"/>
      <c r="B22" s="153"/>
    </row>
    <row r="23" spans="1:3">
      <c r="B23" s="31"/>
    </row>
    <row r="24" spans="1:3" ht="42">
      <c r="A24" s="562" t="s">
        <v>2064</v>
      </c>
      <c r="B24" s="563" t="s">
        <v>2065</v>
      </c>
      <c r="C24" s="564"/>
    </row>
    <row r="25" spans="1:3">
      <c r="A25" s="560" t="s">
        <v>283</v>
      </c>
      <c r="B25" s="66" t="s">
        <v>2066</v>
      </c>
      <c r="C25" s="564"/>
    </row>
    <row r="26" spans="1:3">
      <c r="B26" s="561" t="s">
        <v>2059</v>
      </c>
      <c r="C26" s="564"/>
    </row>
    <row r="27" spans="1:3">
      <c r="B27" s="30"/>
      <c r="C27" s="564"/>
    </row>
    <row r="28" spans="1:3">
      <c r="B28" s="31"/>
      <c r="C28" s="17"/>
    </row>
    <row r="29" spans="1:3">
      <c r="B29" s="31"/>
      <c r="C29" s="17"/>
    </row>
    <row r="30" spans="1:3">
      <c r="A30" s="99"/>
      <c r="B30" s="153"/>
    </row>
    <row r="31" spans="1:3">
      <c r="B31" s="3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5"/>
  <sheetViews>
    <sheetView view="pageBreakPreview" zoomScaleNormal="100" zoomScaleSheetLayoutView="100" workbookViewId="0">
      <selection activeCell="D16" sqref="D16"/>
    </sheetView>
  </sheetViews>
  <sheetFormatPr defaultColWidth="9" defaultRowHeight="14"/>
  <cols>
    <col min="1" max="1" width="7.1796875" style="84" customWidth="1"/>
    <col min="2" max="2" width="80.453125" style="7" customWidth="1"/>
    <col min="3" max="3" width="2" style="7" customWidth="1"/>
    <col min="4" max="16384" width="9" style="1"/>
  </cols>
  <sheetData>
    <row r="1" spans="1:4" ht="28">
      <c r="A1" s="77">
        <v>6</v>
      </c>
      <c r="B1" s="86" t="s">
        <v>289</v>
      </c>
      <c r="C1" s="150"/>
    </row>
    <row r="2" spans="1:4">
      <c r="A2" s="78">
        <v>6.1</v>
      </c>
      <c r="B2" s="87" t="s">
        <v>290</v>
      </c>
      <c r="C2" s="150"/>
    </row>
    <row r="3" spans="1:4">
      <c r="A3" s="78"/>
      <c r="B3" s="61" t="s">
        <v>2101</v>
      </c>
      <c r="C3" s="59"/>
    </row>
    <row r="4" spans="1:4">
      <c r="A4" s="78"/>
      <c r="B4" s="64"/>
      <c r="C4" s="59"/>
    </row>
    <row r="5" spans="1:4">
      <c r="A5" s="185"/>
      <c r="B5" s="65" t="s">
        <v>213</v>
      </c>
      <c r="C5" s="59"/>
      <c r="D5" s="7"/>
    </row>
    <row r="6" spans="1:4" ht="28">
      <c r="A6" s="185"/>
      <c r="B6" s="64" t="s">
        <v>2162</v>
      </c>
      <c r="C6" s="59"/>
      <c r="D6" s="7"/>
    </row>
    <row r="7" spans="1:4">
      <c r="A7" s="185"/>
      <c r="B7" s="64" t="s">
        <v>2163</v>
      </c>
      <c r="C7" s="59"/>
      <c r="D7" s="7"/>
    </row>
    <row r="8" spans="1:4">
      <c r="A8" s="185"/>
      <c r="B8" s="64" t="s">
        <v>2164</v>
      </c>
      <c r="C8" s="59"/>
      <c r="D8" s="7"/>
    </row>
    <row r="9" spans="1:4">
      <c r="A9" s="185"/>
      <c r="B9" s="64" t="s">
        <v>2165</v>
      </c>
      <c r="C9" s="59"/>
      <c r="D9" s="7"/>
    </row>
    <row r="10" spans="1:4">
      <c r="A10" s="185"/>
      <c r="B10" s="665" t="s">
        <v>2166</v>
      </c>
      <c r="C10" s="59"/>
      <c r="D10" s="7"/>
    </row>
    <row r="11" spans="1:4">
      <c r="A11" s="185"/>
      <c r="B11" s="64" t="s">
        <v>2167</v>
      </c>
      <c r="C11" s="59"/>
      <c r="D11" s="7"/>
    </row>
    <row r="12" spans="1:4">
      <c r="A12" s="185"/>
      <c r="B12" s="64" t="s">
        <v>2168</v>
      </c>
      <c r="C12" s="59"/>
      <c r="D12" s="7"/>
    </row>
    <row r="13" spans="1:4" ht="28">
      <c r="A13" s="185"/>
      <c r="B13" s="64" t="s">
        <v>2169</v>
      </c>
      <c r="C13" s="59"/>
      <c r="D13" s="7"/>
    </row>
    <row r="14" spans="1:4">
      <c r="A14" s="185"/>
      <c r="B14" s="186"/>
      <c r="C14" s="59"/>
      <c r="D14" s="7"/>
    </row>
    <row r="15" spans="1:4">
      <c r="A15" s="78">
        <v>6.2</v>
      </c>
      <c r="B15" s="88" t="s">
        <v>291</v>
      </c>
      <c r="C15" s="150"/>
      <c r="D15" s="12"/>
    </row>
    <row r="16" spans="1:4" ht="33.75" customHeight="1">
      <c r="A16" s="78"/>
      <c r="B16" s="61" t="s">
        <v>2170</v>
      </c>
      <c r="C16" s="59"/>
      <c r="D16" s="12"/>
    </row>
    <row r="17" spans="1:4">
      <c r="A17" s="78"/>
      <c r="B17" s="64"/>
      <c r="C17" s="59"/>
      <c r="D17" s="12"/>
    </row>
    <row r="18" spans="1:4">
      <c r="A18" s="185"/>
      <c r="B18" s="65" t="s">
        <v>222</v>
      </c>
      <c r="C18" s="59"/>
      <c r="D18" s="7"/>
    </row>
    <row r="19" spans="1:4">
      <c r="A19" s="185"/>
      <c r="B19" s="64" t="s">
        <v>2171</v>
      </c>
      <c r="C19" s="59"/>
      <c r="D19" s="7"/>
    </row>
    <row r="20" spans="1:4">
      <c r="A20" s="185"/>
      <c r="B20" s="64" t="s">
        <v>2172</v>
      </c>
      <c r="C20" s="59"/>
      <c r="D20" s="7"/>
    </row>
    <row r="21" spans="1:4">
      <c r="A21" s="185"/>
      <c r="B21" s="62"/>
      <c r="C21" s="59"/>
      <c r="D21" s="7"/>
    </row>
    <row r="22" spans="1:4">
      <c r="A22" s="78">
        <v>6.3</v>
      </c>
      <c r="B22" s="88" t="s">
        <v>293</v>
      </c>
      <c r="C22" s="150"/>
    </row>
    <row r="23" spans="1:4">
      <c r="A23" s="78"/>
      <c r="B23" s="63" t="s">
        <v>226</v>
      </c>
      <c r="C23" s="150"/>
    </row>
    <row r="24" spans="1:4" ht="56">
      <c r="A24" s="78"/>
      <c r="B24" s="31" t="s">
        <v>2173</v>
      </c>
      <c r="C24" s="59"/>
    </row>
    <row r="25" spans="1:4">
      <c r="A25" s="78"/>
      <c r="B25" s="64" t="s">
        <v>294</v>
      </c>
      <c r="C25" s="59"/>
    </row>
    <row r="26" spans="1:4">
      <c r="A26" s="78"/>
      <c r="B26" s="64" t="s">
        <v>294</v>
      </c>
      <c r="C26" s="59"/>
    </row>
    <row r="27" spans="1:4">
      <c r="A27" s="78"/>
      <c r="B27" s="64"/>
      <c r="C27" s="59"/>
    </row>
    <row r="28" spans="1:4">
      <c r="A28" s="78" t="s">
        <v>295</v>
      </c>
      <c r="B28" s="65" t="s">
        <v>233</v>
      </c>
      <c r="C28" s="150"/>
    </row>
    <row r="29" spans="1:4">
      <c r="A29" s="78"/>
      <c r="B29" s="64" t="s">
        <v>2102</v>
      </c>
      <c r="C29" s="59"/>
    </row>
    <row r="30" spans="1:4">
      <c r="A30" s="78"/>
      <c r="B30" s="62"/>
      <c r="C30" s="59"/>
    </row>
    <row r="31" spans="1:4">
      <c r="A31" s="78">
        <v>6.4</v>
      </c>
      <c r="B31" s="88" t="s">
        <v>296</v>
      </c>
      <c r="C31" s="150"/>
    </row>
    <row r="32" spans="1:4" ht="84">
      <c r="A32" s="78"/>
      <c r="B32" s="666" t="s">
        <v>2174</v>
      </c>
      <c r="C32" s="74"/>
    </row>
    <row r="33" spans="1:3">
      <c r="A33" s="78"/>
      <c r="B33" s="68"/>
      <c r="C33" s="74"/>
    </row>
    <row r="34" spans="1:3">
      <c r="A34" s="78" t="s">
        <v>297</v>
      </c>
      <c r="B34" s="69" t="s">
        <v>298</v>
      </c>
      <c r="C34" s="75"/>
    </row>
    <row r="35" spans="1:3">
      <c r="A35" s="78"/>
      <c r="B35" s="68"/>
      <c r="C35" s="74"/>
    </row>
    <row r="36" spans="1:3" ht="98">
      <c r="A36" s="78"/>
      <c r="B36" s="667" t="s">
        <v>300</v>
      </c>
      <c r="C36" s="74"/>
    </row>
    <row r="37" spans="1:3" ht="28">
      <c r="A37" s="78"/>
      <c r="B37" s="64" t="s">
        <v>2175</v>
      </c>
      <c r="C37" s="76"/>
    </row>
    <row r="38" spans="1:3">
      <c r="A38" s="78"/>
      <c r="B38" s="668" t="s">
        <v>2176</v>
      </c>
      <c r="C38" s="76"/>
    </row>
    <row r="39" spans="1:3">
      <c r="A39" s="78"/>
      <c r="B39" s="62" t="s">
        <v>2177</v>
      </c>
      <c r="C39" s="59"/>
    </row>
    <row r="40" spans="1:3">
      <c r="A40" s="78">
        <v>6.5</v>
      </c>
      <c r="B40" s="88" t="s">
        <v>302</v>
      </c>
      <c r="C40" s="150"/>
    </row>
    <row r="41" spans="1:3">
      <c r="A41" s="78"/>
      <c r="B41" s="61" t="s">
        <v>2158</v>
      </c>
      <c r="C41" s="150"/>
    </row>
    <row r="42" spans="1:3">
      <c r="A42" s="78"/>
      <c r="B42" s="64" t="s">
        <v>2159</v>
      </c>
      <c r="C42" s="150"/>
    </row>
    <row r="43" spans="1:3">
      <c r="A43" s="78"/>
      <c r="B43" s="64" t="s">
        <v>2160</v>
      </c>
      <c r="C43" s="150"/>
    </row>
    <row r="44" spans="1:3" ht="42">
      <c r="A44" s="78"/>
      <c r="B44" s="64" t="s">
        <v>2161</v>
      </c>
      <c r="C44" s="150"/>
    </row>
    <row r="45" spans="1:3">
      <c r="A45" s="78"/>
      <c r="B45" s="64" t="s">
        <v>259</v>
      </c>
      <c r="C45" s="59"/>
    </row>
    <row r="46" spans="1:3">
      <c r="A46" s="78"/>
      <c r="B46" s="64"/>
      <c r="C46" s="59"/>
    </row>
    <row r="47" spans="1:3">
      <c r="A47" s="78">
        <v>6.6</v>
      </c>
      <c r="B47" s="88" t="s">
        <v>304</v>
      </c>
      <c r="C47" s="150"/>
    </row>
    <row r="48" spans="1:3" ht="28">
      <c r="A48" s="78"/>
      <c r="B48" s="64" t="s">
        <v>305</v>
      </c>
      <c r="C48" s="59"/>
    </row>
    <row r="49" spans="1:4">
      <c r="A49" s="78"/>
      <c r="B49" s="62"/>
      <c r="C49" s="59"/>
    </row>
    <row r="50" spans="1:4">
      <c r="A50" s="78">
        <v>6.7</v>
      </c>
      <c r="B50" s="88" t="s">
        <v>243</v>
      </c>
      <c r="C50" s="150"/>
    </row>
    <row r="51" spans="1:4">
      <c r="A51" s="78"/>
      <c r="B51" s="86" t="s">
        <v>306</v>
      </c>
      <c r="C51" s="150"/>
    </row>
    <row r="52" spans="1:4" ht="126">
      <c r="A52" s="184"/>
      <c r="B52" s="31" t="s">
        <v>2178</v>
      </c>
      <c r="C52" s="76"/>
      <c r="D52" s="14"/>
    </row>
    <row r="53" spans="1:4" ht="56">
      <c r="A53" s="184"/>
      <c r="B53" s="31" t="s">
        <v>2179</v>
      </c>
      <c r="C53" s="76"/>
      <c r="D53" s="14"/>
    </row>
    <row r="54" spans="1:4" ht="70">
      <c r="A54" s="78"/>
      <c r="B54" s="31" t="s">
        <v>2180</v>
      </c>
      <c r="C54" s="76"/>
    </row>
    <row r="55" spans="1:4" ht="84">
      <c r="A55" s="78"/>
      <c r="B55" s="64" t="s">
        <v>2281</v>
      </c>
      <c r="C55" s="76"/>
    </row>
    <row r="56" spans="1:4" ht="84">
      <c r="A56" s="78"/>
      <c r="B56" s="64" t="s">
        <v>2181</v>
      </c>
      <c r="C56" s="76"/>
    </row>
    <row r="57" spans="1:4">
      <c r="A57" s="78"/>
      <c r="B57" s="70"/>
      <c r="C57" s="76"/>
    </row>
    <row r="58" spans="1:4">
      <c r="A58" s="80"/>
      <c r="B58" s="70"/>
      <c r="C58" s="76"/>
    </row>
    <row r="59" spans="1:4">
      <c r="A59" s="80" t="s">
        <v>307</v>
      </c>
      <c r="B59" s="69" t="s">
        <v>308</v>
      </c>
      <c r="C59" s="76"/>
    </row>
    <row r="60" spans="1:4">
      <c r="A60" s="79" t="s">
        <v>309</v>
      </c>
      <c r="B60" s="69" t="s">
        <v>310</v>
      </c>
      <c r="C60" s="76"/>
    </row>
    <row r="61" spans="1:4">
      <c r="A61" s="79"/>
      <c r="B61" s="64" t="s">
        <v>1589</v>
      </c>
      <c r="C61" s="76"/>
    </row>
    <row r="62" spans="1:4">
      <c r="A62" s="79" t="s">
        <v>312</v>
      </c>
      <c r="B62" s="69" t="s">
        <v>313</v>
      </c>
      <c r="C62" s="76"/>
    </row>
    <row r="63" spans="1:4">
      <c r="A63" s="79"/>
      <c r="B63" s="64" t="s">
        <v>2182</v>
      </c>
      <c r="C63" s="76"/>
    </row>
    <row r="64" spans="1:4" ht="28">
      <c r="A64" s="79" t="s">
        <v>315</v>
      </c>
      <c r="B64" s="69" t="s">
        <v>316</v>
      </c>
      <c r="C64" s="76"/>
    </row>
    <row r="65" spans="1:3">
      <c r="A65" s="79"/>
      <c r="B65" s="670" t="s">
        <v>2202</v>
      </c>
      <c r="C65" s="76"/>
    </row>
    <row r="66" spans="1:3">
      <c r="A66" s="79"/>
      <c r="B66" s="671" t="s">
        <v>2203</v>
      </c>
      <c r="C66" s="76"/>
    </row>
    <row r="67" spans="1:3">
      <c r="A67" s="79"/>
      <c r="B67" s="671" t="s">
        <v>2204</v>
      </c>
      <c r="C67" s="76"/>
    </row>
    <row r="68" spans="1:3">
      <c r="A68" s="79"/>
      <c r="B68" s="671" t="s">
        <v>2205</v>
      </c>
      <c r="C68" s="76"/>
    </row>
    <row r="69" spans="1:3">
      <c r="A69" s="79"/>
      <c r="B69" s="671" t="s">
        <v>2206</v>
      </c>
      <c r="C69" s="76"/>
    </row>
    <row r="70" spans="1:3">
      <c r="A70" s="79"/>
      <c r="B70" s="671" t="s">
        <v>2207</v>
      </c>
      <c r="C70" s="76"/>
    </row>
    <row r="71" spans="1:3">
      <c r="A71" s="79"/>
      <c r="B71" s="672" t="s">
        <v>2208</v>
      </c>
      <c r="C71" s="76"/>
    </row>
    <row r="72" spans="1:3">
      <c r="A72" s="79"/>
      <c r="B72" s="673" t="s">
        <v>2209</v>
      </c>
      <c r="C72" s="76"/>
    </row>
    <row r="73" spans="1:3">
      <c r="A73" s="79"/>
      <c r="B73" s="673" t="s">
        <v>2210</v>
      </c>
      <c r="C73" s="76"/>
    </row>
    <row r="74" spans="1:3">
      <c r="A74" s="79"/>
      <c r="B74" s="673" t="s">
        <v>2211</v>
      </c>
      <c r="C74" s="76"/>
    </row>
    <row r="75" spans="1:3">
      <c r="A75" s="79"/>
      <c r="B75" s="673">
        <v>24.83</v>
      </c>
      <c r="C75" s="76"/>
    </row>
    <row r="76" spans="1:3">
      <c r="A76" s="79"/>
      <c r="B76" s="673" t="s">
        <v>2212</v>
      </c>
      <c r="C76" s="76"/>
    </row>
    <row r="77" spans="1:3">
      <c r="A77" s="79"/>
      <c r="B77" s="671" t="s">
        <v>2213</v>
      </c>
      <c r="C77" s="76"/>
    </row>
    <row r="78" spans="1:3">
      <c r="A78" s="79"/>
      <c r="B78" s="671" t="s">
        <v>2214</v>
      </c>
      <c r="C78" s="76"/>
    </row>
    <row r="79" spans="1:3">
      <c r="A79" s="79"/>
      <c r="B79" s="671" t="s">
        <v>2215</v>
      </c>
      <c r="C79" s="76"/>
    </row>
    <row r="80" spans="1:3">
      <c r="A80" s="79"/>
      <c r="B80" s="671" t="s">
        <v>2216</v>
      </c>
      <c r="C80" s="76"/>
    </row>
    <row r="81" spans="1:3">
      <c r="A81" s="79"/>
      <c r="B81" s="674" t="s">
        <v>2217</v>
      </c>
      <c r="C81" s="76"/>
    </row>
    <row r="82" spans="1:3" ht="70">
      <c r="A82" s="79"/>
      <c r="B82" s="675" t="s">
        <v>2218</v>
      </c>
      <c r="C82" s="76"/>
    </row>
    <row r="83" spans="1:3">
      <c r="A83" s="79"/>
      <c r="B83" s="673" t="s">
        <v>2219</v>
      </c>
      <c r="C83" s="76"/>
    </row>
    <row r="84" spans="1:3">
      <c r="A84" s="79"/>
      <c r="B84" s="674" t="s">
        <v>2220</v>
      </c>
      <c r="C84" s="76"/>
    </row>
    <row r="85" spans="1:3">
      <c r="A85" s="79"/>
      <c r="B85" s="64"/>
      <c r="C85" s="76"/>
    </row>
    <row r="86" spans="1:3">
      <c r="A86" s="79" t="s">
        <v>318</v>
      </c>
      <c r="B86" s="69" t="s">
        <v>319</v>
      </c>
      <c r="C86" s="76"/>
    </row>
    <row r="87" spans="1:3" ht="98">
      <c r="A87" s="79"/>
      <c r="B87" s="64" t="s">
        <v>2183</v>
      </c>
      <c r="C87" s="76"/>
    </row>
    <row r="88" spans="1:3">
      <c r="A88" s="79" t="s">
        <v>321</v>
      </c>
      <c r="B88" s="69" t="s">
        <v>322</v>
      </c>
      <c r="C88" s="76"/>
    </row>
    <row r="89" spans="1:3">
      <c r="A89" s="79"/>
      <c r="B89" s="64" t="s">
        <v>2185</v>
      </c>
      <c r="C89" s="76"/>
    </row>
    <row r="90" spans="1:3">
      <c r="A90" s="81" t="s">
        <v>323</v>
      </c>
      <c r="B90" s="69" t="s">
        <v>324</v>
      </c>
      <c r="C90" s="76"/>
    </row>
    <row r="91" spans="1:3">
      <c r="A91" s="79"/>
      <c r="B91" s="72" t="s">
        <v>2186</v>
      </c>
      <c r="C91" s="76"/>
    </row>
    <row r="92" spans="1:3">
      <c r="A92" s="79" t="s">
        <v>325</v>
      </c>
      <c r="B92" s="69" t="s">
        <v>326</v>
      </c>
      <c r="C92" s="76"/>
    </row>
    <row r="93" spans="1:3">
      <c r="A93" s="79"/>
      <c r="B93" s="31" t="s">
        <v>2187</v>
      </c>
      <c r="C93" s="76"/>
    </row>
    <row r="94" spans="1:3">
      <c r="A94" s="79"/>
      <c r="B94" s="31" t="s">
        <v>2188</v>
      </c>
      <c r="C94" s="76"/>
    </row>
    <row r="95" spans="1:3">
      <c r="A95" s="79"/>
      <c r="B95" s="31" t="s">
        <v>2189</v>
      </c>
      <c r="C95" s="76"/>
    </row>
    <row r="96" spans="1:3">
      <c r="A96" s="79"/>
      <c r="B96" s="64" t="s">
        <v>2190</v>
      </c>
      <c r="C96" s="76"/>
    </row>
    <row r="97" spans="1:3" ht="28">
      <c r="A97" s="79"/>
      <c r="B97" s="64" t="s">
        <v>2191</v>
      </c>
      <c r="C97" s="76"/>
    </row>
    <row r="98" spans="1:3">
      <c r="A98" s="79" t="s">
        <v>327</v>
      </c>
      <c r="B98" s="69" t="s">
        <v>2184</v>
      </c>
      <c r="C98" s="76"/>
    </row>
    <row r="99" spans="1:3" ht="42">
      <c r="A99" s="79"/>
      <c r="B99" s="667" t="s">
        <v>2192</v>
      </c>
      <c r="C99" s="76"/>
    </row>
    <row r="100" spans="1:3" ht="28">
      <c r="A100" s="79"/>
      <c r="B100" s="667" t="s">
        <v>2193</v>
      </c>
      <c r="C100" s="76"/>
    </row>
    <row r="101" spans="1:3" ht="28">
      <c r="A101" s="79"/>
      <c r="B101" s="667" t="s">
        <v>2194</v>
      </c>
      <c r="C101" s="76"/>
    </row>
    <row r="102" spans="1:3" ht="42">
      <c r="A102" s="79"/>
      <c r="B102" s="667" t="s">
        <v>2195</v>
      </c>
      <c r="C102" s="76"/>
    </row>
    <row r="103" spans="1:3">
      <c r="A103" s="79"/>
      <c r="B103" s="1" t="s">
        <v>2196</v>
      </c>
      <c r="C103" s="76"/>
    </row>
    <row r="104" spans="1:3">
      <c r="A104" s="79"/>
      <c r="B104" s="64" t="s">
        <v>2197</v>
      </c>
      <c r="C104" s="76"/>
    </row>
    <row r="105" spans="1:3">
      <c r="A105" s="79"/>
      <c r="B105" s="70"/>
      <c r="C105" s="76"/>
    </row>
    <row r="106" spans="1:3" ht="28">
      <c r="A106" s="79" t="s">
        <v>330</v>
      </c>
      <c r="B106" s="69" t="s">
        <v>331</v>
      </c>
      <c r="C106" s="76"/>
    </row>
    <row r="107" spans="1:3">
      <c r="A107" s="80"/>
      <c r="B107" s="64" t="s">
        <v>2198</v>
      </c>
      <c r="C107" s="76"/>
    </row>
    <row r="108" spans="1:3" ht="28">
      <c r="A108" s="80"/>
      <c r="B108" s="62" t="s">
        <v>2199</v>
      </c>
      <c r="C108" s="76"/>
    </row>
    <row r="109" spans="1:3">
      <c r="A109" s="78">
        <v>6.8</v>
      </c>
      <c r="B109" s="88" t="s">
        <v>332</v>
      </c>
      <c r="C109" s="150"/>
    </row>
    <row r="110" spans="1:3">
      <c r="A110" s="78"/>
      <c r="B110" s="63"/>
      <c r="C110" s="150"/>
    </row>
    <row r="111" spans="1:3">
      <c r="A111" s="78"/>
      <c r="B111" s="65"/>
      <c r="C111" s="150"/>
    </row>
    <row r="112" spans="1:3" ht="28">
      <c r="A112" s="78"/>
      <c r="B112" s="669" t="s">
        <v>2200</v>
      </c>
      <c r="C112" s="150"/>
    </row>
    <row r="113" spans="1:3">
      <c r="A113" s="78">
        <v>6.9</v>
      </c>
      <c r="B113" s="88" t="s">
        <v>285</v>
      </c>
      <c r="C113" s="150"/>
    </row>
    <row r="114" spans="1:3">
      <c r="A114" s="190"/>
      <c r="B114" s="61" t="s">
        <v>1589</v>
      </c>
      <c r="C114" s="76"/>
    </row>
    <row r="115" spans="1:3">
      <c r="A115" s="78"/>
      <c r="B115" s="65"/>
      <c r="C115" s="150"/>
    </row>
    <row r="116" spans="1:3">
      <c r="A116" s="78"/>
      <c r="B116" s="62"/>
      <c r="C116" s="59"/>
    </row>
    <row r="117" spans="1:3">
      <c r="A117" s="80">
        <v>6.1</v>
      </c>
      <c r="B117" s="88" t="s">
        <v>334</v>
      </c>
      <c r="C117" s="150"/>
    </row>
    <row r="118" spans="1:3">
      <c r="A118" s="78"/>
      <c r="B118" s="61" t="s">
        <v>335</v>
      </c>
      <c r="C118" s="76"/>
    </row>
    <row r="119" spans="1:3">
      <c r="A119" s="78"/>
      <c r="B119" s="70"/>
      <c r="C119" s="76"/>
    </row>
    <row r="120" spans="1:3">
      <c r="A120" s="78"/>
      <c r="B120" s="62"/>
      <c r="C120" s="59"/>
    </row>
    <row r="121" spans="1:3">
      <c r="A121" s="80">
        <v>6.11</v>
      </c>
      <c r="B121" s="88" t="s">
        <v>338</v>
      </c>
      <c r="C121" s="150"/>
    </row>
    <row r="122" spans="1:3" ht="42">
      <c r="A122" s="78"/>
      <c r="B122" s="61" t="s">
        <v>2201</v>
      </c>
      <c r="C122" s="76"/>
    </row>
    <row r="123" spans="1:3" ht="41.25" customHeight="1">
      <c r="A123" s="78"/>
      <c r="B123" s="169"/>
      <c r="C123" s="59"/>
    </row>
    <row r="124" spans="1:3">
      <c r="A124" s="78">
        <v>6.12</v>
      </c>
      <c r="B124" s="88" t="s">
        <v>341</v>
      </c>
      <c r="C124" s="150"/>
    </row>
    <row r="125" spans="1:3" ht="28">
      <c r="A125" s="78"/>
      <c r="B125" s="61" t="s">
        <v>342</v>
      </c>
      <c r="C125" s="76"/>
    </row>
    <row r="126" spans="1:3">
      <c r="A126" s="78">
        <v>6.13</v>
      </c>
      <c r="B126" s="88" t="s">
        <v>344</v>
      </c>
      <c r="C126" s="150"/>
    </row>
    <row r="127" spans="1:3" ht="42">
      <c r="A127" s="78"/>
      <c r="B127" s="61" t="s">
        <v>345</v>
      </c>
      <c r="C127" s="59"/>
    </row>
    <row r="128" spans="1:3">
      <c r="A128" s="78"/>
      <c r="B128" s="62"/>
      <c r="C128" s="59"/>
    </row>
    <row r="129" spans="1:3">
      <c r="A129" s="78">
        <v>6.14</v>
      </c>
      <c r="B129" s="88" t="s">
        <v>346</v>
      </c>
      <c r="C129" s="150"/>
    </row>
    <row r="130" spans="1:3" ht="28">
      <c r="A130" s="78"/>
      <c r="B130" s="61" t="s">
        <v>347</v>
      </c>
      <c r="C130" s="59"/>
    </row>
    <row r="131" spans="1:3">
      <c r="A131" s="78" t="s">
        <v>264</v>
      </c>
      <c r="B131" s="65" t="s">
        <v>265</v>
      </c>
      <c r="C131" s="150"/>
    </row>
    <row r="132" spans="1:3" ht="25">
      <c r="A132" s="82" t="s">
        <v>266</v>
      </c>
      <c r="B132" s="64" t="s">
        <v>1589</v>
      </c>
      <c r="C132" s="59"/>
    </row>
    <row r="133" spans="1:3">
      <c r="A133" s="82" t="s">
        <v>267</v>
      </c>
      <c r="B133" s="64"/>
      <c r="C133" s="59"/>
    </row>
    <row r="134" spans="1:3" ht="37.5">
      <c r="A134" s="82" t="s">
        <v>268</v>
      </c>
      <c r="B134" s="64"/>
      <c r="C134" s="59"/>
    </row>
    <row r="135" spans="1:3">
      <c r="A135" s="83" t="s">
        <v>269</v>
      </c>
      <c r="B135" s="62"/>
      <c r="C135" s="59"/>
    </row>
  </sheetData>
  <phoneticPr fontId="8"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6E55-2BA4-4600-B22E-92A6FF8BE850}">
  <sheetPr>
    <tabColor rgb="FF92D050"/>
  </sheetPr>
  <dimension ref="A1:D94"/>
  <sheetViews>
    <sheetView view="pageBreakPreview" zoomScaleNormal="100" workbookViewId="0">
      <selection activeCell="B37" sqref="B37"/>
    </sheetView>
  </sheetViews>
  <sheetFormatPr defaultColWidth="9" defaultRowHeight="14"/>
  <cols>
    <col min="1" max="1" width="7.26953125" style="84" customWidth="1"/>
    <col min="2" max="2" width="80.453125" style="7" customWidth="1"/>
    <col min="3" max="3" width="2.453125" style="7" hidden="1" customWidth="1"/>
    <col min="4" max="16384" width="9" style="1"/>
  </cols>
  <sheetData>
    <row r="1" spans="1:4">
      <c r="A1" s="77">
        <v>7</v>
      </c>
      <c r="B1" s="86" t="s">
        <v>2304</v>
      </c>
      <c r="C1" s="10"/>
    </row>
    <row r="2" spans="1:4">
      <c r="A2" s="78">
        <v>7.1</v>
      </c>
      <c r="B2" s="87" t="s">
        <v>290</v>
      </c>
      <c r="C2" s="10"/>
    </row>
    <row r="3" spans="1:4">
      <c r="A3" s="78"/>
      <c r="B3" s="61" t="s">
        <v>2291</v>
      </c>
    </row>
    <row r="4" spans="1:4">
      <c r="A4" s="78"/>
      <c r="B4" s="31"/>
      <c r="C4" s="59"/>
    </row>
    <row r="5" spans="1:4">
      <c r="A5" s="184"/>
      <c r="B5" s="66" t="s">
        <v>213</v>
      </c>
      <c r="C5" s="59"/>
      <c r="D5" s="7"/>
    </row>
    <row r="6" spans="1:4">
      <c r="A6" s="184"/>
      <c r="B6" s="31" t="s">
        <v>2305</v>
      </c>
      <c r="C6" s="59"/>
      <c r="D6" s="7"/>
    </row>
    <row r="7" spans="1:4">
      <c r="A7" s="184"/>
      <c r="B7" s="31" t="s">
        <v>2306</v>
      </c>
      <c r="C7" s="59"/>
      <c r="D7" s="7"/>
    </row>
    <row r="8" spans="1:4">
      <c r="A8" s="184"/>
      <c r="B8" s="31" t="s">
        <v>2307</v>
      </c>
      <c r="C8" s="59"/>
      <c r="D8" s="7"/>
    </row>
    <row r="9" spans="1:4" ht="28">
      <c r="A9" s="184"/>
      <c r="B9" s="31" t="s">
        <v>2308</v>
      </c>
      <c r="C9" s="59"/>
      <c r="D9" s="7"/>
    </row>
    <row r="10" spans="1:4">
      <c r="A10" s="184"/>
      <c r="B10" s="31" t="s">
        <v>2309</v>
      </c>
      <c r="C10" s="59"/>
      <c r="D10" s="7"/>
    </row>
    <row r="11" spans="1:4">
      <c r="A11" s="78"/>
      <c r="B11" s="62"/>
      <c r="D11" s="12"/>
    </row>
    <row r="12" spans="1:4">
      <c r="A12" s="78">
        <v>7.2</v>
      </c>
      <c r="B12" s="88" t="s">
        <v>291</v>
      </c>
      <c r="C12" s="10"/>
      <c r="D12" s="12"/>
    </row>
    <row r="13" spans="1:4" ht="36" customHeight="1">
      <c r="A13" s="78"/>
      <c r="B13" s="31" t="s">
        <v>2310</v>
      </c>
      <c r="D13" s="12"/>
    </row>
    <row r="14" spans="1:4" ht="18" customHeight="1">
      <c r="A14" s="78"/>
      <c r="B14" s="103"/>
      <c r="D14" s="12"/>
    </row>
    <row r="15" spans="1:4">
      <c r="A15" s="185"/>
      <c r="B15" s="65" t="s">
        <v>222</v>
      </c>
      <c r="C15" s="59"/>
      <c r="D15" s="7"/>
    </row>
    <row r="16" spans="1:4" ht="42">
      <c r="A16" s="185"/>
      <c r="B16" s="64" t="s">
        <v>2311</v>
      </c>
      <c r="C16" s="59"/>
      <c r="D16" s="7"/>
    </row>
    <row r="17" spans="1:4" ht="28">
      <c r="A17" s="185"/>
      <c r="B17" s="64" t="s">
        <v>2312</v>
      </c>
      <c r="C17" s="59"/>
      <c r="D17" s="7"/>
    </row>
    <row r="18" spans="1:4">
      <c r="A18" s="78"/>
      <c r="B18" s="62"/>
    </row>
    <row r="19" spans="1:4">
      <c r="A19" s="78">
        <v>7.3</v>
      </c>
      <c r="B19" s="88" t="s">
        <v>293</v>
      </c>
      <c r="C19" s="10"/>
    </row>
    <row r="20" spans="1:4">
      <c r="A20" s="78"/>
      <c r="B20" s="63" t="s">
        <v>226</v>
      </c>
      <c r="C20" s="10"/>
    </row>
    <row r="21" spans="1:4" ht="103.5" customHeight="1">
      <c r="A21" s="78"/>
      <c r="B21" s="706" t="s">
        <v>2313</v>
      </c>
    </row>
    <row r="22" spans="1:4">
      <c r="A22" s="78"/>
      <c r="B22" s="64" t="s">
        <v>294</v>
      </c>
    </row>
    <row r="23" spans="1:4">
      <c r="A23" s="78"/>
      <c r="B23" s="64"/>
    </row>
    <row r="24" spans="1:4">
      <c r="A24" s="78" t="s">
        <v>348</v>
      </c>
      <c r="B24" s="65" t="s">
        <v>233</v>
      </c>
      <c r="C24" s="10"/>
    </row>
    <row r="25" spans="1:4">
      <c r="A25" s="78"/>
      <c r="B25" s="64" t="s">
        <v>2314</v>
      </c>
    </row>
    <row r="26" spans="1:4">
      <c r="A26" s="78"/>
      <c r="B26" s="62"/>
    </row>
    <row r="27" spans="1:4">
      <c r="A27" s="78">
        <v>7.4</v>
      </c>
      <c r="B27" s="88" t="s">
        <v>296</v>
      </c>
      <c r="C27" s="10"/>
    </row>
    <row r="28" spans="1:4" ht="84">
      <c r="A28" s="78"/>
      <c r="B28" s="666" t="s">
        <v>2174</v>
      </c>
      <c r="C28" s="13"/>
    </row>
    <row r="29" spans="1:4">
      <c r="A29" s="89"/>
      <c r="B29" s="68"/>
      <c r="C29" s="13"/>
    </row>
    <row r="30" spans="1:4">
      <c r="A30" s="78" t="s">
        <v>349</v>
      </c>
      <c r="B30" s="69" t="s">
        <v>298</v>
      </c>
      <c r="C30" s="20"/>
    </row>
    <row r="31" spans="1:4" ht="98">
      <c r="A31" s="78"/>
      <c r="B31" s="667" t="s">
        <v>300</v>
      </c>
      <c r="C31" s="13"/>
    </row>
    <row r="32" spans="1:4" ht="210">
      <c r="A32" s="78"/>
      <c r="B32" s="64" t="s">
        <v>2315</v>
      </c>
      <c r="C32" s="14"/>
    </row>
    <row r="33" spans="1:3">
      <c r="A33" s="78"/>
      <c r="B33" s="62"/>
    </row>
    <row r="34" spans="1:3">
      <c r="A34" s="78">
        <v>7.5</v>
      </c>
      <c r="B34" s="88" t="s">
        <v>302</v>
      </c>
      <c r="C34" s="10"/>
    </row>
    <row r="35" spans="1:3">
      <c r="A35" s="78"/>
      <c r="B35" s="61" t="s">
        <v>2316</v>
      </c>
    </row>
    <row r="36" spans="1:3">
      <c r="A36" s="78"/>
      <c r="B36" s="64" t="s">
        <v>1785</v>
      </c>
    </row>
    <row r="37" spans="1:3">
      <c r="A37" s="78"/>
      <c r="B37" s="64" t="s">
        <v>2317</v>
      </c>
    </row>
    <row r="38" spans="1:3" ht="28">
      <c r="A38" s="78"/>
      <c r="B38" s="64" t="s">
        <v>2318</v>
      </c>
    </row>
    <row r="39" spans="1:3">
      <c r="A39" s="78"/>
      <c r="B39" s="64" t="s">
        <v>259</v>
      </c>
    </row>
    <row r="40" spans="1:3">
      <c r="A40" s="78"/>
      <c r="B40" s="64"/>
    </row>
    <row r="41" spans="1:3">
      <c r="A41" s="78">
        <v>7.6</v>
      </c>
      <c r="B41" s="88" t="s">
        <v>304</v>
      </c>
      <c r="C41" s="17"/>
    </row>
    <row r="42" spans="1:3" ht="28">
      <c r="A42" s="78"/>
      <c r="B42" s="64" t="s">
        <v>305</v>
      </c>
      <c r="C42" s="6"/>
    </row>
    <row r="43" spans="1:3">
      <c r="A43" s="78"/>
      <c r="B43" s="62"/>
      <c r="C43" s="6"/>
    </row>
    <row r="44" spans="1:3">
      <c r="A44" s="78">
        <v>7.7</v>
      </c>
      <c r="B44" s="88" t="s">
        <v>243</v>
      </c>
      <c r="C44" s="10"/>
    </row>
    <row r="45" spans="1:3">
      <c r="A45" s="78"/>
      <c r="B45" s="86" t="s">
        <v>306</v>
      </c>
      <c r="C45" s="14"/>
    </row>
    <row r="46" spans="1:3" ht="63.75" customHeight="1">
      <c r="A46" s="78"/>
      <c r="B46" s="6" t="s">
        <v>2319</v>
      </c>
      <c r="C46" s="6"/>
    </row>
    <row r="47" spans="1:3" ht="42">
      <c r="A47" s="78"/>
      <c r="B47" s="6" t="s">
        <v>2320</v>
      </c>
      <c r="C47" s="6"/>
    </row>
    <row r="48" spans="1:3" ht="42">
      <c r="A48" s="78"/>
      <c r="B48" s="6" t="s">
        <v>2321</v>
      </c>
      <c r="C48" s="6"/>
    </row>
    <row r="49" spans="1:3" ht="42">
      <c r="A49" s="78"/>
      <c r="B49" s="6" t="s">
        <v>2322</v>
      </c>
      <c r="C49" s="6"/>
    </row>
    <row r="50" spans="1:3" ht="28">
      <c r="A50" s="78"/>
      <c r="B50" s="6" t="s">
        <v>2323</v>
      </c>
      <c r="C50" s="6"/>
    </row>
    <row r="51" spans="1:3">
      <c r="A51" s="78"/>
      <c r="B51" s="70"/>
      <c r="C51" s="14"/>
    </row>
    <row r="52" spans="1:3">
      <c r="A52" s="80" t="s">
        <v>350</v>
      </c>
      <c r="B52" s="69" t="s">
        <v>308</v>
      </c>
      <c r="C52" s="14"/>
    </row>
    <row r="53" spans="1:3">
      <c r="A53" s="79" t="s">
        <v>309</v>
      </c>
      <c r="B53" s="69" t="s">
        <v>310</v>
      </c>
      <c r="C53" s="14"/>
    </row>
    <row r="54" spans="1:3">
      <c r="A54" s="79"/>
      <c r="B54" s="64" t="s">
        <v>1589</v>
      </c>
      <c r="C54" s="14"/>
    </row>
    <row r="55" spans="1:3">
      <c r="A55" s="79" t="s">
        <v>312</v>
      </c>
      <c r="B55" s="69" t="s">
        <v>313</v>
      </c>
      <c r="C55" s="14"/>
    </row>
    <row r="56" spans="1:3">
      <c r="A56" s="79"/>
      <c r="B56" s="64" t="s">
        <v>2182</v>
      </c>
      <c r="C56" s="14"/>
    </row>
    <row r="57" spans="1:3" ht="28">
      <c r="A57" s="79" t="s">
        <v>315</v>
      </c>
      <c r="B57" s="69" t="s">
        <v>316</v>
      </c>
      <c r="C57" s="14"/>
    </row>
    <row r="58" spans="1:3">
      <c r="A58" s="79"/>
      <c r="B58" s="64" t="s">
        <v>2324</v>
      </c>
      <c r="C58" s="14"/>
    </row>
    <row r="59" spans="1:3">
      <c r="A59" s="79" t="s">
        <v>318</v>
      </c>
      <c r="B59" s="69" t="s">
        <v>319</v>
      </c>
      <c r="C59" s="14"/>
    </row>
    <row r="60" spans="1:3" ht="33" customHeight="1">
      <c r="A60" s="79"/>
      <c r="B60" s="64" t="s">
        <v>2325</v>
      </c>
      <c r="C60" s="14"/>
    </row>
    <row r="61" spans="1:3">
      <c r="A61" s="79" t="s">
        <v>321</v>
      </c>
      <c r="B61" s="69" t="s">
        <v>322</v>
      </c>
      <c r="C61" s="14"/>
    </row>
    <row r="62" spans="1:3">
      <c r="A62" s="79"/>
      <c r="B62" s="64" t="s">
        <v>2185</v>
      </c>
      <c r="C62" s="14"/>
    </row>
    <row r="63" spans="1:3">
      <c r="A63" s="81" t="s">
        <v>323</v>
      </c>
      <c r="B63" s="69" t="s">
        <v>324</v>
      </c>
      <c r="C63" s="14"/>
    </row>
    <row r="64" spans="1:3">
      <c r="A64" s="79"/>
      <c r="B64" s="72" t="s">
        <v>2186</v>
      </c>
      <c r="C64" s="14"/>
    </row>
    <row r="65" spans="1:3" ht="16.5" customHeight="1">
      <c r="A65" s="79" t="s">
        <v>325</v>
      </c>
      <c r="B65" s="69" t="s">
        <v>326</v>
      </c>
      <c r="C65" s="14"/>
    </row>
    <row r="66" spans="1:3">
      <c r="A66" s="79"/>
      <c r="B66" s="72" t="s">
        <v>2326</v>
      </c>
      <c r="C66" s="14"/>
    </row>
    <row r="67" spans="1:3">
      <c r="A67" s="79" t="s">
        <v>327</v>
      </c>
      <c r="B67" s="69" t="s">
        <v>328</v>
      </c>
      <c r="C67" s="14"/>
    </row>
    <row r="68" spans="1:3" ht="126">
      <c r="A68" s="79"/>
      <c r="B68" s="64" t="s">
        <v>2327</v>
      </c>
      <c r="C68" s="14"/>
    </row>
    <row r="69" spans="1:3" ht="28">
      <c r="A69" s="79" t="s">
        <v>330</v>
      </c>
      <c r="B69" s="69" t="s">
        <v>331</v>
      </c>
      <c r="C69" s="14"/>
    </row>
    <row r="70" spans="1:3" ht="20.25" customHeight="1">
      <c r="A70" s="80"/>
      <c r="B70" s="64" t="s">
        <v>2328</v>
      </c>
      <c r="C70" s="10"/>
    </row>
    <row r="71" spans="1:3">
      <c r="A71" s="90"/>
      <c r="B71" s="73"/>
      <c r="C71" s="10"/>
    </row>
    <row r="72" spans="1:3">
      <c r="A72" s="78">
        <v>7.8</v>
      </c>
      <c r="B72" s="88" t="s">
        <v>332</v>
      </c>
      <c r="C72" s="10"/>
    </row>
    <row r="73" spans="1:3" ht="70">
      <c r="A73" s="78"/>
      <c r="B73" s="61" t="s">
        <v>2329</v>
      </c>
      <c r="C73" s="150"/>
    </row>
    <row r="74" spans="1:3" ht="41.25" customHeight="1">
      <c r="A74" s="78"/>
      <c r="B74" s="669" t="s">
        <v>2200</v>
      </c>
      <c r="C74" s="8"/>
    </row>
    <row r="75" spans="1:3">
      <c r="A75" s="78">
        <v>7.9</v>
      </c>
      <c r="B75" s="88" t="s">
        <v>285</v>
      </c>
      <c r="C75" s="17"/>
    </row>
    <row r="76" spans="1:3">
      <c r="A76" s="78"/>
      <c r="B76" s="61" t="s">
        <v>1589</v>
      </c>
    </row>
    <row r="77" spans="1:3">
      <c r="A77" s="78"/>
      <c r="B77" s="62"/>
      <c r="C77" s="14"/>
    </row>
    <row r="78" spans="1:3">
      <c r="A78" s="80">
        <v>7.1</v>
      </c>
      <c r="B78" s="88" t="s">
        <v>334</v>
      </c>
    </row>
    <row r="79" spans="1:3">
      <c r="A79" s="78"/>
      <c r="B79" s="61" t="s">
        <v>335</v>
      </c>
      <c r="C79" s="17"/>
    </row>
    <row r="80" spans="1:3">
      <c r="A80" s="78"/>
      <c r="B80" s="62"/>
      <c r="C80" s="8"/>
    </row>
    <row r="81" spans="1:3" ht="24" customHeight="1">
      <c r="A81" s="91">
        <v>7.11</v>
      </c>
      <c r="B81" s="88" t="s">
        <v>338</v>
      </c>
      <c r="C81" s="59"/>
    </row>
    <row r="82" spans="1:3" ht="45.75" customHeight="1">
      <c r="A82" s="78"/>
      <c r="B82" s="61" t="s">
        <v>2330</v>
      </c>
      <c r="C82" s="10"/>
    </row>
    <row r="83" spans="1:3" ht="30" customHeight="1">
      <c r="A83" s="78"/>
      <c r="B83" s="669" t="s">
        <v>2331</v>
      </c>
      <c r="C83" s="14"/>
    </row>
    <row r="84" spans="1:3" ht="19.5" customHeight="1">
      <c r="A84" s="78">
        <v>7.12</v>
      </c>
      <c r="B84" s="88" t="s">
        <v>341</v>
      </c>
      <c r="C84" s="59"/>
    </row>
    <row r="85" spans="1:3" ht="28">
      <c r="A85" s="78"/>
      <c r="B85" s="61" t="s">
        <v>342</v>
      </c>
      <c r="C85" s="17"/>
    </row>
    <row r="86" spans="1:3">
      <c r="A86" s="78"/>
      <c r="B86" s="169"/>
      <c r="C86" s="6"/>
    </row>
    <row r="87" spans="1:3" ht="20.25" customHeight="1">
      <c r="A87" s="78">
        <v>7.13</v>
      </c>
      <c r="B87" s="88" t="s">
        <v>344</v>
      </c>
      <c r="C87" s="6"/>
    </row>
    <row r="88" spans="1:3" ht="42">
      <c r="A88" s="78"/>
      <c r="B88" s="61" t="s">
        <v>345</v>
      </c>
      <c r="C88" s="17"/>
    </row>
    <row r="89" spans="1:3">
      <c r="A89" s="78"/>
      <c r="B89" s="62"/>
      <c r="C89" s="6"/>
    </row>
    <row r="90" spans="1:3">
      <c r="A90" s="78">
        <v>7.14</v>
      </c>
      <c r="B90" s="88" t="s">
        <v>346</v>
      </c>
      <c r="C90" s="17"/>
    </row>
    <row r="91" spans="1:3" ht="28">
      <c r="A91" s="78"/>
      <c r="B91" s="61" t="s">
        <v>347</v>
      </c>
      <c r="C91" s="6"/>
    </row>
    <row r="92" spans="1:3">
      <c r="A92" s="78" t="s">
        <v>264</v>
      </c>
      <c r="B92" s="65" t="s">
        <v>265</v>
      </c>
      <c r="C92" s="6"/>
    </row>
    <row r="93" spans="1:3">
      <c r="A93" s="82"/>
      <c r="B93" s="64" t="s">
        <v>1589</v>
      </c>
      <c r="C93" s="6"/>
    </row>
    <row r="94" spans="1:3">
      <c r="A94" s="83"/>
      <c r="B94" s="62"/>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4"/>
  <sheetViews>
    <sheetView view="pageBreakPreview" zoomScaleNormal="100" workbookViewId="0">
      <selection activeCell="B34" sqref="B34"/>
    </sheetView>
  </sheetViews>
  <sheetFormatPr defaultColWidth="9" defaultRowHeight="14"/>
  <cols>
    <col min="1" max="1" width="7.1796875" style="84" customWidth="1"/>
    <col min="2" max="2" width="80.453125" style="7" customWidth="1"/>
    <col min="3" max="3" width="1.453125" style="7" customWidth="1"/>
    <col min="4" max="16384" width="9" style="1"/>
  </cols>
  <sheetData>
    <row r="1" spans="1:4" ht="28">
      <c r="A1" s="77">
        <v>8</v>
      </c>
      <c r="B1" s="86" t="s">
        <v>351</v>
      </c>
      <c r="C1" s="150"/>
    </row>
    <row r="2" spans="1:4">
      <c r="A2" s="78">
        <v>8.1</v>
      </c>
      <c r="B2" s="87" t="s">
        <v>290</v>
      </c>
      <c r="C2" s="150"/>
    </row>
    <row r="3" spans="1:4">
      <c r="A3" s="78"/>
      <c r="B3" s="61"/>
      <c r="C3" s="59"/>
    </row>
    <row r="4" spans="1:4">
      <c r="A4" s="78"/>
      <c r="B4" s="31"/>
      <c r="C4" s="59"/>
    </row>
    <row r="5" spans="1:4">
      <c r="A5" s="184"/>
      <c r="B5" s="66" t="s">
        <v>213</v>
      </c>
      <c r="C5" s="59"/>
      <c r="D5" s="7"/>
    </row>
    <row r="6" spans="1:4">
      <c r="A6" s="184"/>
      <c r="B6" s="103" t="s">
        <v>214</v>
      </c>
      <c r="C6" s="59"/>
      <c r="D6" s="7"/>
    </row>
    <row r="7" spans="1:4">
      <c r="A7" s="184"/>
      <c r="B7" s="103" t="s">
        <v>215</v>
      </c>
      <c r="C7" s="59"/>
      <c r="D7" s="7"/>
    </row>
    <row r="8" spans="1:4">
      <c r="A8" s="184"/>
      <c r="B8" s="103" t="s">
        <v>216</v>
      </c>
      <c r="C8" s="59"/>
      <c r="D8" s="7"/>
    </row>
    <row r="9" spans="1:4">
      <c r="A9" s="184"/>
      <c r="B9" s="103" t="s">
        <v>217</v>
      </c>
      <c r="C9" s="59"/>
      <c r="D9" s="7"/>
    </row>
    <row r="10" spans="1:4">
      <c r="A10" s="184"/>
      <c r="B10" s="103" t="s">
        <v>217</v>
      </c>
      <c r="C10" s="59"/>
      <c r="D10" s="7"/>
    </row>
    <row r="11" spans="1:4">
      <c r="A11" s="184"/>
      <c r="B11" s="103" t="s">
        <v>218</v>
      </c>
      <c r="C11" s="59"/>
      <c r="D11" s="7"/>
    </row>
    <row r="12" spans="1:4">
      <c r="A12" s="184"/>
      <c r="B12" s="103" t="s">
        <v>219</v>
      </c>
      <c r="C12" s="59"/>
      <c r="D12" s="7"/>
    </row>
    <row r="13" spans="1:4">
      <c r="A13" s="184"/>
      <c r="B13" s="103" t="s">
        <v>220</v>
      </c>
      <c r="C13" s="59"/>
      <c r="D13" s="7"/>
    </row>
    <row r="14" spans="1:4">
      <c r="A14" s="78"/>
      <c r="B14" s="62"/>
      <c r="C14" s="59"/>
    </row>
    <row r="15" spans="1:4">
      <c r="A15" s="78">
        <v>8.1999999999999993</v>
      </c>
      <c r="B15" s="88" t="s">
        <v>291</v>
      </c>
      <c r="C15" s="10"/>
      <c r="D15" s="12"/>
    </row>
    <row r="16" spans="1:4" ht="36" customHeight="1">
      <c r="A16" s="78"/>
      <c r="B16" s="103" t="s">
        <v>292</v>
      </c>
      <c r="D16" s="12"/>
    </row>
    <row r="17" spans="1:4" ht="18" customHeight="1">
      <c r="A17" s="78"/>
      <c r="B17" s="103"/>
      <c r="D17" s="12"/>
    </row>
    <row r="18" spans="1:4">
      <c r="A18" s="185"/>
      <c r="B18" s="65" t="s">
        <v>222</v>
      </c>
      <c r="C18" s="59"/>
      <c r="D18" s="7"/>
    </row>
    <row r="19" spans="1:4" ht="42">
      <c r="A19" s="185"/>
      <c r="B19" s="186" t="s">
        <v>223</v>
      </c>
      <c r="C19" s="59"/>
      <c r="D19" s="7"/>
    </row>
    <row r="20" spans="1:4" ht="28">
      <c r="A20" s="185"/>
      <c r="B20" s="186" t="s">
        <v>224</v>
      </c>
      <c r="C20" s="59"/>
      <c r="D20" s="7"/>
    </row>
    <row r="21" spans="1:4">
      <c r="A21" s="78"/>
      <c r="B21" s="62"/>
      <c r="C21" s="59"/>
    </row>
    <row r="22" spans="1:4">
      <c r="A22" s="78">
        <v>8.3000000000000007</v>
      </c>
      <c r="B22" s="88" t="s">
        <v>293</v>
      </c>
      <c r="C22" s="150"/>
    </row>
    <row r="23" spans="1:4">
      <c r="A23" s="78"/>
      <c r="B23" s="63" t="s">
        <v>226</v>
      </c>
      <c r="C23" s="150"/>
    </row>
    <row r="24" spans="1:4">
      <c r="A24" s="78"/>
      <c r="B24" s="31" t="s">
        <v>227</v>
      </c>
      <c r="C24" s="59"/>
    </row>
    <row r="25" spans="1:4">
      <c r="A25" s="78"/>
      <c r="B25" s="31" t="s">
        <v>228</v>
      </c>
      <c r="C25" s="59"/>
    </row>
    <row r="26" spans="1:4">
      <c r="A26" s="78"/>
      <c r="B26" s="31" t="s">
        <v>229</v>
      </c>
      <c r="C26" s="59"/>
    </row>
    <row r="27" spans="1:4">
      <c r="A27" s="78"/>
      <c r="B27" s="31" t="s">
        <v>230</v>
      </c>
      <c r="C27" s="59"/>
    </row>
    <row r="28" spans="1:4">
      <c r="A28" s="78"/>
      <c r="B28" s="64" t="s">
        <v>294</v>
      </c>
      <c r="C28" s="59"/>
    </row>
    <row r="29" spans="1:4">
      <c r="A29" s="78"/>
      <c r="B29" s="64"/>
      <c r="C29" s="59"/>
    </row>
    <row r="30" spans="1:4">
      <c r="A30" s="78" t="s">
        <v>352</v>
      </c>
      <c r="B30" s="65" t="s">
        <v>233</v>
      </c>
      <c r="C30" s="150"/>
    </row>
    <row r="31" spans="1:4">
      <c r="A31" s="78"/>
      <c r="B31" s="64"/>
      <c r="C31" s="59"/>
    </row>
    <row r="32" spans="1:4">
      <c r="A32" s="78"/>
      <c r="B32" s="62"/>
      <c r="C32" s="59"/>
    </row>
    <row r="33" spans="1:3">
      <c r="A33" s="78">
        <v>8.4</v>
      </c>
      <c r="B33" s="88" t="s">
        <v>296</v>
      </c>
      <c r="C33" s="150"/>
    </row>
    <row r="34" spans="1:3" ht="84">
      <c r="A34" s="78"/>
      <c r="B34" s="67" t="s">
        <v>242</v>
      </c>
      <c r="C34" s="74"/>
    </row>
    <row r="35" spans="1:3">
      <c r="A35" s="78"/>
      <c r="B35" s="68"/>
      <c r="C35" s="74"/>
    </row>
    <row r="36" spans="1:3">
      <c r="A36" s="78" t="s">
        <v>353</v>
      </c>
      <c r="B36" s="69" t="s">
        <v>298</v>
      </c>
      <c r="C36" s="75"/>
    </row>
    <row r="37" spans="1:3">
      <c r="A37" s="78"/>
      <c r="B37" s="68" t="s">
        <v>299</v>
      </c>
      <c r="C37" s="74"/>
    </row>
    <row r="38" spans="1:3" ht="98">
      <c r="A38" s="78" t="s">
        <v>248</v>
      </c>
      <c r="B38" s="68" t="s">
        <v>300</v>
      </c>
      <c r="C38" s="74"/>
    </row>
    <row r="39" spans="1:3">
      <c r="A39" s="78"/>
      <c r="B39" s="70" t="s">
        <v>301</v>
      </c>
      <c r="C39" s="76"/>
    </row>
    <row r="40" spans="1:3">
      <c r="A40" s="78"/>
      <c r="B40" s="62"/>
      <c r="C40" s="59"/>
    </row>
    <row r="41" spans="1:3">
      <c r="A41" s="78">
        <v>8.5</v>
      </c>
      <c r="B41" s="88" t="s">
        <v>302</v>
      </c>
      <c r="C41" s="150"/>
    </row>
    <row r="42" spans="1:3">
      <c r="A42" s="78"/>
      <c r="B42" s="71" t="s">
        <v>256</v>
      </c>
      <c r="C42" s="59"/>
    </row>
    <row r="43" spans="1:3">
      <c r="A43" s="78"/>
      <c r="B43" s="70" t="s">
        <v>257</v>
      </c>
      <c r="C43" s="59"/>
    </row>
    <row r="44" spans="1:3">
      <c r="A44" s="78"/>
      <c r="B44" s="70" t="s">
        <v>258</v>
      </c>
      <c r="C44" s="59"/>
    </row>
    <row r="45" spans="1:3">
      <c r="A45" s="78"/>
      <c r="B45" s="70" t="s">
        <v>303</v>
      </c>
      <c r="C45" s="59"/>
    </row>
    <row r="46" spans="1:3">
      <c r="A46" s="78"/>
      <c r="B46" s="70" t="s">
        <v>259</v>
      </c>
      <c r="C46" s="59"/>
    </row>
    <row r="47" spans="1:3">
      <c r="A47" s="78"/>
      <c r="B47" s="64"/>
      <c r="C47" s="59"/>
    </row>
    <row r="48" spans="1:3">
      <c r="A48" s="78">
        <v>8.6</v>
      </c>
      <c r="B48" s="88" t="s">
        <v>304</v>
      </c>
      <c r="C48" s="150"/>
    </row>
    <row r="49" spans="1:3" ht="28">
      <c r="A49" s="78"/>
      <c r="B49" s="64" t="s">
        <v>305</v>
      </c>
      <c r="C49" s="59"/>
    </row>
    <row r="50" spans="1:3">
      <c r="A50" s="78"/>
      <c r="B50" s="62"/>
      <c r="C50" s="59"/>
    </row>
    <row r="51" spans="1:3">
      <c r="A51" s="78">
        <v>8.6999999999999993</v>
      </c>
      <c r="B51" s="88" t="s">
        <v>243</v>
      </c>
      <c r="C51" s="150"/>
    </row>
    <row r="52" spans="1:3">
      <c r="A52" s="78"/>
      <c r="B52" s="86" t="s">
        <v>306</v>
      </c>
      <c r="C52" s="76"/>
    </row>
    <row r="53" spans="1:3" ht="28">
      <c r="A53" s="78"/>
      <c r="B53" s="167" t="s">
        <v>244</v>
      </c>
      <c r="C53" s="59"/>
    </row>
    <row r="54" spans="1:3" ht="28">
      <c r="A54" s="78"/>
      <c r="B54" s="103" t="s">
        <v>245</v>
      </c>
      <c r="C54" s="59"/>
    </row>
    <row r="55" spans="1:3">
      <c r="B55" s="70" t="s">
        <v>246</v>
      </c>
      <c r="C55" s="76"/>
    </row>
    <row r="56" spans="1:3">
      <c r="B56" s="70"/>
      <c r="C56" s="76"/>
    </row>
    <row r="57" spans="1:3">
      <c r="A57" s="80" t="s">
        <v>354</v>
      </c>
      <c r="B57" s="69" t="s">
        <v>308</v>
      </c>
      <c r="C57" s="76"/>
    </row>
    <row r="58" spans="1:3">
      <c r="A58" s="79" t="s">
        <v>309</v>
      </c>
      <c r="B58" s="69" t="s">
        <v>310</v>
      </c>
      <c r="C58" s="76"/>
    </row>
    <row r="59" spans="1:3">
      <c r="A59" s="79"/>
      <c r="B59" s="70" t="s">
        <v>311</v>
      </c>
      <c r="C59" s="76"/>
    </row>
    <row r="60" spans="1:3">
      <c r="A60" s="79" t="s">
        <v>312</v>
      </c>
      <c r="B60" s="69" t="s">
        <v>313</v>
      </c>
      <c r="C60" s="76"/>
    </row>
    <row r="61" spans="1:3">
      <c r="A61" s="79"/>
      <c r="B61" s="70" t="s">
        <v>314</v>
      </c>
      <c r="C61" s="76"/>
    </row>
    <row r="62" spans="1:3" ht="28">
      <c r="A62" s="79" t="s">
        <v>315</v>
      </c>
      <c r="B62" s="69" t="s">
        <v>316</v>
      </c>
      <c r="C62" s="76"/>
    </row>
    <row r="63" spans="1:3">
      <c r="A63" s="79"/>
      <c r="B63" s="64" t="s">
        <v>317</v>
      </c>
      <c r="C63" s="76"/>
    </row>
    <row r="64" spans="1:3">
      <c r="A64" s="79" t="s">
        <v>318</v>
      </c>
      <c r="B64" s="69" t="s">
        <v>319</v>
      </c>
      <c r="C64" s="76"/>
    </row>
    <row r="65" spans="1:3">
      <c r="A65" s="79"/>
      <c r="B65" s="70" t="s">
        <v>320</v>
      </c>
      <c r="C65" s="76"/>
    </row>
    <row r="66" spans="1:3">
      <c r="A66" s="79" t="s">
        <v>321</v>
      </c>
      <c r="B66" s="69" t="s">
        <v>322</v>
      </c>
      <c r="C66" s="76"/>
    </row>
    <row r="67" spans="1:3">
      <c r="A67" s="79"/>
      <c r="B67" s="70"/>
      <c r="C67" s="76"/>
    </row>
    <row r="68" spans="1:3">
      <c r="A68" s="81" t="s">
        <v>323</v>
      </c>
      <c r="B68" s="69" t="s">
        <v>324</v>
      </c>
      <c r="C68" s="76"/>
    </row>
    <row r="69" spans="1:3">
      <c r="A69" s="79"/>
      <c r="B69" s="72"/>
      <c r="C69" s="76"/>
    </row>
    <row r="70" spans="1:3">
      <c r="A70" s="79" t="s">
        <v>325</v>
      </c>
      <c r="B70" s="69" t="s">
        <v>326</v>
      </c>
      <c r="C70" s="76"/>
    </row>
    <row r="71" spans="1:3" ht="48.75" customHeight="1">
      <c r="A71" s="79"/>
      <c r="B71" s="72"/>
      <c r="C71" s="76"/>
    </row>
    <row r="72" spans="1:3">
      <c r="A72" s="79" t="s">
        <v>327</v>
      </c>
      <c r="B72" s="69" t="s">
        <v>328</v>
      </c>
      <c r="C72" s="76"/>
    </row>
    <row r="73" spans="1:3">
      <c r="A73" s="79"/>
      <c r="B73" s="70" t="s">
        <v>329</v>
      </c>
      <c r="C73" s="76"/>
    </row>
    <row r="74" spans="1:3" ht="28">
      <c r="A74" s="79" t="s">
        <v>330</v>
      </c>
      <c r="B74" s="69" t="s">
        <v>331</v>
      </c>
      <c r="C74" s="76"/>
    </row>
    <row r="75" spans="1:3">
      <c r="A75" s="80"/>
      <c r="B75" s="70"/>
      <c r="C75" s="150"/>
    </row>
    <row r="76" spans="1:3">
      <c r="A76" s="90"/>
      <c r="B76" s="73"/>
      <c r="C76" s="150"/>
    </row>
    <row r="77" spans="1:3">
      <c r="A77" s="78">
        <v>8.8000000000000007</v>
      </c>
      <c r="B77" s="88" t="s">
        <v>332</v>
      </c>
      <c r="C77" s="150"/>
    </row>
    <row r="78" spans="1:3">
      <c r="A78" s="78"/>
      <c r="B78" s="63"/>
      <c r="C78" s="150"/>
    </row>
    <row r="79" spans="1:3">
      <c r="A79" s="78"/>
      <c r="B79" s="65"/>
      <c r="C79" s="150"/>
    </row>
    <row r="80" spans="1:3" ht="42">
      <c r="A80" s="78"/>
      <c r="B80" s="169" t="s">
        <v>333</v>
      </c>
      <c r="C80" s="76"/>
    </row>
    <row r="81" spans="1:4">
      <c r="A81" s="78">
        <v>8.9</v>
      </c>
      <c r="B81" s="88" t="s">
        <v>285</v>
      </c>
      <c r="C81" s="150"/>
    </row>
    <row r="82" spans="1:4">
      <c r="A82" s="78"/>
      <c r="B82" s="71" t="s">
        <v>286</v>
      </c>
      <c r="C82" s="150"/>
    </row>
    <row r="83" spans="1:4">
      <c r="A83" s="78"/>
      <c r="B83" s="65"/>
      <c r="C83" s="76"/>
    </row>
    <row r="84" spans="1:4">
      <c r="A84" s="80">
        <v>8.1</v>
      </c>
      <c r="B84" s="88" t="s">
        <v>334</v>
      </c>
      <c r="C84" s="150"/>
    </row>
    <row r="85" spans="1:4">
      <c r="A85" s="78"/>
      <c r="B85" s="71" t="s">
        <v>335</v>
      </c>
      <c r="C85" s="76"/>
    </row>
    <row r="86" spans="1:4" s="16" customFormat="1" ht="42">
      <c r="A86" s="191" t="s">
        <v>248</v>
      </c>
      <c r="B86" s="30" t="s">
        <v>336</v>
      </c>
      <c r="C86" s="76"/>
      <c r="D86" s="14"/>
    </row>
    <row r="87" spans="1:4" s="16" customFormat="1" ht="42">
      <c r="A87" s="191" t="s">
        <v>248</v>
      </c>
      <c r="B87" s="30" t="s">
        <v>337</v>
      </c>
      <c r="C87" s="76"/>
      <c r="D87" s="14"/>
    </row>
    <row r="88" spans="1:4" ht="15" customHeight="1">
      <c r="A88" s="78"/>
      <c r="B88" s="62"/>
      <c r="C88" s="59"/>
    </row>
    <row r="89" spans="1:4">
      <c r="A89" s="80">
        <v>8.11</v>
      </c>
      <c r="B89" s="88" t="s">
        <v>338</v>
      </c>
      <c r="C89" s="150"/>
    </row>
    <row r="90" spans="1:4" ht="42">
      <c r="A90" s="78"/>
      <c r="B90" s="151" t="s">
        <v>339</v>
      </c>
      <c r="C90" s="76"/>
    </row>
    <row r="91" spans="1:4" ht="70.5" customHeight="1">
      <c r="A91" s="78"/>
      <c r="B91" s="169" t="s">
        <v>340</v>
      </c>
      <c r="C91" s="59"/>
    </row>
    <row r="92" spans="1:4">
      <c r="A92" s="78">
        <v>8.1199999999999992</v>
      </c>
      <c r="B92" s="88" t="s">
        <v>341</v>
      </c>
      <c r="C92" s="150"/>
    </row>
    <row r="93" spans="1:4" ht="28">
      <c r="A93" s="78"/>
      <c r="B93" s="71" t="s">
        <v>342</v>
      </c>
      <c r="C93" s="59"/>
    </row>
    <row r="94" spans="1:4" ht="70">
      <c r="A94" s="78"/>
      <c r="B94" s="169" t="s">
        <v>343</v>
      </c>
      <c r="C94" s="59"/>
    </row>
    <row r="95" spans="1:4">
      <c r="A95" s="78">
        <v>8.1300000000000008</v>
      </c>
      <c r="B95" s="88" t="s">
        <v>344</v>
      </c>
      <c r="C95" s="150"/>
    </row>
    <row r="96" spans="1:4" ht="42">
      <c r="A96" s="78"/>
      <c r="B96" s="61" t="s">
        <v>345</v>
      </c>
      <c r="C96" s="59"/>
    </row>
    <row r="97" spans="1:3">
      <c r="A97" s="78"/>
      <c r="B97" s="62"/>
      <c r="C97" s="150"/>
    </row>
    <row r="98" spans="1:3">
      <c r="A98" s="78">
        <v>8.14</v>
      </c>
      <c r="B98" s="88" t="s">
        <v>346</v>
      </c>
      <c r="C98" s="59"/>
    </row>
    <row r="99" spans="1:3" ht="28">
      <c r="A99" s="78"/>
      <c r="B99" s="61" t="s">
        <v>347</v>
      </c>
      <c r="C99" s="59"/>
    </row>
    <row r="100" spans="1:3">
      <c r="A100" s="78" t="s">
        <v>264</v>
      </c>
      <c r="B100" s="65" t="s">
        <v>265</v>
      </c>
      <c r="C100" s="59"/>
    </row>
    <row r="101" spans="1:3" ht="25">
      <c r="A101" s="82" t="s">
        <v>266</v>
      </c>
      <c r="B101" s="64"/>
      <c r="C101" s="59"/>
    </row>
    <row r="102" spans="1:3">
      <c r="A102" s="82" t="s">
        <v>267</v>
      </c>
      <c r="B102" s="64"/>
    </row>
    <row r="103" spans="1:3" ht="37.5">
      <c r="A103" s="82" t="s">
        <v>268</v>
      </c>
      <c r="B103" s="64"/>
    </row>
    <row r="104" spans="1:3">
      <c r="A104" s="83" t="s">
        <v>269</v>
      </c>
      <c r="B104" s="62"/>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4"/>
  <sheetViews>
    <sheetView view="pageBreakPreview" zoomScaleNormal="100" workbookViewId="0">
      <selection activeCell="B34" sqref="B34"/>
    </sheetView>
  </sheetViews>
  <sheetFormatPr defaultColWidth="9" defaultRowHeight="14"/>
  <cols>
    <col min="1" max="1" width="7.1796875" style="84" customWidth="1"/>
    <col min="2" max="2" width="80.453125" style="7" customWidth="1"/>
    <col min="3" max="3" width="2" style="7" customWidth="1"/>
    <col min="4" max="16384" width="9" style="1"/>
  </cols>
  <sheetData>
    <row r="1" spans="1:4" ht="28">
      <c r="A1" s="77">
        <v>9</v>
      </c>
      <c r="B1" s="86" t="s">
        <v>355</v>
      </c>
      <c r="C1" s="10"/>
    </row>
    <row r="2" spans="1:4">
      <c r="A2" s="78">
        <v>9.1</v>
      </c>
      <c r="B2" s="87" t="s">
        <v>290</v>
      </c>
      <c r="C2" s="10"/>
    </row>
    <row r="3" spans="1:4">
      <c r="A3" s="78"/>
      <c r="B3" s="61"/>
    </row>
    <row r="4" spans="1:4">
      <c r="A4" s="78"/>
      <c r="B4" s="31"/>
      <c r="C4" s="59"/>
    </row>
    <row r="5" spans="1:4">
      <c r="A5" s="184"/>
      <c r="B5" s="66" t="s">
        <v>213</v>
      </c>
      <c r="C5" s="59"/>
      <c r="D5" s="7"/>
    </row>
    <row r="6" spans="1:4">
      <c r="A6" s="184"/>
      <c r="B6" s="103" t="s">
        <v>214</v>
      </c>
      <c r="C6" s="59"/>
      <c r="D6" s="7"/>
    </row>
    <row r="7" spans="1:4">
      <c r="A7" s="184"/>
      <c r="B7" s="103" t="s">
        <v>215</v>
      </c>
      <c r="C7" s="59"/>
      <c r="D7" s="7"/>
    </row>
    <row r="8" spans="1:4">
      <c r="A8" s="184"/>
      <c r="B8" s="103" t="s">
        <v>216</v>
      </c>
      <c r="C8" s="59"/>
      <c r="D8" s="7"/>
    </row>
    <row r="9" spans="1:4">
      <c r="A9" s="184"/>
      <c r="B9" s="103" t="s">
        <v>217</v>
      </c>
      <c r="C9" s="59"/>
      <c r="D9" s="7"/>
    </row>
    <row r="10" spans="1:4">
      <c r="A10" s="184"/>
      <c r="B10" s="103" t="s">
        <v>217</v>
      </c>
      <c r="C10" s="59"/>
      <c r="D10" s="7"/>
    </row>
    <row r="11" spans="1:4">
      <c r="A11" s="184"/>
      <c r="B11" s="103" t="s">
        <v>218</v>
      </c>
      <c r="C11" s="59"/>
      <c r="D11" s="7"/>
    </row>
    <row r="12" spans="1:4">
      <c r="A12" s="184"/>
      <c r="B12" s="103" t="s">
        <v>219</v>
      </c>
      <c r="C12" s="59"/>
      <c r="D12" s="7"/>
    </row>
    <row r="13" spans="1:4">
      <c r="A13" s="184"/>
      <c r="B13" s="103" t="s">
        <v>220</v>
      </c>
      <c r="C13" s="59"/>
      <c r="D13" s="7"/>
    </row>
    <row r="14" spans="1:4">
      <c r="A14" s="78"/>
      <c r="B14" s="62"/>
    </row>
    <row r="15" spans="1:4">
      <c r="A15" s="78">
        <v>9.1999999999999993</v>
      </c>
      <c r="B15" s="88" t="s">
        <v>291</v>
      </c>
      <c r="C15" s="10"/>
      <c r="D15" s="12"/>
    </row>
    <row r="16" spans="1:4" ht="36" customHeight="1">
      <c r="A16" s="78"/>
      <c r="B16" s="103" t="s">
        <v>292</v>
      </c>
      <c r="D16" s="12"/>
    </row>
    <row r="17" spans="1:4" ht="18" customHeight="1">
      <c r="A17" s="78"/>
      <c r="B17" s="103"/>
      <c r="D17" s="12"/>
    </row>
    <row r="18" spans="1:4">
      <c r="A18" s="185"/>
      <c r="B18" s="65" t="s">
        <v>222</v>
      </c>
      <c r="C18" s="59"/>
      <c r="D18" s="7"/>
    </row>
    <row r="19" spans="1:4" ht="42">
      <c r="A19" s="185"/>
      <c r="B19" s="186" t="s">
        <v>223</v>
      </c>
      <c r="C19" s="59"/>
      <c r="D19" s="7"/>
    </row>
    <row r="20" spans="1:4" ht="28">
      <c r="A20" s="185"/>
      <c r="B20" s="186" t="s">
        <v>224</v>
      </c>
      <c r="C20" s="59"/>
      <c r="D20" s="7"/>
    </row>
    <row r="21" spans="1:4">
      <c r="A21" s="78"/>
      <c r="B21" s="62"/>
      <c r="C21" s="59"/>
    </row>
    <row r="22" spans="1:4">
      <c r="A22" s="78">
        <v>9.3000000000000007</v>
      </c>
      <c r="B22" s="88" t="s">
        <v>293</v>
      </c>
      <c r="C22" s="10"/>
    </row>
    <row r="23" spans="1:4">
      <c r="A23" s="78"/>
      <c r="B23" s="63" t="s">
        <v>226</v>
      </c>
      <c r="C23" s="10"/>
    </row>
    <row r="24" spans="1:4">
      <c r="A24" s="78"/>
      <c r="B24" s="31" t="s">
        <v>227</v>
      </c>
    </row>
    <row r="25" spans="1:4">
      <c r="A25" s="78"/>
      <c r="B25" s="31" t="s">
        <v>228</v>
      </c>
    </row>
    <row r="26" spans="1:4">
      <c r="A26" s="78"/>
      <c r="B26" s="31" t="s">
        <v>229</v>
      </c>
    </row>
    <row r="27" spans="1:4">
      <c r="A27" s="78"/>
      <c r="B27" s="31" t="s">
        <v>230</v>
      </c>
    </row>
    <row r="28" spans="1:4">
      <c r="A28" s="78"/>
      <c r="B28" s="64" t="s">
        <v>294</v>
      </c>
    </row>
    <row r="29" spans="1:4">
      <c r="A29" s="78"/>
      <c r="B29" s="64"/>
    </row>
    <row r="30" spans="1:4">
      <c r="A30" s="78" t="s">
        <v>356</v>
      </c>
      <c r="B30" s="65" t="s">
        <v>233</v>
      </c>
      <c r="C30" s="10"/>
    </row>
    <row r="31" spans="1:4">
      <c r="A31" s="78"/>
      <c r="B31" s="64"/>
    </row>
    <row r="32" spans="1:4">
      <c r="A32" s="78"/>
      <c r="B32" s="62"/>
    </row>
    <row r="33" spans="1:3">
      <c r="A33" s="78">
        <v>9.4</v>
      </c>
      <c r="B33" s="88" t="s">
        <v>296</v>
      </c>
      <c r="C33" s="10"/>
    </row>
    <row r="34" spans="1:3" ht="84">
      <c r="A34" s="78"/>
      <c r="B34" s="67" t="s">
        <v>242</v>
      </c>
      <c r="C34" s="13"/>
    </row>
    <row r="35" spans="1:3">
      <c r="A35" s="78"/>
      <c r="B35" s="68"/>
      <c r="C35" s="13"/>
    </row>
    <row r="36" spans="1:3">
      <c r="A36" s="78" t="s">
        <v>357</v>
      </c>
      <c r="B36" s="69" t="s">
        <v>298</v>
      </c>
      <c r="C36" s="20"/>
    </row>
    <row r="37" spans="1:3">
      <c r="A37" s="78"/>
      <c r="B37" s="68" t="s">
        <v>299</v>
      </c>
      <c r="C37" s="13"/>
    </row>
    <row r="38" spans="1:3" ht="98">
      <c r="A38" s="78" t="s">
        <v>248</v>
      </c>
      <c r="B38" s="68" t="s">
        <v>300</v>
      </c>
      <c r="C38" s="13"/>
    </row>
    <row r="39" spans="1:3">
      <c r="A39" s="78"/>
      <c r="B39" s="70" t="s">
        <v>301</v>
      </c>
      <c r="C39" s="14"/>
    </row>
    <row r="40" spans="1:3">
      <c r="A40" s="78"/>
      <c r="B40" s="62"/>
    </row>
    <row r="41" spans="1:3">
      <c r="A41" s="78">
        <v>9.5</v>
      </c>
      <c r="B41" s="88" t="s">
        <v>302</v>
      </c>
      <c r="C41" s="10"/>
    </row>
    <row r="42" spans="1:3">
      <c r="A42" s="78"/>
      <c r="B42" s="71" t="s">
        <v>256</v>
      </c>
    </row>
    <row r="43" spans="1:3">
      <c r="A43" s="78"/>
      <c r="B43" s="70" t="s">
        <v>257</v>
      </c>
    </row>
    <row r="44" spans="1:3">
      <c r="A44" s="78"/>
      <c r="B44" s="70" t="s">
        <v>258</v>
      </c>
    </row>
    <row r="45" spans="1:3">
      <c r="A45" s="78"/>
      <c r="B45" s="70" t="s">
        <v>303</v>
      </c>
    </row>
    <row r="46" spans="1:3">
      <c r="A46" s="78"/>
      <c r="B46" s="70" t="s">
        <v>259</v>
      </c>
    </row>
    <row r="47" spans="1:3">
      <c r="A47" s="78"/>
      <c r="B47" s="64"/>
    </row>
    <row r="48" spans="1:3">
      <c r="A48" s="78"/>
      <c r="B48" s="88" t="s">
        <v>304</v>
      </c>
    </row>
    <row r="49" spans="1:3" ht="28">
      <c r="A49" s="78">
        <v>9.6</v>
      </c>
      <c r="B49" s="64" t="s">
        <v>305</v>
      </c>
      <c r="C49" s="17"/>
    </row>
    <row r="50" spans="1:3">
      <c r="A50" s="78"/>
      <c r="B50" s="62"/>
      <c r="C50" s="6"/>
    </row>
    <row r="51" spans="1:3">
      <c r="A51" s="78"/>
      <c r="B51" s="88" t="s">
        <v>243</v>
      </c>
      <c r="C51" s="6"/>
    </row>
    <row r="52" spans="1:3">
      <c r="A52" s="78">
        <v>9.6999999999999993</v>
      </c>
      <c r="B52" s="86" t="s">
        <v>306</v>
      </c>
      <c r="C52" s="10"/>
    </row>
    <row r="53" spans="1:3" ht="28">
      <c r="A53" s="78"/>
      <c r="B53" s="167" t="s">
        <v>244</v>
      </c>
      <c r="C53" s="14"/>
    </row>
    <row r="54" spans="1:3" ht="28">
      <c r="A54" s="78"/>
      <c r="B54" s="103" t="s">
        <v>245</v>
      </c>
      <c r="C54" s="6"/>
    </row>
    <row r="55" spans="1:3">
      <c r="A55" s="78"/>
      <c r="B55" s="70" t="s">
        <v>246</v>
      </c>
      <c r="C55" s="6"/>
    </row>
    <row r="56" spans="1:3">
      <c r="A56" s="78"/>
      <c r="B56" s="70"/>
      <c r="C56" s="14"/>
    </row>
    <row r="57" spans="1:3">
      <c r="A57" s="80" t="s">
        <v>358</v>
      </c>
      <c r="B57" s="69" t="s">
        <v>308</v>
      </c>
      <c r="C57" s="14"/>
    </row>
    <row r="58" spans="1:3">
      <c r="A58" s="79" t="s">
        <v>309</v>
      </c>
      <c r="B58" s="69" t="s">
        <v>310</v>
      </c>
      <c r="C58" s="14"/>
    </row>
    <row r="59" spans="1:3">
      <c r="A59" s="79"/>
      <c r="B59" s="70" t="s">
        <v>311</v>
      </c>
      <c r="C59" s="14"/>
    </row>
    <row r="60" spans="1:3">
      <c r="A60" s="79" t="s">
        <v>312</v>
      </c>
      <c r="B60" s="69" t="s">
        <v>313</v>
      </c>
      <c r="C60" s="14"/>
    </row>
    <row r="61" spans="1:3">
      <c r="A61" s="79"/>
      <c r="B61" s="70" t="s">
        <v>314</v>
      </c>
      <c r="C61" s="14"/>
    </row>
    <row r="62" spans="1:3" ht="28">
      <c r="A62" s="79" t="s">
        <v>315</v>
      </c>
      <c r="B62" s="69" t="s">
        <v>316</v>
      </c>
      <c r="C62" s="14"/>
    </row>
    <row r="63" spans="1:3">
      <c r="A63" s="79"/>
      <c r="B63" s="64" t="s">
        <v>317</v>
      </c>
      <c r="C63" s="14"/>
    </row>
    <row r="64" spans="1:3">
      <c r="A64" s="79" t="s">
        <v>318</v>
      </c>
      <c r="B64" s="69" t="s">
        <v>319</v>
      </c>
      <c r="C64" s="14"/>
    </row>
    <row r="65" spans="1:3">
      <c r="A65" s="79"/>
      <c r="B65" s="70" t="s">
        <v>320</v>
      </c>
      <c r="C65" s="14"/>
    </row>
    <row r="66" spans="1:3">
      <c r="A66" s="79" t="s">
        <v>321</v>
      </c>
      <c r="B66" s="69" t="s">
        <v>322</v>
      </c>
      <c r="C66" s="14"/>
    </row>
    <row r="67" spans="1:3">
      <c r="A67" s="79"/>
      <c r="B67" s="70"/>
      <c r="C67" s="14"/>
    </row>
    <row r="68" spans="1:3">
      <c r="A68" s="81" t="s">
        <v>323</v>
      </c>
      <c r="B68" s="69" t="s">
        <v>324</v>
      </c>
      <c r="C68" s="14"/>
    </row>
    <row r="69" spans="1:3">
      <c r="A69" s="79"/>
      <c r="B69" s="72"/>
      <c r="C69" s="14"/>
    </row>
    <row r="70" spans="1:3">
      <c r="A70" s="79" t="s">
        <v>325</v>
      </c>
      <c r="B70" s="69" t="s">
        <v>326</v>
      </c>
      <c r="C70" s="14"/>
    </row>
    <row r="71" spans="1:3">
      <c r="A71" s="79"/>
      <c r="B71" s="72"/>
      <c r="C71" s="14"/>
    </row>
    <row r="72" spans="1:3" ht="48.75" customHeight="1">
      <c r="A72" s="79" t="s">
        <v>327</v>
      </c>
      <c r="B72" s="69" t="s">
        <v>328</v>
      </c>
      <c r="C72" s="14"/>
    </row>
    <row r="73" spans="1:3">
      <c r="A73" s="79"/>
      <c r="B73" s="70" t="s">
        <v>329</v>
      </c>
      <c r="C73" s="14"/>
    </row>
    <row r="74" spans="1:3" ht="28">
      <c r="A74" s="79" t="s">
        <v>330</v>
      </c>
      <c r="B74" s="69" t="s">
        <v>331</v>
      </c>
      <c r="C74" s="14"/>
    </row>
    <row r="75" spans="1:3">
      <c r="A75" s="80"/>
      <c r="B75" s="70"/>
      <c r="C75" s="14"/>
    </row>
    <row r="76" spans="1:3">
      <c r="A76" s="90"/>
      <c r="B76" s="73"/>
      <c r="C76" s="10"/>
    </row>
    <row r="77" spans="1:3">
      <c r="A77" s="78">
        <v>9.8000000000000007</v>
      </c>
      <c r="B77" s="88" t="s">
        <v>332</v>
      </c>
      <c r="C77" s="10"/>
    </row>
    <row r="78" spans="1:3">
      <c r="A78" s="78"/>
      <c r="B78" s="63"/>
      <c r="C78" s="10"/>
    </row>
    <row r="79" spans="1:3">
      <c r="A79" s="78"/>
      <c r="B79" s="65"/>
      <c r="C79" s="150"/>
    </row>
    <row r="80" spans="1:3" ht="42">
      <c r="A80" s="78"/>
      <c r="B80" s="169" t="s">
        <v>333</v>
      </c>
      <c r="C80" s="17"/>
    </row>
    <row r="81" spans="1:4">
      <c r="A81" s="78">
        <v>9.9</v>
      </c>
      <c r="B81" s="88" t="s">
        <v>285</v>
      </c>
      <c r="C81" s="8"/>
    </row>
    <row r="82" spans="1:4">
      <c r="A82" s="78"/>
      <c r="B82" s="71" t="s">
        <v>286</v>
      </c>
      <c r="C82" s="17"/>
    </row>
    <row r="83" spans="1:4">
      <c r="A83" s="78"/>
      <c r="B83" s="65"/>
      <c r="C83" s="10"/>
    </row>
    <row r="84" spans="1:4">
      <c r="A84" s="80">
        <v>9.1</v>
      </c>
      <c r="B84" s="88" t="s">
        <v>334</v>
      </c>
    </row>
    <row r="85" spans="1:4">
      <c r="A85" s="78"/>
      <c r="B85" s="71" t="s">
        <v>335</v>
      </c>
      <c r="C85" s="17"/>
    </row>
    <row r="86" spans="1:4" s="16" customFormat="1" ht="42">
      <c r="A86" s="191" t="s">
        <v>248</v>
      </c>
      <c r="B86" s="30" t="s">
        <v>336</v>
      </c>
      <c r="C86" s="76"/>
      <c r="D86" s="14"/>
    </row>
    <row r="87" spans="1:4" s="16" customFormat="1" ht="42">
      <c r="A87" s="191" t="s">
        <v>248</v>
      </c>
      <c r="B87" s="30" t="s">
        <v>337</v>
      </c>
      <c r="C87" s="76"/>
      <c r="D87" s="14"/>
    </row>
    <row r="88" spans="1:4">
      <c r="A88" s="192"/>
      <c r="B88" s="62"/>
      <c r="C88" s="8"/>
    </row>
    <row r="89" spans="1:4" ht="41.25" customHeight="1">
      <c r="A89" s="80">
        <v>9.11</v>
      </c>
      <c r="B89" s="88" t="s">
        <v>338</v>
      </c>
      <c r="C89" s="59"/>
    </row>
    <row r="90" spans="1:4" ht="42">
      <c r="A90" s="78"/>
      <c r="B90" s="151" t="s">
        <v>339</v>
      </c>
      <c r="C90" s="10"/>
    </row>
    <row r="91" spans="1:4" ht="42">
      <c r="A91" s="78"/>
      <c r="B91" s="169" t="s">
        <v>340</v>
      </c>
      <c r="C91" s="14"/>
    </row>
    <row r="92" spans="1:4" ht="70.5" customHeight="1">
      <c r="A92" s="78">
        <v>9.1199999999999992</v>
      </c>
      <c r="B92" s="88" t="s">
        <v>341</v>
      </c>
      <c r="C92" s="59"/>
    </row>
    <row r="93" spans="1:4" ht="28">
      <c r="A93" s="78"/>
      <c r="B93" s="71" t="s">
        <v>342</v>
      </c>
      <c r="C93" s="59"/>
    </row>
    <row r="94" spans="1:4" ht="70">
      <c r="A94" s="78"/>
      <c r="B94" s="169" t="s">
        <v>343</v>
      </c>
      <c r="C94" s="150"/>
    </row>
    <row r="95" spans="1:4">
      <c r="A95" s="78">
        <v>9.1300000000000008</v>
      </c>
      <c r="B95" s="88" t="s">
        <v>344</v>
      </c>
      <c r="C95" s="59"/>
    </row>
    <row r="96" spans="1:4" ht="42">
      <c r="A96" s="78"/>
      <c r="B96" s="61" t="s">
        <v>345</v>
      </c>
      <c r="C96" s="59"/>
    </row>
    <row r="97" spans="1:3">
      <c r="A97" s="78"/>
      <c r="B97" s="62"/>
      <c r="C97" s="150"/>
    </row>
    <row r="98" spans="1:3">
      <c r="A98" s="78">
        <v>9.14</v>
      </c>
      <c r="B98" s="88" t="s">
        <v>346</v>
      </c>
      <c r="C98" s="59"/>
    </row>
    <row r="99" spans="1:3" ht="28">
      <c r="A99" s="78"/>
      <c r="B99" s="61" t="s">
        <v>347</v>
      </c>
      <c r="C99" s="150"/>
    </row>
    <row r="100" spans="1:3">
      <c r="A100" s="78" t="s">
        <v>264</v>
      </c>
      <c r="B100" s="65" t="s">
        <v>265</v>
      </c>
      <c r="C100" s="59"/>
    </row>
    <row r="101" spans="1:3" ht="25">
      <c r="A101" s="82" t="s">
        <v>266</v>
      </c>
      <c r="B101" s="64"/>
      <c r="C101" s="59"/>
    </row>
    <row r="102" spans="1:3">
      <c r="A102" s="82" t="s">
        <v>267</v>
      </c>
      <c r="B102" s="64"/>
      <c r="C102" s="59"/>
    </row>
    <row r="103" spans="1:3" ht="37.5">
      <c r="A103" s="82" t="s">
        <v>268</v>
      </c>
      <c r="B103" s="64"/>
      <c r="C103" s="59"/>
    </row>
    <row r="104" spans="1:3">
      <c r="A104" s="83" t="s">
        <v>269</v>
      </c>
      <c r="B104" s="62"/>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F3D9-0BFB-43F2-9CEE-44C3AEFBF444}">
  <sheetPr>
    <tabColor rgb="FF92D050"/>
    <pageSetUpPr fitToPage="1"/>
  </sheetPr>
  <dimension ref="A2:AJ1395"/>
  <sheetViews>
    <sheetView view="pageBreakPreview" zoomScaleNormal="96" zoomScaleSheetLayoutView="100" workbookViewId="0">
      <pane ySplit="2" topLeftCell="A3" activePane="bottomLeft" state="frozen"/>
      <selection activeCell="B1" sqref="B1"/>
      <selection pane="bottomLeft" activeCell="D533" sqref="D533"/>
    </sheetView>
  </sheetViews>
  <sheetFormatPr defaultColWidth="9" defaultRowHeight="15"/>
  <cols>
    <col min="1" max="1" width="9" style="212"/>
    <col min="2" max="2" width="9.7265625" style="211" customWidth="1"/>
    <col min="3" max="3" width="6" style="211" customWidth="1"/>
    <col min="4" max="4" width="98.54296875" style="214" customWidth="1"/>
    <col min="5" max="5" width="8.54296875" style="420" customWidth="1"/>
    <col min="6" max="6" width="9" style="419"/>
    <col min="7" max="7" width="9" style="212"/>
    <col min="8" max="9" width="9" style="211"/>
    <col min="10" max="10" width="9" style="214"/>
    <col min="11" max="11" width="9" style="420"/>
    <col min="12" max="12" width="9" style="419"/>
    <col min="13" max="13" width="9" style="212"/>
    <col min="14" max="36" width="9" style="213"/>
    <col min="37" max="16384" width="9" style="212"/>
  </cols>
  <sheetData>
    <row r="2" spans="2:7">
      <c r="B2" s="707" t="s">
        <v>2332</v>
      </c>
      <c r="C2" s="708"/>
      <c r="D2" s="709"/>
      <c r="E2" s="6"/>
    </row>
    <row r="3" spans="2:7">
      <c r="B3" s="21"/>
      <c r="C3" s="710"/>
      <c r="D3" s="6"/>
      <c r="E3" s="6"/>
    </row>
    <row r="4" spans="2:7" ht="24" customHeight="1">
      <c r="B4" s="21"/>
      <c r="C4" s="710"/>
      <c r="D4" s="711" t="s">
        <v>2333</v>
      </c>
      <c r="E4" s="6"/>
    </row>
    <row r="5" spans="2:7">
      <c r="B5" s="21"/>
      <c r="C5" s="710"/>
      <c r="D5" s="22" t="s">
        <v>2334</v>
      </c>
      <c r="E5" s="6"/>
    </row>
    <row r="6" spans="2:7" ht="24.75" customHeight="1">
      <c r="B6" s="21"/>
      <c r="C6" s="710"/>
      <c r="D6" s="711" t="s">
        <v>359</v>
      </c>
      <c r="E6" s="6"/>
      <c r="G6" s="712"/>
    </row>
    <row r="7" spans="2:7">
      <c r="B7" s="21"/>
      <c r="C7" s="710"/>
      <c r="D7" s="22" t="s">
        <v>815</v>
      </c>
      <c r="E7" s="6"/>
    </row>
    <row r="8" spans="2:7" ht="27.75" customHeight="1">
      <c r="B8" s="21"/>
      <c r="C8" s="710"/>
      <c r="D8" s="711" t="s">
        <v>2335</v>
      </c>
      <c r="E8" s="6"/>
    </row>
    <row r="9" spans="2:7">
      <c r="B9" s="21"/>
      <c r="C9" s="710"/>
      <c r="D9" s="9">
        <v>2018</v>
      </c>
      <c r="E9" s="6"/>
    </row>
    <row r="10" spans="2:7" ht="67.5" customHeight="1">
      <c r="B10" s="21"/>
      <c r="C10" s="710"/>
      <c r="D10" s="711" t="s">
        <v>2336</v>
      </c>
      <c r="E10" s="6"/>
    </row>
    <row r="11" spans="2:7">
      <c r="B11" s="21"/>
      <c r="C11" s="710"/>
      <c r="D11" s="9" t="s">
        <v>1589</v>
      </c>
      <c r="E11" s="6"/>
    </row>
    <row r="12" spans="2:7">
      <c r="B12" s="21"/>
      <c r="C12" s="710"/>
      <c r="D12" s="6"/>
      <c r="E12" s="6"/>
    </row>
    <row r="13" spans="2:7" ht="58.5" customHeight="1">
      <c r="B13" s="21"/>
      <c r="C13" s="710"/>
      <c r="D13" s="713" t="s">
        <v>2337</v>
      </c>
      <c r="E13" s="6"/>
    </row>
    <row r="14" spans="2:7">
      <c r="B14" s="21"/>
      <c r="C14" s="710"/>
      <c r="D14" s="6"/>
      <c r="E14" s="6"/>
    </row>
    <row r="15" spans="2:7" ht="72" customHeight="1">
      <c r="B15" s="714"/>
      <c r="C15" s="715"/>
      <c r="D15" s="716" t="s">
        <v>2338</v>
      </c>
      <c r="E15" s="717"/>
    </row>
    <row r="16" spans="2:7" ht="75" customHeight="1">
      <c r="B16" s="718" t="s">
        <v>2339</v>
      </c>
      <c r="C16" s="719" t="s">
        <v>2340</v>
      </c>
      <c r="D16" s="720" t="s">
        <v>2341</v>
      </c>
      <c r="E16" s="721"/>
    </row>
    <row r="17" spans="2:5">
      <c r="B17" s="722"/>
      <c r="C17" s="723" t="s">
        <v>4</v>
      </c>
      <c r="D17" s="724" t="s">
        <v>2342</v>
      </c>
      <c r="E17" s="663" t="s">
        <v>202</v>
      </c>
    </row>
    <row r="18" spans="2:5">
      <c r="B18" s="725"/>
      <c r="C18" s="723" t="s">
        <v>5</v>
      </c>
      <c r="D18" s="663"/>
      <c r="E18" s="663"/>
    </row>
    <row r="19" spans="2:5">
      <c r="B19" s="725"/>
      <c r="C19" s="723" t="s">
        <v>6</v>
      </c>
      <c r="D19" s="724" t="s">
        <v>2342</v>
      </c>
      <c r="E19" s="663" t="s">
        <v>202</v>
      </c>
    </row>
    <row r="20" spans="2:5">
      <c r="B20" s="725"/>
      <c r="C20" s="723" t="s">
        <v>7</v>
      </c>
      <c r="D20" s="663"/>
      <c r="E20" s="663"/>
    </row>
    <row r="21" spans="2:5">
      <c r="B21" s="725"/>
      <c r="C21" s="723" t="s">
        <v>8</v>
      </c>
      <c r="D21" s="663"/>
      <c r="E21" s="663"/>
    </row>
    <row r="22" spans="2:5">
      <c r="B22" s="726"/>
      <c r="C22" s="727"/>
      <c r="D22" s="728"/>
      <c r="E22" s="728"/>
    </row>
    <row r="23" spans="2:5" ht="65.25" customHeight="1">
      <c r="B23" s="718" t="s">
        <v>2343</v>
      </c>
      <c r="C23" s="719" t="s">
        <v>2344</v>
      </c>
      <c r="D23" s="720" t="s">
        <v>2345</v>
      </c>
      <c r="E23" s="721"/>
    </row>
    <row r="24" spans="2:5" ht="25">
      <c r="B24" s="722"/>
      <c r="C24" s="723" t="s">
        <v>4</v>
      </c>
      <c r="D24" s="729" t="s">
        <v>1730</v>
      </c>
      <c r="E24" s="730" t="s">
        <v>2346</v>
      </c>
    </row>
    <row r="25" spans="2:5" ht="62.5">
      <c r="B25" s="725"/>
      <c r="C25" s="723" t="s">
        <v>5</v>
      </c>
      <c r="D25" s="663" t="s">
        <v>2347</v>
      </c>
      <c r="E25" s="663" t="s">
        <v>1362</v>
      </c>
    </row>
    <row r="26" spans="2:5" ht="37.5">
      <c r="B26" s="725"/>
      <c r="C26" s="723" t="s">
        <v>6</v>
      </c>
      <c r="D26" s="663" t="s">
        <v>2348</v>
      </c>
      <c r="E26" s="663" t="s">
        <v>1362</v>
      </c>
    </row>
    <row r="27" spans="2:5">
      <c r="B27" s="725"/>
      <c r="C27" s="723" t="s">
        <v>7</v>
      </c>
      <c r="D27" s="663"/>
      <c r="E27" s="663"/>
    </row>
    <row r="28" spans="2:5">
      <c r="B28" s="725"/>
      <c r="C28" s="723" t="s">
        <v>8</v>
      </c>
      <c r="D28" s="663"/>
      <c r="E28" s="663"/>
    </row>
    <row r="29" spans="2:5">
      <c r="B29" s="726"/>
      <c r="C29" s="727"/>
      <c r="D29" s="731"/>
      <c r="E29" s="728"/>
    </row>
    <row r="30" spans="2:5" ht="57.75" customHeight="1">
      <c r="B30" s="718" t="s">
        <v>2349</v>
      </c>
      <c r="C30" s="719" t="s">
        <v>2350</v>
      </c>
      <c r="D30" s="720" t="s">
        <v>2351</v>
      </c>
      <c r="E30" s="721"/>
    </row>
    <row r="31" spans="2:5">
      <c r="B31" s="722"/>
      <c r="C31" s="723" t="s">
        <v>4</v>
      </c>
      <c r="D31" s="724" t="s">
        <v>2352</v>
      </c>
      <c r="E31" s="732" t="s">
        <v>1362</v>
      </c>
    </row>
    <row r="32" spans="2:5">
      <c r="B32" s="725"/>
      <c r="C32" s="723" t="s">
        <v>5</v>
      </c>
      <c r="D32" s="724" t="s">
        <v>2352</v>
      </c>
      <c r="E32" s="732" t="s">
        <v>1362</v>
      </c>
    </row>
    <row r="33" spans="1:6">
      <c r="B33" s="725"/>
      <c r="C33" s="723" t="s">
        <v>6</v>
      </c>
      <c r="D33" s="724" t="s">
        <v>2352</v>
      </c>
      <c r="E33" s="732" t="s">
        <v>1362</v>
      </c>
    </row>
    <row r="34" spans="1:6">
      <c r="B34" s="725"/>
      <c r="C34" s="723" t="s">
        <v>7</v>
      </c>
      <c r="D34" s="663"/>
      <c r="E34" s="663"/>
    </row>
    <row r="35" spans="1:6">
      <c r="B35" s="725"/>
      <c r="C35" s="723" t="s">
        <v>8</v>
      </c>
      <c r="D35" s="663"/>
      <c r="E35" s="663"/>
    </row>
    <row r="38" spans="1:6" ht="25">
      <c r="A38" s="676" t="s">
        <v>830</v>
      </c>
      <c r="B38" s="676" t="s">
        <v>831</v>
      </c>
      <c r="C38"/>
      <c r="D38" s="421"/>
      <c r="E38"/>
      <c r="F38"/>
    </row>
    <row r="39" spans="1:6">
      <c r="A39" s="422">
        <v>1</v>
      </c>
      <c r="B39" s="676"/>
      <c r="C39" s="422"/>
      <c r="D39" s="676" t="s">
        <v>832</v>
      </c>
      <c r="E39" s="463"/>
      <c r="F39" s="423"/>
    </row>
    <row r="40" spans="1:6" ht="25">
      <c r="A40" s="422">
        <v>1.1000000000000001</v>
      </c>
      <c r="B40" s="676"/>
      <c r="C40" s="422"/>
      <c r="D40" s="676" t="s">
        <v>833</v>
      </c>
      <c r="E40" s="463"/>
      <c r="F40" s="424"/>
    </row>
    <row r="41" spans="1:6" ht="112.5">
      <c r="A41" s="425" t="s">
        <v>21</v>
      </c>
      <c r="B41" s="426" t="s">
        <v>75</v>
      </c>
      <c r="C41" s="425"/>
      <c r="D41" s="426" t="s">
        <v>834</v>
      </c>
      <c r="E41" s="677"/>
      <c r="F41" s="427"/>
    </row>
    <row r="42" spans="1:6">
      <c r="A42" s="425"/>
      <c r="B42" s="426"/>
      <c r="C42" s="425" t="s">
        <v>835</v>
      </c>
      <c r="D42" s="428"/>
      <c r="E42" s="677"/>
      <c r="F42" s="427"/>
    </row>
    <row r="43" spans="1:6" ht="50">
      <c r="A43" s="425"/>
      <c r="B43" s="426"/>
      <c r="C43" s="426" t="s">
        <v>4</v>
      </c>
      <c r="D43" s="429" t="s">
        <v>1679</v>
      </c>
      <c r="E43" s="22" t="s">
        <v>1362</v>
      </c>
      <c r="F43" s="427"/>
    </row>
    <row r="44" spans="1:6">
      <c r="A44" s="425"/>
      <c r="B44" s="426"/>
      <c r="C44" s="426" t="s">
        <v>5</v>
      </c>
      <c r="D44" s="428"/>
      <c r="E44" s="677"/>
      <c r="F44" s="427"/>
    </row>
    <row r="45" spans="1:6">
      <c r="A45" s="425"/>
      <c r="B45" s="426"/>
      <c r="C45" s="426" t="s">
        <v>6</v>
      </c>
      <c r="D45" s="428"/>
      <c r="E45" s="677"/>
      <c r="F45" s="427"/>
    </row>
    <row r="46" spans="1:6">
      <c r="A46" s="425"/>
      <c r="B46" s="426"/>
      <c r="C46" s="426" t="s">
        <v>7</v>
      </c>
      <c r="D46" s="428"/>
      <c r="E46" s="677"/>
      <c r="F46" s="427"/>
    </row>
    <row r="47" spans="1:6">
      <c r="A47" s="425"/>
      <c r="B47" s="426"/>
      <c r="C47" s="426" t="s">
        <v>8</v>
      </c>
      <c r="D47" s="428"/>
      <c r="E47" s="677"/>
      <c r="F47" s="427"/>
    </row>
    <row r="48" spans="1:6">
      <c r="A48"/>
      <c r="B48"/>
      <c r="C48"/>
      <c r="D48"/>
      <c r="E48"/>
      <c r="F48"/>
    </row>
    <row r="49" spans="1:6" ht="97.5" customHeight="1">
      <c r="A49" s="425" t="s">
        <v>24</v>
      </c>
      <c r="B49" s="426" t="s">
        <v>78</v>
      </c>
      <c r="C49" s="425"/>
      <c r="D49" s="426" t="s">
        <v>836</v>
      </c>
      <c r="E49" s="677"/>
      <c r="F49" s="427"/>
    </row>
    <row r="50" spans="1:6">
      <c r="A50" s="425"/>
      <c r="B50" s="426"/>
      <c r="C50" s="425" t="s">
        <v>835</v>
      </c>
      <c r="D50" s="428"/>
      <c r="E50" s="677"/>
      <c r="F50" s="427"/>
    </row>
    <row r="51" spans="1:6" ht="138" customHeight="1">
      <c r="A51" s="425"/>
      <c r="B51" s="426"/>
      <c r="C51" s="425" t="s">
        <v>4</v>
      </c>
      <c r="D51" s="441" t="s">
        <v>1782</v>
      </c>
      <c r="E51" s="454" t="s">
        <v>1353</v>
      </c>
      <c r="F51" s="455">
        <v>2021.02</v>
      </c>
    </row>
    <row r="52" spans="1:6" ht="37.5">
      <c r="A52" s="425"/>
      <c r="B52" s="426"/>
      <c r="C52" s="425" t="s">
        <v>5</v>
      </c>
      <c r="D52" s="428" t="s">
        <v>2223</v>
      </c>
      <c r="E52" s="677" t="s">
        <v>1362</v>
      </c>
      <c r="F52" s="427"/>
    </row>
    <row r="53" spans="1:6">
      <c r="A53" s="425"/>
      <c r="B53" s="426"/>
      <c r="C53" s="425" t="s">
        <v>6</v>
      </c>
      <c r="D53" s="428"/>
      <c r="E53" s="677"/>
      <c r="F53" s="427"/>
    </row>
    <row r="54" spans="1:6">
      <c r="A54" s="425"/>
      <c r="B54" s="426"/>
      <c r="C54" s="425" t="s">
        <v>7</v>
      </c>
      <c r="D54" s="428"/>
      <c r="E54" s="677"/>
      <c r="F54" s="427"/>
    </row>
    <row r="55" spans="1:6">
      <c r="A55" s="425"/>
      <c r="B55" s="426"/>
      <c r="C55" s="425" t="s">
        <v>8</v>
      </c>
      <c r="D55" s="428"/>
      <c r="E55" s="677"/>
      <c r="F55" s="427"/>
    </row>
    <row r="56" spans="1:6">
      <c r="A56"/>
      <c r="B56"/>
      <c r="C56"/>
      <c r="D56"/>
      <c r="E56"/>
      <c r="F56"/>
    </row>
    <row r="57" spans="1:6" ht="87.5">
      <c r="A57" s="425" t="s">
        <v>837</v>
      </c>
      <c r="B57" s="426" t="s">
        <v>21</v>
      </c>
      <c r="C57" s="425"/>
      <c r="D57" s="426" t="s">
        <v>838</v>
      </c>
      <c r="E57" s="677"/>
      <c r="F57" s="427"/>
    </row>
    <row r="58" spans="1:6">
      <c r="A58" s="425"/>
      <c r="B58" s="426"/>
      <c r="C58" s="425" t="s">
        <v>835</v>
      </c>
      <c r="D58" s="428"/>
      <c r="E58" s="677"/>
      <c r="F58" s="427"/>
    </row>
    <row r="59" spans="1:6">
      <c r="A59" s="425"/>
      <c r="B59" s="426"/>
      <c r="C59" s="425" t="s">
        <v>4</v>
      </c>
      <c r="D59" s="429" t="s">
        <v>1684</v>
      </c>
      <c r="E59" s="22" t="s">
        <v>1362</v>
      </c>
      <c r="F59" s="427"/>
    </row>
    <row r="60" spans="1:6">
      <c r="A60" s="425"/>
      <c r="B60" s="426"/>
      <c r="C60" s="425" t="s">
        <v>5</v>
      </c>
      <c r="D60" s="428"/>
      <c r="E60" s="677"/>
      <c r="F60" s="427"/>
    </row>
    <row r="61" spans="1:6">
      <c r="A61" s="425"/>
      <c r="B61" s="426"/>
      <c r="C61" s="425" t="s">
        <v>6</v>
      </c>
      <c r="D61" s="428"/>
      <c r="E61" s="677"/>
      <c r="F61" s="427"/>
    </row>
    <row r="62" spans="1:6">
      <c r="A62" s="425"/>
      <c r="B62" s="426"/>
      <c r="C62" s="425" t="s">
        <v>7</v>
      </c>
      <c r="D62" s="428"/>
      <c r="E62" s="677"/>
      <c r="F62" s="427"/>
    </row>
    <row r="63" spans="1:6">
      <c r="A63" s="425"/>
      <c r="B63" s="426"/>
      <c r="C63" s="425" t="s">
        <v>8</v>
      </c>
      <c r="D63" s="428"/>
      <c r="E63" s="677"/>
      <c r="F63" s="427"/>
    </row>
    <row r="64" spans="1:6">
      <c r="A64"/>
      <c r="B64"/>
      <c r="D64"/>
      <c r="E64"/>
      <c r="F64"/>
    </row>
    <row r="65" spans="1:6" ht="62.5">
      <c r="A65" s="425" t="s">
        <v>839</v>
      </c>
      <c r="B65" s="426" t="s">
        <v>28</v>
      </c>
      <c r="C65" s="425"/>
      <c r="D65" s="426" t="s">
        <v>840</v>
      </c>
      <c r="E65" s="677"/>
      <c r="F65" s="427"/>
    </row>
    <row r="66" spans="1:6">
      <c r="A66" s="425"/>
      <c r="B66" s="426"/>
      <c r="C66" s="425" t="s">
        <v>835</v>
      </c>
      <c r="D66" s="428"/>
      <c r="E66" s="677"/>
      <c r="F66" s="427"/>
    </row>
    <row r="67" spans="1:6">
      <c r="A67" s="425"/>
      <c r="B67" s="426"/>
      <c r="C67" s="425" t="s">
        <v>4</v>
      </c>
      <c r="D67" s="429" t="s">
        <v>1684</v>
      </c>
      <c r="E67" s="22" t="s">
        <v>1362</v>
      </c>
      <c r="F67" s="427"/>
    </row>
    <row r="68" spans="1:6">
      <c r="A68" s="425"/>
      <c r="B68" s="426"/>
      <c r="C68" s="425" t="s">
        <v>5</v>
      </c>
      <c r="D68" s="428"/>
      <c r="E68" s="677"/>
      <c r="F68" s="427"/>
    </row>
    <row r="69" spans="1:6">
      <c r="A69" s="425"/>
      <c r="B69" s="426"/>
      <c r="C69" s="425" t="s">
        <v>6</v>
      </c>
      <c r="D69" s="428"/>
      <c r="E69" s="677"/>
      <c r="F69" s="427"/>
    </row>
    <row r="70" spans="1:6">
      <c r="A70" s="425"/>
      <c r="B70" s="426"/>
      <c r="C70" s="425" t="s">
        <v>7</v>
      </c>
      <c r="D70" s="428"/>
      <c r="E70" s="677"/>
      <c r="F70" s="427"/>
    </row>
    <row r="71" spans="1:6">
      <c r="A71" s="425"/>
      <c r="B71" s="426"/>
      <c r="C71" s="425" t="s">
        <v>8</v>
      </c>
      <c r="D71" s="428"/>
      <c r="E71" s="677"/>
      <c r="F71" s="427"/>
    </row>
    <row r="72" spans="1:6">
      <c r="A72"/>
      <c r="B72"/>
      <c r="D72"/>
      <c r="E72"/>
      <c r="F72"/>
    </row>
    <row r="73" spans="1:6" ht="75">
      <c r="A73" s="425" t="s">
        <v>841</v>
      </c>
      <c r="B73" s="426" t="s">
        <v>61</v>
      </c>
      <c r="C73" s="425"/>
      <c r="D73" s="426" t="s">
        <v>842</v>
      </c>
      <c r="E73" s="677"/>
      <c r="F73" s="427"/>
    </row>
    <row r="74" spans="1:6">
      <c r="A74" s="425"/>
      <c r="B74" s="426"/>
      <c r="C74" s="425" t="s">
        <v>835</v>
      </c>
      <c r="D74" s="428"/>
      <c r="E74" s="677"/>
      <c r="F74" s="427"/>
    </row>
    <row r="75" spans="1:6">
      <c r="A75" s="425"/>
      <c r="B75" s="426"/>
      <c r="C75" s="425" t="s">
        <v>4</v>
      </c>
      <c r="D75" s="429" t="s">
        <v>1684</v>
      </c>
      <c r="E75" s="22" t="s">
        <v>1362</v>
      </c>
      <c r="F75" s="427"/>
    </row>
    <row r="76" spans="1:6">
      <c r="A76" s="425"/>
      <c r="B76" s="426"/>
      <c r="C76" s="425" t="s">
        <v>5</v>
      </c>
      <c r="D76" s="428"/>
      <c r="E76" s="677"/>
      <c r="F76" s="427"/>
    </row>
    <row r="77" spans="1:6">
      <c r="A77" s="425"/>
      <c r="B77" s="426"/>
      <c r="C77" s="425" t="s">
        <v>6</v>
      </c>
      <c r="D77" s="428"/>
      <c r="E77" s="677"/>
      <c r="F77" s="427"/>
    </row>
    <row r="78" spans="1:6">
      <c r="A78" s="425"/>
      <c r="B78" s="426"/>
      <c r="C78" s="425" t="s">
        <v>7</v>
      </c>
      <c r="D78" s="428"/>
      <c r="E78" s="677"/>
      <c r="F78" s="427"/>
    </row>
    <row r="79" spans="1:6">
      <c r="A79" s="425"/>
      <c r="B79" s="426"/>
      <c r="C79" s="425" t="s">
        <v>8</v>
      </c>
      <c r="D79" s="428"/>
      <c r="E79" s="677"/>
      <c r="F79" s="427"/>
    </row>
    <row r="80" spans="1:6">
      <c r="A80"/>
      <c r="B80"/>
      <c r="D80"/>
      <c r="E80"/>
      <c r="F80"/>
    </row>
    <row r="81" spans="1:6" ht="75">
      <c r="A81" s="425" t="s">
        <v>843</v>
      </c>
      <c r="B81" s="426" t="s">
        <v>24</v>
      </c>
      <c r="C81" s="425"/>
      <c r="D81" s="426" t="s">
        <v>844</v>
      </c>
      <c r="E81" s="677"/>
      <c r="F81" s="427"/>
    </row>
    <row r="82" spans="1:6">
      <c r="A82" s="425"/>
      <c r="B82" s="426"/>
      <c r="C82" s="425" t="s">
        <v>835</v>
      </c>
      <c r="D82" s="428"/>
      <c r="E82" s="677"/>
      <c r="F82" s="427"/>
    </row>
    <row r="83" spans="1:6">
      <c r="A83" s="425"/>
      <c r="B83" s="426"/>
      <c r="C83" s="425" t="s">
        <v>4</v>
      </c>
      <c r="D83" s="429" t="s">
        <v>1684</v>
      </c>
      <c r="E83" s="22" t="s">
        <v>1362</v>
      </c>
      <c r="F83" s="427"/>
    </row>
    <row r="84" spans="1:6">
      <c r="A84" s="425"/>
      <c r="B84" s="426"/>
      <c r="C84" s="425" t="s">
        <v>5</v>
      </c>
      <c r="D84" s="428"/>
      <c r="E84" s="677"/>
      <c r="F84" s="427"/>
    </row>
    <row r="85" spans="1:6">
      <c r="A85" s="425"/>
      <c r="B85" s="426"/>
      <c r="C85" s="425" t="s">
        <v>6</v>
      </c>
      <c r="D85" s="428"/>
      <c r="E85" s="677"/>
      <c r="F85" s="427"/>
    </row>
    <row r="86" spans="1:6">
      <c r="A86" s="425"/>
      <c r="B86" s="426"/>
      <c r="C86" s="425" t="s">
        <v>7</v>
      </c>
      <c r="D86" s="428"/>
      <c r="E86" s="677"/>
      <c r="F86" s="427"/>
    </row>
    <row r="87" spans="1:6">
      <c r="A87" s="425"/>
      <c r="B87" s="426"/>
      <c r="C87" s="425" t="s">
        <v>8</v>
      </c>
      <c r="D87" s="428"/>
      <c r="E87" s="677"/>
      <c r="F87" s="427"/>
    </row>
    <row r="88" spans="1:6">
      <c r="A88"/>
      <c r="B88"/>
      <c r="D88"/>
      <c r="E88"/>
      <c r="F88"/>
    </row>
    <row r="89" spans="1:6" ht="75">
      <c r="A89" s="425" t="s">
        <v>845</v>
      </c>
      <c r="B89" s="426" t="s">
        <v>846</v>
      </c>
      <c r="C89" s="425"/>
      <c r="D89" s="426" t="s">
        <v>847</v>
      </c>
      <c r="E89" s="677"/>
      <c r="F89" s="427"/>
    </row>
    <row r="90" spans="1:6">
      <c r="A90" s="425"/>
      <c r="B90" s="426"/>
      <c r="C90" s="425" t="s">
        <v>835</v>
      </c>
      <c r="D90" s="428"/>
      <c r="E90" s="677"/>
      <c r="F90" s="427"/>
    </row>
    <row r="91" spans="1:6" ht="37.5">
      <c r="A91" s="425"/>
      <c r="B91" s="426"/>
      <c r="C91" s="425" t="s">
        <v>4</v>
      </c>
      <c r="D91" s="429" t="s">
        <v>1731</v>
      </c>
      <c r="E91" s="22" t="s">
        <v>1362</v>
      </c>
      <c r="F91" s="427"/>
    </row>
    <row r="92" spans="1:6">
      <c r="A92" s="425"/>
      <c r="B92" s="426"/>
      <c r="C92" s="425" t="s">
        <v>5</v>
      </c>
      <c r="D92" s="428"/>
      <c r="E92" s="677"/>
      <c r="F92" s="427"/>
    </row>
    <row r="93" spans="1:6">
      <c r="A93" s="425"/>
      <c r="B93" s="426"/>
      <c r="C93" s="425" t="s">
        <v>6</v>
      </c>
      <c r="D93" s="428"/>
      <c r="E93" s="677"/>
      <c r="F93" s="427"/>
    </row>
    <row r="94" spans="1:6">
      <c r="A94" s="425"/>
      <c r="B94" s="426"/>
      <c r="C94" s="425" t="s">
        <v>7</v>
      </c>
      <c r="D94" s="428"/>
      <c r="E94" s="677"/>
      <c r="F94" s="427"/>
    </row>
    <row r="95" spans="1:6">
      <c r="A95" s="425"/>
      <c r="B95" s="426"/>
      <c r="C95" s="425" t="s">
        <v>8</v>
      </c>
      <c r="D95" s="428"/>
      <c r="E95" s="677"/>
      <c r="F95" s="427"/>
    </row>
    <row r="96" spans="1:6">
      <c r="A96"/>
      <c r="B96"/>
      <c r="D96"/>
      <c r="E96"/>
      <c r="F96"/>
    </row>
    <row r="97" spans="1:6" ht="62.5">
      <c r="A97" s="425" t="s">
        <v>848</v>
      </c>
      <c r="B97" s="426" t="s">
        <v>849</v>
      </c>
      <c r="C97" s="425"/>
      <c r="D97" s="426" t="s">
        <v>850</v>
      </c>
      <c r="E97" s="677"/>
      <c r="F97" s="427"/>
    </row>
    <row r="98" spans="1:6">
      <c r="A98" s="425"/>
      <c r="B98" s="426"/>
      <c r="C98" s="425" t="s">
        <v>835</v>
      </c>
      <c r="D98" s="428"/>
      <c r="E98" s="677"/>
      <c r="F98" s="427"/>
    </row>
    <row r="99" spans="1:6" ht="25">
      <c r="A99" s="425"/>
      <c r="B99" s="426"/>
      <c r="C99" s="425" t="s">
        <v>4</v>
      </c>
      <c r="D99" s="429" t="s">
        <v>1639</v>
      </c>
      <c r="E99" s="22" t="s">
        <v>1362</v>
      </c>
      <c r="F99" s="427"/>
    </row>
    <row r="100" spans="1:6">
      <c r="A100" s="425"/>
      <c r="B100" s="426"/>
      <c r="C100" s="425" t="s">
        <v>5</v>
      </c>
      <c r="D100" s="428"/>
      <c r="E100" s="677"/>
      <c r="F100" s="427"/>
    </row>
    <row r="101" spans="1:6" ht="25">
      <c r="A101" s="425"/>
      <c r="B101" s="426"/>
      <c r="C101" s="425" t="s">
        <v>6</v>
      </c>
      <c r="D101" s="429" t="s">
        <v>1639</v>
      </c>
      <c r="E101" s="22" t="s">
        <v>1362</v>
      </c>
      <c r="F101" s="427"/>
    </row>
    <row r="102" spans="1:6">
      <c r="A102" s="425"/>
      <c r="B102" s="426"/>
      <c r="C102" s="425" t="s">
        <v>7</v>
      </c>
      <c r="D102" s="428"/>
      <c r="E102" s="677"/>
      <c r="F102" s="427"/>
    </row>
    <row r="103" spans="1:6">
      <c r="A103" s="425"/>
      <c r="B103" s="426"/>
      <c r="C103" s="425" t="s">
        <v>8</v>
      </c>
      <c r="D103" s="428"/>
      <c r="E103" s="677"/>
      <c r="F103" s="427"/>
    </row>
    <row r="104" spans="1:6">
      <c r="A104"/>
      <c r="B104"/>
      <c r="D104"/>
      <c r="E104"/>
      <c r="F104"/>
    </row>
    <row r="105" spans="1:6" ht="62.5">
      <c r="A105" s="425" t="s">
        <v>851</v>
      </c>
      <c r="B105" s="426" t="s">
        <v>852</v>
      </c>
      <c r="C105" s="425"/>
      <c r="D105" s="426" t="s">
        <v>853</v>
      </c>
      <c r="E105" s="677"/>
      <c r="F105" s="427"/>
    </row>
    <row r="106" spans="1:6">
      <c r="A106" s="425"/>
      <c r="B106" s="426"/>
      <c r="C106" s="425" t="s">
        <v>835</v>
      </c>
      <c r="D106" s="428"/>
      <c r="E106" s="677"/>
      <c r="F106" s="427"/>
    </row>
    <row r="107" spans="1:6" ht="25">
      <c r="A107" s="425"/>
      <c r="B107" s="426"/>
      <c r="C107" s="425" t="s">
        <v>4</v>
      </c>
      <c r="D107" s="429" t="s">
        <v>1639</v>
      </c>
      <c r="E107" s="22" t="s">
        <v>1362</v>
      </c>
      <c r="F107" s="427"/>
    </row>
    <row r="108" spans="1:6">
      <c r="A108" s="425"/>
      <c r="B108" s="426"/>
      <c r="C108" s="425" t="s">
        <v>5</v>
      </c>
      <c r="D108" s="428"/>
      <c r="E108" s="677"/>
      <c r="F108" s="427"/>
    </row>
    <row r="109" spans="1:6" ht="25">
      <c r="A109" s="425"/>
      <c r="B109" s="426"/>
      <c r="C109" s="425" t="s">
        <v>6</v>
      </c>
      <c r="D109" s="429" t="s">
        <v>1639</v>
      </c>
      <c r="E109" s="22" t="s">
        <v>1362</v>
      </c>
      <c r="F109" s="427"/>
    </row>
    <row r="110" spans="1:6">
      <c r="A110" s="425"/>
      <c r="B110" s="426"/>
      <c r="C110" s="425" t="s">
        <v>7</v>
      </c>
      <c r="D110" s="428"/>
      <c r="E110" s="677"/>
      <c r="F110" s="427"/>
    </row>
    <row r="111" spans="1:6">
      <c r="A111" s="425"/>
      <c r="B111" s="426"/>
      <c r="C111" s="425" t="s">
        <v>8</v>
      </c>
      <c r="D111" s="428"/>
      <c r="E111" s="677"/>
      <c r="F111" s="427"/>
    </row>
    <row r="112" spans="1:6">
      <c r="A112"/>
      <c r="B112"/>
      <c r="D112"/>
      <c r="E112"/>
      <c r="F112"/>
    </row>
    <row r="113" spans="1:6" ht="112.5">
      <c r="A113" s="425" t="s">
        <v>854</v>
      </c>
      <c r="B113" s="426" t="s">
        <v>855</v>
      </c>
      <c r="C113" s="425"/>
      <c r="D113" s="426" t="s">
        <v>856</v>
      </c>
      <c r="E113" s="677"/>
      <c r="F113" s="427"/>
    </row>
    <row r="114" spans="1:6">
      <c r="A114" s="425"/>
      <c r="B114" s="426"/>
      <c r="C114" s="425" t="s">
        <v>835</v>
      </c>
      <c r="D114" s="428"/>
      <c r="E114" s="677"/>
      <c r="F114" s="427"/>
    </row>
    <row r="115" spans="1:6" ht="25">
      <c r="A115" s="425"/>
      <c r="B115" s="426"/>
      <c r="C115" s="425" t="s">
        <v>4</v>
      </c>
      <c r="D115" s="429" t="s">
        <v>1640</v>
      </c>
      <c r="E115" s="22" t="s">
        <v>1362</v>
      </c>
      <c r="F115" s="427"/>
    </row>
    <row r="116" spans="1:6">
      <c r="A116" s="425"/>
      <c r="B116" s="426"/>
      <c r="C116" s="425" t="s">
        <v>5</v>
      </c>
      <c r="D116" s="428"/>
      <c r="E116" s="677"/>
      <c r="F116" s="427"/>
    </row>
    <row r="117" spans="1:6">
      <c r="A117" s="425"/>
      <c r="B117" s="426"/>
      <c r="C117" s="425" t="s">
        <v>6</v>
      </c>
      <c r="D117" s="428"/>
      <c r="E117" s="677"/>
      <c r="F117" s="427"/>
    </row>
    <row r="118" spans="1:6">
      <c r="A118" s="425"/>
      <c r="B118" s="426"/>
      <c r="C118" s="425" t="s">
        <v>7</v>
      </c>
      <c r="D118" s="428"/>
      <c r="E118" s="677"/>
      <c r="F118" s="427"/>
    </row>
    <row r="119" spans="1:6">
      <c r="A119" s="425"/>
      <c r="B119" s="426"/>
      <c r="C119" s="425" t="s">
        <v>8</v>
      </c>
      <c r="D119" s="428"/>
      <c r="E119" s="677"/>
      <c r="F119" s="427"/>
    </row>
    <row r="120" spans="1:6">
      <c r="A120"/>
      <c r="B120"/>
      <c r="D120"/>
      <c r="E120"/>
      <c r="F120"/>
    </row>
    <row r="121" spans="1:6" ht="75">
      <c r="A121" s="425" t="s">
        <v>857</v>
      </c>
      <c r="B121" s="426" t="s">
        <v>858</v>
      </c>
      <c r="C121" s="425"/>
      <c r="D121" s="426" t="s">
        <v>859</v>
      </c>
      <c r="E121" s="677"/>
      <c r="F121" s="427"/>
    </row>
    <row r="122" spans="1:6">
      <c r="A122" s="425"/>
      <c r="B122" s="426"/>
      <c r="C122" s="425" t="s">
        <v>835</v>
      </c>
      <c r="D122" s="428"/>
      <c r="E122" s="677"/>
      <c r="F122" s="427"/>
    </row>
    <row r="123" spans="1:6" ht="25">
      <c r="A123" s="425"/>
      <c r="B123" s="426"/>
      <c r="C123" s="425" t="s">
        <v>4</v>
      </c>
      <c r="D123" s="429" t="s">
        <v>2353</v>
      </c>
      <c r="E123" s="22" t="s">
        <v>1362</v>
      </c>
      <c r="F123" s="427"/>
    </row>
    <row r="124" spans="1:6">
      <c r="A124" s="425"/>
      <c r="B124" s="426"/>
      <c r="C124" s="425" t="s">
        <v>5</v>
      </c>
      <c r="D124" s="428"/>
      <c r="E124" s="677"/>
      <c r="F124" s="427"/>
    </row>
    <row r="125" spans="1:6">
      <c r="A125" s="425"/>
      <c r="B125" s="426"/>
      <c r="C125" s="425" t="s">
        <v>6</v>
      </c>
      <c r="D125" s="428"/>
      <c r="E125" s="677"/>
      <c r="F125" s="427"/>
    </row>
    <row r="126" spans="1:6">
      <c r="A126" s="425"/>
      <c r="B126" s="426"/>
      <c r="C126" s="425" t="s">
        <v>7</v>
      </c>
      <c r="D126" s="428"/>
      <c r="E126" s="677"/>
      <c r="F126" s="427"/>
    </row>
    <row r="127" spans="1:6">
      <c r="A127" s="425"/>
      <c r="B127" s="426"/>
      <c r="C127" s="425" t="s">
        <v>8</v>
      </c>
      <c r="D127" s="428"/>
      <c r="E127" s="677"/>
      <c r="F127" s="427"/>
    </row>
    <row r="128" spans="1:6">
      <c r="A128"/>
      <c r="B128"/>
      <c r="D128"/>
      <c r="E128"/>
      <c r="F128"/>
    </row>
    <row r="129" spans="1:6" ht="75">
      <c r="A129" s="425" t="s">
        <v>860</v>
      </c>
      <c r="B129" s="426" t="s">
        <v>861</v>
      </c>
      <c r="C129" s="425"/>
      <c r="D129" s="426" t="s">
        <v>862</v>
      </c>
      <c r="E129" s="677"/>
      <c r="F129" s="427"/>
    </row>
    <row r="130" spans="1:6">
      <c r="A130" s="425"/>
      <c r="B130" s="426"/>
      <c r="C130" s="425" t="s">
        <v>835</v>
      </c>
      <c r="D130" s="428"/>
      <c r="E130" s="677"/>
      <c r="F130" s="427"/>
    </row>
    <row r="131" spans="1:6" ht="25">
      <c r="A131" s="425"/>
      <c r="B131" s="426"/>
      <c r="C131" s="425" t="s">
        <v>4</v>
      </c>
      <c r="D131" s="429" t="s">
        <v>1629</v>
      </c>
      <c r="E131" s="22" t="s">
        <v>1362</v>
      </c>
      <c r="F131" s="427"/>
    </row>
    <row r="132" spans="1:6">
      <c r="A132" s="425"/>
      <c r="B132" s="426"/>
      <c r="C132" s="425" t="s">
        <v>5</v>
      </c>
      <c r="D132" s="428"/>
      <c r="E132" s="677"/>
      <c r="F132" s="427"/>
    </row>
    <row r="133" spans="1:6">
      <c r="A133" s="425"/>
      <c r="B133" s="426"/>
      <c r="C133" s="425" t="s">
        <v>6</v>
      </c>
      <c r="D133" s="428"/>
      <c r="E133" s="677"/>
      <c r="F133" s="427"/>
    </row>
    <row r="134" spans="1:6">
      <c r="A134" s="425"/>
      <c r="B134" s="426"/>
      <c r="C134" s="425" t="s">
        <v>7</v>
      </c>
      <c r="D134" s="428"/>
      <c r="E134" s="677"/>
      <c r="F134" s="427"/>
    </row>
    <row r="135" spans="1:6">
      <c r="A135" s="425"/>
      <c r="B135" s="426"/>
      <c r="C135" s="425" t="s">
        <v>8</v>
      </c>
      <c r="D135" s="428"/>
      <c r="E135" s="677"/>
      <c r="F135" s="427"/>
    </row>
    <row r="136" spans="1:6">
      <c r="A136"/>
      <c r="B136"/>
      <c r="D136"/>
      <c r="E136"/>
      <c r="F136"/>
    </row>
    <row r="137" spans="1:6" ht="100">
      <c r="A137" s="425" t="s">
        <v>863</v>
      </c>
      <c r="B137" s="426" t="s">
        <v>864</v>
      </c>
      <c r="C137" s="425"/>
      <c r="D137" s="426" t="s">
        <v>865</v>
      </c>
      <c r="E137" s="677"/>
      <c r="F137" s="427"/>
    </row>
    <row r="138" spans="1:6">
      <c r="A138" s="425"/>
      <c r="B138" s="426"/>
      <c r="C138" s="425" t="s">
        <v>835</v>
      </c>
      <c r="D138" s="428"/>
      <c r="E138" s="677"/>
      <c r="F138" s="427"/>
    </row>
    <row r="139" spans="1:6" ht="25">
      <c r="A139" s="425"/>
      <c r="B139" s="426"/>
      <c r="C139" s="425" t="s">
        <v>4</v>
      </c>
      <c r="D139" s="429" t="s">
        <v>1641</v>
      </c>
      <c r="E139" s="22" t="s">
        <v>1362</v>
      </c>
      <c r="F139" s="427"/>
    </row>
    <row r="140" spans="1:6">
      <c r="A140" s="425"/>
      <c r="B140" s="426"/>
      <c r="C140" s="425" t="s">
        <v>5</v>
      </c>
      <c r="D140" s="428"/>
      <c r="E140" s="677"/>
      <c r="F140" s="427"/>
    </row>
    <row r="141" spans="1:6">
      <c r="A141" s="425"/>
      <c r="B141" s="426"/>
      <c r="C141" s="425" t="s">
        <v>6</v>
      </c>
      <c r="D141" s="428"/>
      <c r="E141" s="677"/>
      <c r="F141" s="427"/>
    </row>
    <row r="142" spans="1:6">
      <c r="A142" s="425"/>
      <c r="B142" s="426"/>
      <c r="C142" s="425" t="s">
        <v>7</v>
      </c>
      <c r="D142" s="428"/>
      <c r="E142" s="677"/>
      <c r="F142" s="427"/>
    </row>
    <row r="143" spans="1:6">
      <c r="A143" s="425"/>
      <c r="B143" s="426"/>
      <c r="C143" s="425" t="s">
        <v>8</v>
      </c>
      <c r="D143" s="428"/>
      <c r="E143" s="677"/>
      <c r="F143" s="427"/>
    </row>
    <row r="144" spans="1:6">
      <c r="A144"/>
      <c r="B144"/>
      <c r="D144"/>
      <c r="E144"/>
      <c r="F144"/>
    </row>
    <row r="145" spans="1:6" ht="62.5">
      <c r="A145" s="425" t="s">
        <v>866</v>
      </c>
      <c r="B145" s="426" t="s">
        <v>768</v>
      </c>
      <c r="C145" s="425"/>
      <c r="D145" s="426" t="s">
        <v>867</v>
      </c>
      <c r="E145" s="677"/>
      <c r="F145" s="427"/>
    </row>
    <row r="146" spans="1:6">
      <c r="A146" s="425"/>
      <c r="B146" s="426"/>
      <c r="C146" s="425" t="s">
        <v>835</v>
      </c>
      <c r="D146" s="428"/>
      <c r="E146" s="677"/>
      <c r="F146" s="427"/>
    </row>
    <row r="147" spans="1:6">
      <c r="A147" s="425"/>
      <c r="B147" s="426"/>
      <c r="C147" s="425" t="s">
        <v>4</v>
      </c>
      <c r="D147" s="429" t="s">
        <v>1642</v>
      </c>
      <c r="E147" s="22" t="s">
        <v>1362</v>
      </c>
      <c r="F147" s="427"/>
    </row>
    <row r="148" spans="1:6">
      <c r="A148" s="425"/>
      <c r="B148" s="426"/>
      <c r="C148" s="425" t="s">
        <v>5</v>
      </c>
      <c r="D148" s="428"/>
      <c r="E148" s="677"/>
      <c r="F148" s="427"/>
    </row>
    <row r="149" spans="1:6">
      <c r="A149" s="425"/>
      <c r="B149" s="426"/>
      <c r="C149" s="425" t="s">
        <v>6</v>
      </c>
      <c r="D149" s="428"/>
      <c r="E149" s="677"/>
      <c r="F149" s="427"/>
    </row>
    <row r="150" spans="1:6">
      <c r="A150" s="425"/>
      <c r="B150" s="426"/>
      <c r="C150" s="425" t="s">
        <v>7</v>
      </c>
      <c r="D150" s="428"/>
      <c r="E150" s="677"/>
      <c r="F150" s="427"/>
    </row>
    <row r="151" spans="1:6">
      <c r="A151" s="425"/>
      <c r="B151" s="426"/>
      <c r="C151" s="425" t="s">
        <v>8</v>
      </c>
      <c r="D151" s="428"/>
      <c r="E151" s="677"/>
      <c r="F151" s="427"/>
    </row>
    <row r="152" spans="1:6">
      <c r="A152"/>
      <c r="B152"/>
      <c r="D152"/>
      <c r="E152"/>
      <c r="F152"/>
    </row>
    <row r="153" spans="1:6">
      <c r="A153" s="422">
        <v>1.2</v>
      </c>
      <c r="B153" s="676"/>
      <c r="C153" s="422"/>
      <c r="D153" s="676" t="s">
        <v>868</v>
      </c>
      <c r="E153" s="463"/>
      <c r="F153" s="424"/>
    </row>
    <row r="154" spans="1:6" ht="125">
      <c r="A154" s="425" t="s">
        <v>28</v>
      </c>
      <c r="B154" s="426" t="s">
        <v>108</v>
      </c>
      <c r="C154" s="425"/>
      <c r="D154" s="426" t="s">
        <v>869</v>
      </c>
      <c r="E154" s="677"/>
      <c r="F154" s="427"/>
    </row>
    <row r="155" spans="1:6">
      <c r="A155" s="425"/>
      <c r="B155" s="426"/>
      <c r="C155" s="425" t="s">
        <v>835</v>
      </c>
      <c r="D155" s="428"/>
      <c r="E155" s="677"/>
      <c r="F155" s="427"/>
    </row>
    <row r="156" spans="1:6" ht="25">
      <c r="A156" s="425"/>
      <c r="B156" s="426"/>
      <c r="C156" s="425" t="s">
        <v>4</v>
      </c>
      <c r="D156" s="429" t="s">
        <v>1643</v>
      </c>
      <c r="E156" s="22" t="s">
        <v>1362</v>
      </c>
      <c r="F156" s="427"/>
    </row>
    <row r="157" spans="1:6">
      <c r="A157" s="425"/>
      <c r="B157" s="426"/>
      <c r="C157" s="425" t="s">
        <v>5</v>
      </c>
      <c r="D157" s="428"/>
      <c r="E157" s="677"/>
      <c r="F157" s="427"/>
    </row>
    <row r="158" spans="1:6">
      <c r="A158" s="425"/>
      <c r="B158" s="426"/>
      <c r="C158" s="425" t="s">
        <v>6</v>
      </c>
      <c r="D158" s="428"/>
      <c r="E158" s="677"/>
      <c r="F158" s="427"/>
    </row>
    <row r="159" spans="1:6">
      <c r="A159" s="425"/>
      <c r="B159" s="426"/>
      <c r="C159" s="425" t="s">
        <v>7</v>
      </c>
      <c r="D159" s="428"/>
      <c r="E159" s="677"/>
      <c r="F159" s="427"/>
    </row>
    <row r="160" spans="1:6">
      <c r="A160" s="425"/>
      <c r="B160" s="426"/>
      <c r="C160" s="425" t="s">
        <v>8</v>
      </c>
      <c r="D160" s="428"/>
      <c r="E160" s="677"/>
      <c r="F160" s="427"/>
    </row>
    <row r="161" spans="1:6">
      <c r="A161"/>
      <c r="B161"/>
      <c r="C161"/>
      <c r="D161"/>
      <c r="E161"/>
      <c r="F161"/>
    </row>
    <row r="162" spans="1:6">
      <c r="A162" s="422">
        <v>1.3</v>
      </c>
      <c r="B162" s="676"/>
      <c r="C162" s="422"/>
      <c r="D162" s="676" t="s">
        <v>870</v>
      </c>
      <c r="E162" s="463"/>
      <c r="F162" s="424"/>
    </row>
    <row r="163" spans="1:6" ht="75">
      <c r="A163" s="425" t="s">
        <v>61</v>
      </c>
      <c r="B163" s="426" t="s">
        <v>871</v>
      </c>
      <c r="C163" s="425"/>
      <c r="D163" s="426" t="s">
        <v>872</v>
      </c>
      <c r="E163" s="677"/>
      <c r="F163" s="427"/>
    </row>
    <row r="164" spans="1:6">
      <c r="A164" s="425"/>
      <c r="B164" s="426"/>
      <c r="C164" s="425" t="s">
        <v>835</v>
      </c>
      <c r="D164" s="428"/>
      <c r="E164" s="677"/>
      <c r="F164" s="427"/>
    </row>
    <row r="165" spans="1:6" ht="25">
      <c r="A165" s="425"/>
      <c r="B165" s="426"/>
      <c r="C165" s="425" t="s">
        <v>4</v>
      </c>
      <c r="D165" s="429" t="s">
        <v>1630</v>
      </c>
      <c r="E165" s="22" t="s">
        <v>1362</v>
      </c>
      <c r="F165" s="427"/>
    </row>
    <row r="166" spans="1:6">
      <c r="A166" s="425"/>
      <c r="B166" s="426"/>
      <c r="C166" s="425" t="s">
        <v>5</v>
      </c>
      <c r="D166" s="428"/>
      <c r="E166" s="677"/>
      <c r="F166" s="427"/>
    </row>
    <row r="167" spans="1:6">
      <c r="A167" s="425"/>
      <c r="B167" s="426"/>
      <c r="C167" s="425" t="s">
        <v>6</v>
      </c>
      <c r="D167" s="428"/>
      <c r="E167" s="677"/>
      <c r="F167" s="427"/>
    </row>
    <row r="168" spans="1:6">
      <c r="A168" s="425"/>
      <c r="B168" s="426"/>
      <c r="C168" s="425" t="s">
        <v>7</v>
      </c>
      <c r="D168" s="428"/>
      <c r="E168" s="677"/>
      <c r="F168" s="427"/>
    </row>
    <row r="169" spans="1:6">
      <c r="A169" s="425"/>
      <c r="B169" s="426"/>
      <c r="C169" s="425" t="s">
        <v>8</v>
      </c>
      <c r="D169" s="428"/>
      <c r="E169" s="677"/>
      <c r="F169" s="427"/>
    </row>
    <row r="170" spans="1:6">
      <c r="A170"/>
      <c r="B170"/>
      <c r="C170"/>
      <c r="D170"/>
      <c r="E170"/>
      <c r="F170"/>
    </row>
    <row r="171" spans="1:6">
      <c r="A171" s="422">
        <v>2</v>
      </c>
      <c r="B171" s="676"/>
      <c r="C171" s="422"/>
      <c r="D171" s="676" t="s">
        <v>873</v>
      </c>
      <c r="E171" s="463"/>
      <c r="F171" s="423"/>
    </row>
    <row r="172" spans="1:6" ht="25">
      <c r="A172" s="422">
        <v>2.1</v>
      </c>
      <c r="B172" s="676"/>
      <c r="C172" s="422"/>
      <c r="D172" s="676" t="s">
        <v>874</v>
      </c>
      <c r="E172" s="463"/>
      <c r="F172" s="424"/>
    </row>
    <row r="173" spans="1:6" ht="87.5">
      <c r="A173" s="425" t="s">
        <v>875</v>
      </c>
      <c r="B173" s="426" t="s">
        <v>876</v>
      </c>
      <c r="C173" s="425"/>
      <c r="D173" s="426" t="s">
        <v>877</v>
      </c>
      <c r="E173" s="677"/>
      <c r="F173" s="427"/>
    </row>
    <row r="174" spans="1:6">
      <c r="A174" s="425"/>
      <c r="B174" s="426"/>
      <c r="C174" s="425" t="s">
        <v>835</v>
      </c>
      <c r="D174" s="428"/>
      <c r="E174" s="677"/>
      <c r="F174" s="427"/>
    </row>
    <row r="175" spans="1:6" ht="25">
      <c r="A175" s="425"/>
      <c r="B175" s="426"/>
      <c r="C175" s="425" t="s">
        <v>4</v>
      </c>
      <c r="D175" s="429" t="s">
        <v>1671</v>
      </c>
      <c r="E175" s="22" t="s">
        <v>1362</v>
      </c>
      <c r="F175" s="427"/>
    </row>
    <row r="176" spans="1:6">
      <c r="A176" s="425"/>
      <c r="B176" s="426"/>
      <c r="C176" s="425" t="s">
        <v>5</v>
      </c>
      <c r="D176" s="428"/>
      <c r="E176" s="677"/>
      <c r="F176" s="427"/>
    </row>
    <row r="177" spans="1:6" ht="25">
      <c r="A177" s="425"/>
      <c r="B177" s="426"/>
      <c r="C177" s="425" t="s">
        <v>6</v>
      </c>
      <c r="D177" s="429" t="s">
        <v>2354</v>
      </c>
      <c r="E177" s="22" t="s">
        <v>1362</v>
      </c>
      <c r="F177" s="427"/>
    </row>
    <row r="178" spans="1:6">
      <c r="A178" s="425"/>
      <c r="B178" s="426"/>
      <c r="C178" s="425" t="s">
        <v>7</v>
      </c>
      <c r="D178" s="428"/>
      <c r="E178" s="677"/>
      <c r="F178" s="427"/>
    </row>
    <row r="179" spans="1:6">
      <c r="A179" s="425"/>
      <c r="B179" s="426"/>
      <c r="C179" s="425" t="s">
        <v>8</v>
      </c>
      <c r="D179" s="428"/>
      <c r="E179" s="677"/>
      <c r="F179" s="427"/>
    </row>
    <row r="180" spans="1:6">
      <c r="A180"/>
      <c r="B180"/>
      <c r="C180"/>
      <c r="D180"/>
      <c r="E180"/>
      <c r="F180"/>
    </row>
    <row r="181" spans="1:6" ht="87.5">
      <c r="A181" s="425" t="s">
        <v>878</v>
      </c>
      <c r="B181" s="426" t="s">
        <v>879</v>
      </c>
      <c r="C181" s="425"/>
      <c r="D181" s="426" t="s">
        <v>880</v>
      </c>
      <c r="E181" s="677"/>
      <c r="F181" s="427"/>
    </row>
    <row r="182" spans="1:6">
      <c r="A182" s="425"/>
      <c r="B182" s="426"/>
      <c r="C182" s="425" t="s">
        <v>835</v>
      </c>
      <c r="D182" s="428"/>
      <c r="E182" s="677"/>
      <c r="F182" s="427"/>
    </row>
    <row r="183" spans="1:6" ht="25">
      <c r="A183" s="425"/>
      <c r="B183" s="426"/>
      <c r="C183" s="425" t="s">
        <v>4</v>
      </c>
      <c r="D183" s="429" t="s">
        <v>1644</v>
      </c>
      <c r="E183" s="22" t="s">
        <v>1362</v>
      </c>
      <c r="F183" s="427"/>
    </row>
    <row r="184" spans="1:6">
      <c r="A184" s="425"/>
      <c r="B184" s="426"/>
      <c r="C184" s="425" t="s">
        <v>5</v>
      </c>
      <c r="D184" s="428"/>
      <c r="E184" s="677"/>
      <c r="F184" s="427"/>
    </row>
    <row r="185" spans="1:6" ht="37.5">
      <c r="A185" s="425"/>
      <c r="B185" s="426"/>
      <c r="C185" s="425" t="s">
        <v>6</v>
      </c>
      <c r="D185" s="429" t="s">
        <v>2355</v>
      </c>
      <c r="E185" s="22" t="s">
        <v>1362</v>
      </c>
      <c r="F185" s="427"/>
    </row>
    <row r="186" spans="1:6">
      <c r="A186" s="425"/>
      <c r="B186" s="426"/>
      <c r="C186" s="425" t="s">
        <v>7</v>
      </c>
      <c r="D186" s="428"/>
      <c r="E186" s="677"/>
      <c r="F186" s="427"/>
    </row>
    <row r="187" spans="1:6">
      <c r="A187" s="425"/>
      <c r="B187" s="426"/>
      <c r="C187" s="425" t="s">
        <v>8</v>
      </c>
      <c r="D187" s="428"/>
      <c r="E187" s="677"/>
      <c r="F187" s="427"/>
    </row>
    <row r="188" spans="1:6">
      <c r="A188"/>
      <c r="B188"/>
      <c r="C188"/>
      <c r="D188"/>
      <c r="E188"/>
      <c r="F188"/>
    </row>
    <row r="189" spans="1:6" ht="87.5">
      <c r="A189" s="425" t="s">
        <v>881</v>
      </c>
      <c r="B189" s="426" t="s">
        <v>277</v>
      </c>
      <c r="C189" s="425"/>
      <c r="D189" s="426" t="s">
        <v>882</v>
      </c>
      <c r="E189" s="677"/>
      <c r="F189" s="427"/>
    </row>
    <row r="190" spans="1:6">
      <c r="A190" s="425"/>
      <c r="B190" s="426"/>
      <c r="C190" s="425" t="s">
        <v>835</v>
      </c>
      <c r="D190" s="428"/>
      <c r="E190" s="677"/>
      <c r="F190" s="427"/>
    </row>
    <row r="191" spans="1:6" ht="25">
      <c r="A191" s="425"/>
      <c r="B191" s="426"/>
      <c r="C191" s="425" t="s">
        <v>4</v>
      </c>
      <c r="D191" s="429" t="s">
        <v>1645</v>
      </c>
      <c r="E191" s="22" t="s">
        <v>1362</v>
      </c>
      <c r="F191" s="427"/>
    </row>
    <row r="192" spans="1:6">
      <c r="A192" s="425"/>
      <c r="B192" s="426"/>
      <c r="C192" s="425" t="s">
        <v>5</v>
      </c>
      <c r="D192" s="428"/>
      <c r="E192" s="677"/>
      <c r="F192" s="427"/>
    </row>
    <row r="193" spans="1:6" ht="25">
      <c r="A193" s="425"/>
      <c r="B193" s="426"/>
      <c r="C193" s="425" t="s">
        <v>6</v>
      </c>
      <c r="D193" s="429" t="s">
        <v>1645</v>
      </c>
      <c r="E193" s="22" t="s">
        <v>1362</v>
      </c>
      <c r="F193" s="427"/>
    </row>
    <row r="194" spans="1:6">
      <c r="A194" s="425"/>
      <c r="B194" s="426"/>
      <c r="C194" s="425" t="s">
        <v>7</v>
      </c>
      <c r="D194" s="428"/>
      <c r="E194" s="677"/>
      <c r="F194" s="427"/>
    </row>
    <row r="195" spans="1:6">
      <c r="A195" s="425"/>
      <c r="B195" s="426"/>
      <c r="C195" s="425" t="s">
        <v>8</v>
      </c>
      <c r="D195" s="428"/>
      <c r="E195" s="677"/>
      <c r="F195" s="427"/>
    </row>
    <row r="196" spans="1:6">
      <c r="A196"/>
      <c r="B196"/>
      <c r="C196"/>
      <c r="D196"/>
      <c r="E196"/>
      <c r="F196"/>
    </row>
    <row r="197" spans="1:6" ht="100">
      <c r="A197" s="425" t="s">
        <v>883</v>
      </c>
      <c r="B197" s="426" t="s">
        <v>283</v>
      </c>
      <c r="C197" s="425"/>
      <c r="D197" s="426" t="s">
        <v>884</v>
      </c>
      <c r="E197" s="677"/>
      <c r="F197" s="427"/>
    </row>
    <row r="198" spans="1:6">
      <c r="A198" s="425"/>
      <c r="B198" s="426"/>
      <c r="C198" s="425" t="s">
        <v>835</v>
      </c>
      <c r="D198" s="428"/>
      <c r="E198" s="677"/>
      <c r="F198" s="427"/>
    </row>
    <row r="199" spans="1:6">
      <c r="A199" s="425"/>
      <c r="B199" s="426"/>
      <c r="C199" s="425" t="s">
        <v>4</v>
      </c>
      <c r="D199" s="429" t="s">
        <v>1646</v>
      </c>
      <c r="E199" s="22" t="s">
        <v>1362</v>
      </c>
      <c r="F199" s="427"/>
    </row>
    <row r="200" spans="1:6">
      <c r="A200" s="425"/>
      <c r="B200" s="426"/>
      <c r="C200" s="425" t="s">
        <v>5</v>
      </c>
      <c r="D200" s="428"/>
      <c r="E200" s="677"/>
      <c r="F200" s="427"/>
    </row>
    <row r="201" spans="1:6" ht="25">
      <c r="A201" s="425"/>
      <c r="B201" s="426"/>
      <c r="C201" s="425" t="s">
        <v>6</v>
      </c>
      <c r="D201" s="429" t="s">
        <v>2356</v>
      </c>
      <c r="E201" s="22" t="s">
        <v>1362</v>
      </c>
      <c r="F201" s="427"/>
    </row>
    <row r="202" spans="1:6">
      <c r="A202" s="425"/>
      <c r="B202" s="426"/>
      <c r="C202" s="425" t="s">
        <v>7</v>
      </c>
      <c r="D202" s="428"/>
      <c r="E202" s="677"/>
      <c r="F202" s="427"/>
    </row>
    <row r="203" spans="1:6">
      <c r="A203" s="425"/>
      <c r="B203" s="426"/>
      <c r="C203" s="425" t="s">
        <v>8</v>
      </c>
      <c r="D203" s="428"/>
      <c r="E203" s="677"/>
      <c r="F203" s="427"/>
    </row>
    <row r="204" spans="1:6">
      <c r="A204"/>
      <c r="B204"/>
      <c r="C204"/>
      <c r="D204"/>
      <c r="E204"/>
      <c r="F204"/>
    </row>
    <row r="205" spans="1:6" ht="100">
      <c r="A205" s="425" t="s">
        <v>885</v>
      </c>
      <c r="B205" s="426" t="s">
        <v>284</v>
      </c>
      <c r="C205" s="425"/>
      <c r="D205" s="426" t="s">
        <v>886</v>
      </c>
      <c r="E205" s="677"/>
      <c r="F205" s="427"/>
    </row>
    <row r="206" spans="1:6">
      <c r="A206" s="425"/>
      <c r="B206" s="426"/>
      <c r="C206" s="425" t="s">
        <v>835</v>
      </c>
      <c r="D206" s="428"/>
      <c r="E206" s="677"/>
      <c r="F206" s="427"/>
    </row>
    <row r="207" spans="1:6" ht="25">
      <c r="A207" s="425"/>
      <c r="B207" s="426"/>
      <c r="C207" s="425" t="s">
        <v>4</v>
      </c>
      <c r="D207" s="429" t="s">
        <v>1732</v>
      </c>
      <c r="E207" s="22" t="s">
        <v>1362</v>
      </c>
      <c r="F207" s="427"/>
    </row>
    <row r="208" spans="1:6">
      <c r="A208" s="425"/>
      <c r="B208" s="426"/>
      <c r="C208" s="425" t="s">
        <v>5</v>
      </c>
      <c r="D208" s="428"/>
      <c r="E208" s="677"/>
      <c r="F208" s="427"/>
    </row>
    <row r="209" spans="1:6" ht="37.5">
      <c r="A209" s="425"/>
      <c r="B209" s="426"/>
      <c r="C209" s="425" t="s">
        <v>6</v>
      </c>
      <c r="D209" s="429" t="s">
        <v>2357</v>
      </c>
      <c r="E209" s="22" t="s">
        <v>1362</v>
      </c>
      <c r="F209" s="427"/>
    </row>
    <row r="210" spans="1:6">
      <c r="A210" s="425"/>
      <c r="B210" s="426"/>
      <c r="C210" s="425" t="s">
        <v>7</v>
      </c>
      <c r="D210" s="428"/>
      <c r="E210" s="677"/>
      <c r="F210" s="427"/>
    </row>
    <row r="211" spans="1:6">
      <c r="A211" s="425"/>
      <c r="B211" s="426"/>
      <c r="C211" s="425" t="s">
        <v>8</v>
      </c>
      <c r="D211" s="428"/>
      <c r="E211" s="677"/>
      <c r="F211" s="427"/>
    </row>
    <row r="212" spans="1:6">
      <c r="A212"/>
      <c r="B212"/>
      <c r="C212"/>
      <c r="D212"/>
      <c r="E212"/>
      <c r="F212"/>
    </row>
    <row r="213" spans="1:6" ht="25">
      <c r="A213" s="422">
        <v>2.2000000000000002</v>
      </c>
      <c r="B213" s="676"/>
      <c r="C213" s="422"/>
      <c r="D213" s="676" t="s">
        <v>887</v>
      </c>
      <c r="E213" s="463"/>
      <c r="F213" s="424"/>
    </row>
    <row r="214" spans="1:6" ht="100">
      <c r="A214" s="425" t="s">
        <v>888</v>
      </c>
      <c r="B214" s="426" t="s">
        <v>889</v>
      </c>
      <c r="C214" s="425"/>
      <c r="D214" s="426" t="s">
        <v>890</v>
      </c>
      <c r="E214" s="677"/>
      <c r="F214" s="427"/>
    </row>
    <row r="215" spans="1:6">
      <c r="A215" s="425"/>
      <c r="B215" s="426"/>
      <c r="C215" s="425" t="s">
        <v>835</v>
      </c>
      <c r="D215" s="428"/>
      <c r="E215" s="677"/>
      <c r="F215" s="427"/>
    </row>
    <row r="216" spans="1:6" ht="25">
      <c r="A216" s="425"/>
      <c r="B216" s="426"/>
      <c r="C216" s="425" t="s">
        <v>4</v>
      </c>
      <c r="D216" s="429" t="s">
        <v>1672</v>
      </c>
      <c r="E216" s="22" t="s">
        <v>1362</v>
      </c>
      <c r="F216" s="427"/>
    </row>
    <row r="217" spans="1:6">
      <c r="A217" s="425"/>
      <c r="B217" s="426"/>
      <c r="C217" s="425" t="s">
        <v>5</v>
      </c>
      <c r="D217" s="428"/>
      <c r="E217" s="677"/>
      <c r="F217" s="427"/>
    </row>
    <row r="218" spans="1:6" ht="25">
      <c r="A218" s="425"/>
      <c r="B218" s="426"/>
      <c r="C218" s="425" t="s">
        <v>6</v>
      </c>
      <c r="D218" s="429" t="s">
        <v>2354</v>
      </c>
      <c r="E218" s="22" t="s">
        <v>1362</v>
      </c>
      <c r="F218" s="427"/>
    </row>
    <row r="219" spans="1:6">
      <c r="A219" s="425"/>
      <c r="B219" s="426"/>
      <c r="C219" s="425" t="s">
        <v>7</v>
      </c>
      <c r="D219" s="428"/>
      <c r="E219" s="677"/>
      <c r="F219" s="427"/>
    </row>
    <row r="220" spans="1:6">
      <c r="A220" s="425"/>
      <c r="B220" s="426"/>
      <c r="C220" s="425" t="s">
        <v>8</v>
      </c>
      <c r="D220" s="428"/>
      <c r="E220" s="677"/>
      <c r="F220" s="427"/>
    </row>
    <row r="221" spans="1:6">
      <c r="A221"/>
      <c r="B221"/>
      <c r="C221"/>
      <c r="D221"/>
      <c r="E221"/>
      <c r="F221"/>
    </row>
    <row r="222" spans="1:6" ht="87.5">
      <c r="A222" s="425" t="s">
        <v>891</v>
      </c>
      <c r="B222" s="426" t="s">
        <v>273</v>
      </c>
      <c r="C222" s="425"/>
      <c r="D222" s="426" t="s">
        <v>892</v>
      </c>
      <c r="E222" s="677"/>
      <c r="F222" s="427"/>
    </row>
    <row r="223" spans="1:6">
      <c r="A223" s="425"/>
      <c r="B223" s="426"/>
      <c r="C223" s="425" t="s">
        <v>835</v>
      </c>
      <c r="D223" s="428"/>
      <c r="E223" s="677"/>
      <c r="F223" s="427"/>
    </row>
    <row r="224" spans="1:6">
      <c r="A224" s="425"/>
      <c r="B224" s="426"/>
      <c r="C224" s="425" t="s">
        <v>4</v>
      </c>
      <c r="D224" s="429" t="s">
        <v>1667</v>
      </c>
      <c r="E224" s="22" t="s">
        <v>1362</v>
      </c>
      <c r="F224" s="427"/>
    </row>
    <row r="225" spans="1:6">
      <c r="A225" s="425"/>
      <c r="B225" s="426"/>
      <c r="C225" s="425" t="s">
        <v>5</v>
      </c>
      <c r="D225" s="428"/>
      <c r="E225" s="677"/>
      <c r="F225" s="427"/>
    </row>
    <row r="226" spans="1:6">
      <c r="A226" s="425"/>
      <c r="B226" s="426"/>
      <c r="C226" s="425" t="s">
        <v>6</v>
      </c>
      <c r="D226" s="429" t="s">
        <v>1667</v>
      </c>
      <c r="E226" s="22" t="s">
        <v>1362</v>
      </c>
      <c r="F226" s="427"/>
    </row>
    <row r="227" spans="1:6">
      <c r="A227" s="425"/>
      <c r="B227" s="426"/>
      <c r="C227" s="425" t="s">
        <v>7</v>
      </c>
      <c r="D227" s="428"/>
      <c r="E227" s="677"/>
      <c r="F227" s="427"/>
    </row>
    <row r="228" spans="1:6">
      <c r="A228" s="425"/>
      <c r="B228" s="426"/>
      <c r="C228" s="425" t="s">
        <v>8</v>
      </c>
      <c r="D228" s="428"/>
      <c r="E228" s="677"/>
      <c r="F228" s="427"/>
    </row>
    <row r="229" spans="1:6">
      <c r="A229"/>
      <c r="B229"/>
      <c r="C229"/>
      <c r="D229"/>
      <c r="E229"/>
      <c r="F229"/>
    </row>
    <row r="230" spans="1:6" ht="87.5">
      <c r="A230" s="425" t="s">
        <v>893</v>
      </c>
      <c r="B230" s="426" t="s">
        <v>894</v>
      </c>
      <c r="C230" s="425"/>
      <c r="D230" s="426" t="s">
        <v>895</v>
      </c>
      <c r="E230" s="677"/>
      <c r="F230" s="427"/>
    </row>
    <row r="231" spans="1:6">
      <c r="A231" s="425"/>
      <c r="B231" s="426"/>
      <c r="C231" s="425" t="s">
        <v>835</v>
      </c>
      <c r="D231" s="428"/>
      <c r="E231" s="677"/>
      <c r="F231" s="427"/>
    </row>
    <row r="232" spans="1:6" ht="25">
      <c r="A232" s="425"/>
      <c r="B232" s="426"/>
      <c r="C232" s="425" t="s">
        <v>4</v>
      </c>
      <c r="D232" s="429" t="s">
        <v>1673</v>
      </c>
      <c r="E232" s="22" t="s">
        <v>1362</v>
      </c>
      <c r="F232" s="427"/>
    </row>
    <row r="233" spans="1:6">
      <c r="A233" s="425"/>
      <c r="B233" s="426"/>
      <c r="C233" s="425" t="s">
        <v>5</v>
      </c>
      <c r="D233" s="428"/>
      <c r="E233" s="677"/>
      <c r="F233" s="427"/>
    </row>
    <row r="234" spans="1:6" ht="25">
      <c r="A234" s="425"/>
      <c r="B234" s="426"/>
      <c r="C234" s="425" t="s">
        <v>6</v>
      </c>
      <c r="D234" s="429" t="s">
        <v>2358</v>
      </c>
      <c r="E234" s="22" t="s">
        <v>1362</v>
      </c>
      <c r="F234" s="427"/>
    </row>
    <row r="235" spans="1:6">
      <c r="A235" s="425"/>
      <c r="B235" s="426"/>
      <c r="C235" s="425" t="s">
        <v>7</v>
      </c>
      <c r="D235" s="428"/>
      <c r="E235" s="677"/>
      <c r="F235" s="427"/>
    </row>
    <row r="236" spans="1:6">
      <c r="A236" s="425"/>
      <c r="B236" s="426"/>
      <c r="C236" s="425" t="s">
        <v>8</v>
      </c>
      <c r="D236" s="428"/>
      <c r="E236" s="677"/>
      <c r="F236" s="427"/>
    </row>
    <row r="237" spans="1:6">
      <c r="A237"/>
      <c r="B237"/>
      <c r="C237"/>
      <c r="D237"/>
      <c r="E237"/>
      <c r="F237"/>
    </row>
    <row r="238" spans="1:6" ht="62.5">
      <c r="A238" s="425" t="s">
        <v>896</v>
      </c>
      <c r="B238" s="426" t="s">
        <v>897</v>
      </c>
      <c r="C238" s="425"/>
      <c r="D238" s="426" t="s">
        <v>898</v>
      </c>
      <c r="E238" s="677"/>
      <c r="F238" s="427"/>
    </row>
    <row r="239" spans="1:6">
      <c r="A239" s="425"/>
      <c r="B239" s="426"/>
      <c r="C239" s="425" t="s">
        <v>835</v>
      </c>
      <c r="D239" s="428"/>
      <c r="E239" s="677"/>
      <c r="F239" s="427"/>
    </row>
    <row r="240" spans="1:6" ht="25">
      <c r="A240" s="425"/>
      <c r="B240" s="426"/>
      <c r="C240" s="425" t="s">
        <v>4</v>
      </c>
      <c r="D240" s="429" t="s">
        <v>1733</v>
      </c>
      <c r="E240" s="22" t="s">
        <v>1362</v>
      </c>
      <c r="F240" s="427"/>
    </row>
    <row r="241" spans="1:6">
      <c r="A241" s="425"/>
      <c r="B241" s="426"/>
      <c r="C241" s="425" t="s">
        <v>5</v>
      </c>
      <c r="D241" s="428"/>
      <c r="E241" s="677"/>
      <c r="F241" s="427"/>
    </row>
    <row r="242" spans="1:6" ht="25">
      <c r="A242" s="425"/>
      <c r="B242" s="426"/>
      <c r="C242" s="425" t="s">
        <v>6</v>
      </c>
      <c r="D242" s="429" t="s">
        <v>2359</v>
      </c>
      <c r="E242" s="22" t="s">
        <v>1362</v>
      </c>
      <c r="F242" s="427"/>
    </row>
    <row r="243" spans="1:6">
      <c r="A243" s="425"/>
      <c r="B243" s="426"/>
      <c r="C243" s="425" t="s">
        <v>7</v>
      </c>
      <c r="D243" s="428"/>
      <c r="E243" s="677"/>
      <c r="F243" s="427"/>
    </row>
    <row r="244" spans="1:6">
      <c r="A244" s="425"/>
      <c r="B244" s="426"/>
      <c r="C244" s="425" t="s">
        <v>8</v>
      </c>
      <c r="D244" s="428"/>
      <c r="E244" s="677"/>
      <c r="F244" s="427"/>
    </row>
    <row r="245" spans="1:6">
      <c r="A245"/>
      <c r="B245"/>
      <c r="C245"/>
      <c r="D245"/>
      <c r="E245"/>
      <c r="F245"/>
    </row>
    <row r="246" spans="1:6" ht="75">
      <c r="A246" s="425" t="s">
        <v>899</v>
      </c>
      <c r="B246" s="426" t="s">
        <v>900</v>
      </c>
      <c r="C246" s="425"/>
      <c r="D246" s="426" t="s">
        <v>901</v>
      </c>
      <c r="E246" s="677"/>
      <c r="F246" s="427"/>
    </row>
    <row r="247" spans="1:6">
      <c r="A247" s="425"/>
      <c r="B247" s="426"/>
      <c r="C247" s="425" t="s">
        <v>835</v>
      </c>
      <c r="D247" s="428"/>
      <c r="E247" s="677"/>
      <c r="F247" s="427"/>
    </row>
    <row r="248" spans="1:6" ht="25">
      <c r="A248" s="425"/>
      <c r="B248" s="426"/>
      <c r="C248" s="425" t="s">
        <v>4</v>
      </c>
      <c r="D248" s="429" t="s">
        <v>1674</v>
      </c>
      <c r="E248" s="22" t="s">
        <v>1362</v>
      </c>
      <c r="F248" s="427"/>
    </row>
    <row r="249" spans="1:6">
      <c r="A249" s="425"/>
      <c r="B249" s="426"/>
      <c r="C249" s="425" t="s">
        <v>5</v>
      </c>
      <c r="D249" s="428"/>
      <c r="E249" s="677"/>
      <c r="F249" s="427"/>
    </row>
    <row r="250" spans="1:6" ht="25">
      <c r="A250" s="425"/>
      <c r="B250" s="426"/>
      <c r="C250" s="425" t="s">
        <v>6</v>
      </c>
      <c r="D250" s="429" t="s">
        <v>2360</v>
      </c>
      <c r="E250" s="22" t="s">
        <v>1362</v>
      </c>
      <c r="F250" s="427"/>
    </row>
    <row r="251" spans="1:6">
      <c r="A251" s="425"/>
      <c r="B251" s="426"/>
      <c r="C251" s="425" t="s">
        <v>7</v>
      </c>
      <c r="D251" s="428"/>
      <c r="E251" s="677"/>
      <c r="F251" s="427"/>
    </row>
    <row r="252" spans="1:6">
      <c r="A252" s="425"/>
      <c r="B252" s="426"/>
      <c r="C252" s="425" t="s">
        <v>8</v>
      </c>
      <c r="D252" s="428"/>
      <c r="E252" s="677"/>
      <c r="F252" s="427"/>
    </row>
    <row r="253" spans="1:6">
      <c r="A253"/>
      <c r="B253"/>
      <c r="C253"/>
      <c r="D253"/>
      <c r="E253"/>
      <c r="F253"/>
    </row>
    <row r="254" spans="1:6" ht="62.5">
      <c r="A254" s="425" t="s">
        <v>902</v>
      </c>
      <c r="B254" s="426" t="s">
        <v>903</v>
      </c>
      <c r="C254" s="425"/>
      <c r="D254" s="426" t="s">
        <v>904</v>
      </c>
      <c r="E254" s="677"/>
      <c r="F254" s="427"/>
    </row>
    <row r="255" spans="1:6">
      <c r="A255" s="425"/>
      <c r="B255" s="426"/>
      <c r="C255" s="425" t="s">
        <v>835</v>
      </c>
      <c r="D255" s="428"/>
      <c r="E255" s="677"/>
      <c r="F255" s="427"/>
    </row>
    <row r="256" spans="1:6" ht="25">
      <c r="A256" s="425"/>
      <c r="B256" s="426"/>
      <c r="C256" s="425" t="s">
        <v>4</v>
      </c>
      <c r="D256" s="429" t="s">
        <v>1734</v>
      </c>
      <c r="E256" s="22" t="s">
        <v>1362</v>
      </c>
      <c r="F256" s="427"/>
    </row>
    <row r="257" spans="1:6">
      <c r="A257" s="425"/>
      <c r="B257" s="426"/>
      <c r="C257" s="425" t="s">
        <v>5</v>
      </c>
      <c r="D257" s="428"/>
      <c r="E257" s="677"/>
      <c r="F257" s="427"/>
    </row>
    <row r="258" spans="1:6" ht="25">
      <c r="A258" s="425"/>
      <c r="B258" s="426"/>
      <c r="C258" s="425" t="s">
        <v>6</v>
      </c>
      <c r="D258" s="429" t="s">
        <v>2361</v>
      </c>
      <c r="E258" s="22" t="s">
        <v>1362</v>
      </c>
      <c r="F258" s="427"/>
    </row>
    <row r="259" spans="1:6">
      <c r="A259" s="425"/>
      <c r="B259" s="426"/>
      <c r="C259" s="425" t="s">
        <v>7</v>
      </c>
      <c r="D259" s="428"/>
      <c r="E259" s="677"/>
      <c r="F259" s="427"/>
    </row>
    <row r="260" spans="1:6">
      <c r="A260" s="425"/>
      <c r="B260" s="426"/>
      <c r="C260" s="425" t="s">
        <v>8</v>
      </c>
      <c r="D260" s="428"/>
      <c r="E260" s="677"/>
      <c r="F260" s="427"/>
    </row>
    <row r="261" spans="1:6">
      <c r="A261"/>
      <c r="B261"/>
      <c r="C261"/>
      <c r="D261"/>
      <c r="E261"/>
      <c r="F261"/>
    </row>
    <row r="262" spans="1:6" ht="62.5">
      <c r="A262" s="425" t="s">
        <v>905</v>
      </c>
      <c r="B262" s="426" t="s">
        <v>906</v>
      </c>
      <c r="C262" s="425"/>
      <c r="D262" s="426" t="s">
        <v>907</v>
      </c>
      <c r="E262" s="677"/>
      <c r="F262" s="427"/>
    </row>
    <row r="263" spans="1:6">
      <c r="A263" s="425"/>
      <c r="B263" s="426"/>
      <c r="C263" s="425" t="s">
        <v>835</v>
      </c>
      <c r="D263" s="428"/>
      <c r="E263" s="677"/>
      <c r="F263" s="427"/>
    </row>
    <row r="264" spans="1:6" ht="25">
      <c r="A264" s="425"/>
      <c r="B264" s="426"/>
      <c r="C264" s="425" t="s">
        <v>4</v>
      </c>
      <c r="D264" s="429" t="s">
        <v>1675</v>
      </c>
      <c r="E264" s="22" t="s">
        <v>1362</v>
      </c>
      <c r="F264" s="427"/>
    </row>
    <row r="265" spans="1:6">
      <c r="A265" s="425"/>
      <c r="B265" s="426"/>
      <c r="C265" s="425" t="s">
        <v>5</v>
      </c>
      <c r="D265" s="428"/>
      <c r="E265" s="677"/>
      <c r="F265" s="427"/>
    </row>
    <row r="266" spans="1:6" ht="25">
      <c r="A266" s="425"/>
      <c r="B266" s="426"/>
      <c r="C266" s="425" t="s">
        <v>6</v>
      </c>
      <c r="D266" s="429" t="s">
        <v>2362</v>
      </c>
      <c r="E266" s="22" t="s">
        <v>1362</v>
      </c>
      <c r="F266" s="427"/>
    </row>
    <row r="267" spans="1:6">
      <c r="A267" s="425"/>
      <c r="B267" s="426"/>
      <c r="C267" s="425" t="s">
        <v>7</v>
      </c>
      <c r="D267" s="428"/>
      <c r="E267" s="677"/>
      <c r="F267" s="427"/>
    </row>
    <row r="268" spans="1:6">
      <c r="A268" s="425"/>
      <c r="B268" s="426"/>
      <c r="C268" s="425" t="s">
        <v>8</v>
      </c>
      <c r="D268" s="428"/>
      <c r="E268" s="677"/>
      <c r="F268" s="427"/>
    </row>
    <row r="269" spans="1:6">
      <c r="A269"/>
      <c r="B269"/>
      <c r="C269"/>
      <c r="D269"/>
      <c r="E269"/>
      <c r="F269"/>
    </row>
    <row r="270" spans="1:6" ht="71.650000000000006" customHeight="1">
      <c r="A270" s="425" t="s">
        <v>908</v>
      </c>
      <c r="B270" s="426" t="s">
        <v>909</v>
      </c>
      <c r="C270" s="425"/>
      <c r="D270" s="426" t="s">
        <v>910</v>
      </c>
      <c r="E270" s="677"/>
      <c r="F270" s="427"/>
    </row>
    <row r="271" spans="1:6">
      <c r="A271" s="425"/>
      <c r="B271" s="426"/>
      <c r="C271" s="425" t="s">
        <v>835</v>
      </c>
      <c r="D271" s="428"/>
      <c r="E271" s="677"/>
      <c r="F271" s="427"/>
    </row>
    <row r="272" spans="1:6" ht="25">
      <c r="A272" s="425"/>
      <c r="B272" s="426"/>
      <c r="C272" s="425" t="s">
        <v>4</v>
      </c>
      <c r="D272" s="429" t="s">
        <v>1676</v>
      </c>
      <c r="E272" s="22" t="s">
        <v>1362</v>
      </c>
      <c r="F272" s="427"/>
    </row>
    <row r="273" spans="1:6">
      <c r="A273" s="425"/>
      <c r="B273" s="426"/>
      <c r="C273" s="425" t="s">
        <v>5</v>
      </c>
      <c r="D273" s="428"/>
      <c r="E273" s="677"/>
      <c r="F273" s="427"/>
    </row>
    <row r="274" spans="1:6">
      <c r="A274" s="425"/>
      <c r="B274" s="426"/>
      <c r="C274" s="425" t="s">
        <v>6</v>
      </c>
      <c r="D274" s="429" t="s">
        <v>2363</v>
      </c>
      <c r="E274" s="22" t="s">
        <v>1362</v>
      </c>
      <c r="F274" s="427"/>
    </row>
    <row r="275" spans="1:6">
      <c r="A275" s="425"/>
      <c r="B275" s="426"/>
      <c r="C275" s="425" t="s">
        <v>7</v>
      </c>
      <c r="D275" s="428"/>
      <c r="E275" s="677"/>
      <c r="F275" s="427"/>
    </row>
    <row r="276" spans="1:6">
      <c r="A276" s="425"/>
      <c r="B276" s="426"/>
      <c r="C276" s="425" t="s">
        <v>8</v>
      </c>
      <c r="D276" s="428"/>
      <c r="E276" s="677"/>
      <c r="F276" s="427"/>
    </row>
    <row r="277" spans="1:6">
      <c r="A277"/>
      <c r="B277"/>
      <c r="C277"/>
      <c r="D277"/>
      <c r="E277"/>
      <c r="F277"/>
    </row>
    <row r="278" spans="1:6" ht="62.5">
      <c r="A278" s="425" t="s">
        <v>911</v>
      </c>
      <c r="B278" s="426" t="s">
        <v>912</v>
      </c>
      <c r="C278" s="425"/>
      <c r="D278" s="426" t="s">
        <v>913</v>
      </c>
      <c r="E278" s="677"/>
      <c r="F278" s="427"/>
    </row>
    <row r="279" spans="1:6">
      <c r="A279" s="425"/>
      <c r="B279" s="426"/>
      <c r="C279" s="425" t="s">
        <v>835</v>
      </c>
      <c r="D279" s="428"/>
      <c r="E279" s="677"/>
      <c r="F279" s="427"/>
    </row>
    <row r="280" spans="1:6" ht="25">
      <c r="A280" s="425"/>
      <c r="B280" s="426"/>
      <c r="C280" s="425" t="s">
        <v>4</v>
      </c>
      <c r="D280" s="429" t="s">
        <v>1668</v>
      </c>
      <c r="E280" s="22" t="s">
        <v>1362</v>
      </c>
      <c r="F280" s="427"/>
    </row>
    <row r="281" spans="1:6">
      <c r="A281" s="425"/>
      <c r="B281" s="426"/>
      <c r="C281" s="425" t="s">
        <v>5</v>
      </c>
      <c r="D281" s="428"/>
      <c r="E281" s="677"/>
      <c r="F281" s="427"/>
    </row>
    <row r="282" spans="1:6" ht="25">
      <c r="A282" s="425"/>
      <c r="B282" s="426"/>
      <c r="C282" s="425" t="s">
        <v>6</v>
      </c>
      <c r="D282" s="429" t="s">
        <v>1668</v>
      </c>
      <c r="E282" s="22" t="s">
        <v>1362</v>
      </c>
      <c r="F282" s="427"/>
    </row>
    <row r="283" spans="1:6">
      <c r="A283" s="425"/>
      <c r="B283" s="426"/>
      <c r="C283" s="425" t="s">
        <v>7</v>
      </c>
      <c r="D283" s="428"/>
      <c r="E283" s="677"/>
      <c r="F283" s="427"/>
    </row>
    <row r="284" spans="1:6">
      <c r="A284" s="425"/>
      <c r="B284" s="426"/>
      <c r="C284" s="425" t="s">
        <v>8</v>
      </c>
      <c r="D284" s="428"/>
      <c r="E284" s="677"/>
      <c r="F284" s="427"/>
    </row>
    <row r="285" spans="1:6">
      <c r="A285"/>
      <c r="B285"/>
      <c r="C285"/>
      <c r="D285"/>
      <c r="E285"/>
      <c r="F285"/>
    </row>
    <row r="286" spans="1:6" ht="62.5">
      <c r="A286" s="425" t="s">
        <v>914</v>
      </c>
      <c r="B286" s="426" t="s">
        <v>915</v>
      </c>
      <c r="C286" s="425"/>
      <c r="D286" s="426" t="s">
        <v>916</v>
      </c>
      <c r="E286" s="677"/>
      <c r="F286" s="427"/>
    </row>
    <row r="287" spans="1:6">
      <c r="A287" s="425"/>
      <c r="B287" s="426"/>
      <c r="C287" s="425" t="s">
        <v>835</v>
      </c>
      <c r="D287" s="428"/>
      <c r="E287" s="677"/>
      <c r="F287" s="427"/>
    </row>
    <row r="288" spans="1:6" ht="25">
      <c r="A288" s="425"/>
      <c r="B288" s="426"/>
      <c r="C288" s="425" t="s">
        <v>4</v>
      </c>
      <c r="D288" s="429" t="s">
        <v>1647</v>
      </c>
      <c r="E288" s="22" t="s">
        <v>1362</v>
      </c>
      <c r="F288" s="427"/>
    </row>
    <row r="289" spans="1:6">
      <c r="A289" s="425"/>
      <c r="B289" s="426"/>
      <c r="C289" s="425" t="s">
        <v>5</v>
      </c>
      <c r="D289" s="428"/>
      <c r="E289" s="677"/>
      <c r="F289" s="427"/>
    </row>
    <row r="290" spans="1:6" ht="25">
      <c r="A290" s="425"/>
      <c r="B290" s="426"/>
      <c r="C290" s="425" t="s">
        <v>6</v>
      </c>
      <c r="D290" s="429" t="s">
        <v>1647</v>
      </c>
      <c r="E290" s="22" t="s">
        <v>1362</v>
      </c>
      <c r="F290" s="427"/>
    </row>
    <row r="291" spans="1:6">
      <c r="A291" s="425"/>
      <c r="B291" s="426"/>
      <c r="C291" s="425" t="s">
        <v>7</v>
      </c>
      <c r="D291" s="428"/>
      <c r="E291" s="677"/>
      <c r="F291" s="427"/>
    </row>
    <row r="292" spans="1:6">
      <c r="A292" s="425"/>
      <c r="B292" s="426"/>
      <c r="C292" s="425" t="s">
        <v>8</v>
      </c>
      <c r="D292" s="428"/>
      <c r="E292" s="677"/>
      <c r="F292" s="427"/>
    </row>
    <row r="293" spans="1:6">
      <c r="A293"/>
      <c r="B293"/>
      <c r="C293"/>
      <c r="D293"/>
      <c r="E293"/>
      <c r="F293"/>
    </row>
    <row r="294" spans="1:6" ht="62.5">
      <c r="A294" s="425" t="s">
        <v>917</v>
      </c>
      <c r="B294" s="426" t="s">
        <v>918</v>
      </c>
      <c r="C294" s="425"/>
      <c r="D294" s="426" t="s">
        <v>919</v>
      </c>
      <c r="E294" s="677"/>
      <c r="F294" s="427"/>
    </row>
    <row r="295" spans="1:6">
      <c r="A295" s="425"/>
      <c r="B295" s="426"/>
      <c r="C295" s="425" t="s">
        <v>835</v>
      </c>
      <c r="D295" s="428"/>
      <c r="E295" s="677"/>
      <c r="F295" s="427"/>
    </row>
    <row r="296" spans="1:6" ht="25">
      <c r="A296" s="425"/>
      <c r="B296" s="426"/>
      <c r="C296" s="425" t="s">
        <v>4</v>
      </c>
      <c r="D296" s="429" t="s">
        <v>1677</v>
      </c>
      <c r="E296" s="22" t="s">
        <v>1362</v>
      </c>
      <c r="F296" s="427"/>
    </row>
    <row r="297" spans="1:6">
      <c r="A297" s="425"/>
      <c r="B297" s="426"/>
      <c r="C297" s="425" t="s">
        <v>5</v>
      </c>
      <c r="D297" s="428"/>
      <c r="E297" s="677"/>
      <c r="F297" s="427"/>
    </row>
    <row r="298" spans="1:6" ht="25">
      <c r="A298" s="425"/>
      <c r="B298" s="426"/>
      <c r="C298" s="425" t="s">
        <v>6</v>
      </c>
      <c r="D298" s="429" t="s">
        <v>2364</v>
      </c>
      <c r="E298" s="22" t="s">
        <v>1362</v>
      </c>
      <c r="F298" s="427"/>
    </row>
    <row r="299" spans="1:6">
      <c r="A299" s="425"/>
      <c r="B299" s="426"/>
      <c r="C299" s="425" t="s">
        <v>7</v>
      </c>
      <c r="D299" s="428"/>
      <c r="E299" s="677"/>
      <c r="F299" s="427"/>
    </row>
    <row r="300" spans="1:6">
      <c r="A300" s="425"/>
      <c r="B300" s="426"/>
      <c r="C300" s="425" t="s">
        <v>8</v>
      </c>
      <c r="D300" s="428"/>
      <c r="E300" s="677"/>
      <c r="F300" s="427"/>
    </row>
    <row r="301" spans="1:6">
      <c r="A301"/>
      <c r="B301"/>
      <c r="C301"/>
      <c r="D301"/>
      <c r="E301"/>
      <c r="F301"/>
    </row>
    <row r="302" spans="1:6" ht="62.5">
      <c r="A302" s="425" t="s">
        <v>920</v>
      </c>
      <c r="B302" s="426" t="s">
        <v>921</v>
      </c>
      <c r="C302" s="425"/>
      <c r="D302" s="426" t="s">
        <v>922</v>
      </c>
      <c r="E302" s="677"/>
      <c r="F302" s="427"/>
    </row>
    <row r="303" spans="1:6">
      <c r="A303" s="425"/>
      <c r="B303" s="426"/>
      <c r="C303" s="425" t="s">
        <v>835</v>
      </c>
      <c r="D303" s="428"/>
      <c r="E303" s="677"/>
      <c r="F303" s="427"/>
    </row>
    <row r="304" spans="1:6" ht="25">
      <c r="A304" s="425"/>
      <c r="B304" s="426"/>
      <c r="C304" s="425" t="s">
        <v>4</v>
      </c>
      <c r="D304" s="429" t="s">
        <v>1668</v>
      </c>
      <c r="E304" s="22" t="s">
        <v>1362</v>
      </c>
      <c r="F304" s="427"/>
    </row>
    <row r="305" spans="1:6">
      <c r="A305" s="425"/>
      <c r="B305" s="426"/>
      <c r="C305" s="425" t="s">
        <v>5</v>
      </c>
      <c r="D305" s="428"/>
      <c r="E305" s="677"/>
      <c r="F305" s="427"/>
    </row>
    <row r="306" spans="1:6" ht="25">
      <c r="A306" s="425"/>
      <c r="B306" s="426"/>
      <c r="C306" s="425" t="s">
        <v>6</v>
      </c>
      <c r="D306" s="429" t="s">
        <v>1668</v>
      </c>
      <c r="E306" s="22" t="s">
        <v>1362</v>
      </c>
      <c r="F306" s="427"/>
    </row>
    <row r="307" spans="1:6">
      <c r="A307" s="425"/>
      <c r="B307" s="426"/>
      <c r="C307" s="425" t="s">
        <v>7</v>
      </c>
      <c r="D307" s="428"/>
      <c r="E307" s="677"/>
      <c r="F307" s="427"/>
    </row>
    <row r="308" spans="1:6">
      <c r="A308" s="425"/>
      <c r="B308" s="426"/>
      <c r="C308" s="425" t="s">
        <v>8</v>
      </c>
      <c r="D308" s="428"/>
      <c r="E308" s="677"/>
      <c r="F308" s="427"/>
    </row>
    <row r="309" spans="1:6">
      <c r="A309"/>
      <c r="B309"/>
      <c r="C309"/>
      <c r="D309"/>
      <c r="E309"/>
      <c r="F309"/>
    </row>
    <row r="310" spans="1:6" ht="62.5">
      <c r="A310" s="425" t="s">
        <v>923</v>
      </c>
      <c r="B310" s="426" t="s">
        <v>924</v>
      </c>
      <c r="C310" s="425"/>
      <c r="D310" s="426" t="s">
        <v>925</v>
      </c>
      <c r="E310" s="677"/>
      <c r="F310" s="427"/>
    </row>
    <row r="311" spans="1:6">
      <c r="A311" s="425"/>
      <c r="B311" s="426"/>
      <c r="C311" s="425" t="s">
        <v>835</v>
      </c>
      <c r="D311" s="428"/>
      <c r="E311" s="677"/>
      <c r="F311" s="427"/>
    </row>
    <row r="312" spans="1:6">
      <c r="A312" s="425"/>
      <c r="B312" s="426"/>
      <c r="C312" s="425" t="s">
        <v>4</v>
      </c>
      <c r="D312" s="429" t="s">
        <v>1648</v>
      </c>
      <c r="E312" s="22" t="s">
        <v>1362</v>
      </c>
      <c r="F312" s="427"/>
    </row>
    <row r="313" spans="1:6">
      <c r="A313" s="425"/>
      <c r="B313" s="426"/>
      <c r="C313" s="425" t="s">
        <v>5</v>
      </c>
      <c r="D313" s="428"/>
      <c r="E313" s="677"/>
      <c r="F313" s="427"/>
    </row>
    <row r="314" spans="1:6">
      <c r="A314" s="425"/>
      <c r="B314" s="426"/>
      <c r="C314" s="425" t="s">
        <v>6</v>
      </c>
      <c r="D314" s="429" t="s">
        <v>1648</v>
      </c>
      <c r="E314" s="22" t="s">
        <v>1362</v>
      </c>
      <c r="F314" s="427"/>
    </row>
    <row r="315" spans="1:6">
      <c r="A315" s="425"/>
      <c r="B315" s="426"/>
      <c r="C315" s="425" t="s">
        <v>7</v>
      </c>
      <c r="D315" s="428"/>
      <c r="E315" s="677"/>
      <c r="F315" s="427"/>
    </row>
    <row r="316" spans="1:6">
      <c r="A316" s="425"/>
      <c r="B316" s="426"/>
      <c r="C316" s="425" t="s">
        <v>8</v>
      </c>
      <c r="D316" s="428"/>
      <c r="E316" s="677"/>
      <c r="F316" s="427"/>
    </row>
    <row r="317" spans="1:6">
      <c r="A317"/>
      <c r="B317"/>
      <c r="C317"/>
      <c r="D317"/>
      <c r="E317"/>
      <c r="F317"/>
    </row>
    <row r="318" spans="1:6" ht="62.5">
      <c r="A318" s="425" t="s">
        <v>926</v>
      </c>
      <c r="B318" s="426" t="s">
        <v>927</v>
      </c>
      <c r="C318" s="425"/>
      <c r="D318" s="426" t="s">
        <v>928</v>
      </c>
      <c r="E318" s="677"/>
      <c r="F318" s="427"/>
    </row>
    <row r="319" spans="1:6">
      <c r="A319" s="425"/>
      <c r="B319" s="426"/>
      <c r="C319" s="425" t="s">
        <v>835</v>
      </c>
      <c r="D319" s="428"/>
      <c r="E319" s="677"/>
      <c r="F319" s="427"/>
    </row>
    <row r="320" spans="1:6">
      <c r="A320" s="425"/>
      <c r="B320" s="426"/>
      <c r="C320" s="425" t="s">
        <v>4</v>
      </c>
      <c r="D320" s="429" t="s">
        <v>1631</v>
      </c>
      <c r="E320" s="22" t="s">
        <v>1362</v>
      </c>
      <c r="F320" s="427"/>
    </row>
    <row r="321" spans="1:6">
      <c r="A321" s="425"/>
      <c r="B321" s="426"/>
      <c r="C321" s="425" t="s">
        <v>5</v>
      </c>
      <c r="D321" s="428"/>
      <c r="E321" s="677"/>
      <c r="F321" s="427"/>
    </row>
    <row r="322" spans="1:6">
      <c r="A322" s="425"/>
      <c r="B322" s="426"/>
      <c r="C322" s="425" t="s">
        <v>6</v>
      </c>
      <c r="D322" s="429" t="s">
        <v>1631</v>
      </c>
      <c r="E322" s="22" t="s">
        <v>1362</v>
      </c>
      <c r="F322" s="427"/>
    </row>
    <row r="323" spans="1:6">
      <c r="A323" s="425"/>
      <c r="B323" s="426"/>
      <c r="C323" s="425" t="s">
        <v>7</v>
      </c>
      <c r="D323" s="428"/>
      <c r="E323" s="677"/>
      <c r="F323" s="427"/>
    </row>
    <row r="324" spans="1:6">
      <c r="A324" s="425"/>
      <c r="B324" s="426"/>
      <c r="C324" s="425" t="s">
        <v>8</v>
      </c>
      <c r="D324" s="428"/>
      <c r="E324" s="677"/>
      <c r="F324" s="427"/>
    </row>
    <row r="325" spans="1:6">
      <c r="A325"/>
      <c r="B325"/>
      <c r="C325"/>
      <c r="D325"/>
      <c r="E325"/>
      <c r="F325"/>
    </row>
    <row r="326" spans="1:6" ht="150">
      <c r="A326" s="425" t="s">
        <v>929</v>
      </c>
      <c r="B326" s="426" t="s">
        <v>930</v>
      </c>
      <c r="C326" s="425"/>
      <c r="D326" s="426" t="s">
        <v>931</v>
      </c>
      <c r="E326" s="677"/>
      <c r="F326" s="427"/>
    </row>
    <row r="327" spans="1:6">
      <c r="A327" s="425"/>
      <c r="B327" s="426"/>
      <c r="C327" s="425" t="s">
        <v>835</v>
      </c>
      <c r="D327" s="428"/>
      <c r="E327" s="677"/>
      <c r="F327" s="427"/>
    </row>
    <row r="328" spans="1:6" ht="25">
      <c r="A328" s="425"/>
      <c r="B328" s="426"/>
      <c r="C328" s="425" t="s">
        <v>4</v>
      </c>
      <c r="D328" s="429" t="s">
        <v>1649</v>
      </c>
      <c r="E328" s="22" t="s">
        <v>1362</v>
      </c>
      <c r="F328" s="427"/>
    </row>
    <row r="329" spans="1:6">
      <c r="A329" s="425"/>
      <c r="B329" s="426"/>
      <c r="C329" s="425" t="s">
        <v>5</v>
      </c>
      <c r="D329" s="428"/>
      <c r="E329" s="677"/>
      <c r="F329" s="427"/>
    </row>
    <row r="330" spans="1:6" ht="37.5">
      <c r="A330" s="425"/>
      <c r="B330" s="426"/>
      <c r="C330" s="425" t="s">
        <v>6</v>
      </c>
      <c r="D330" s="429" t="s">
        <v>2365</v>
      </c>
      <c r="E330" s="22" t="s">
        <v>1362</v>
      </c>
      <c r="F330" s="427"/>
    </row>
    <row r="331" spans="1:6">
      <c r="A331" s="425"/>
      <c r="B331" s="426"/>
      <c r="C331" s="425" t="s">
        <v>7</v>
      </c>
      <c r="D331" s="428"/>
      <c r="E331" s="677"/>
      <c r="F331" s="427"/>
    </row>
    <row r="332" spans="1:6">
      <c r="A332" s="425"/>
      <c r="B332" s="426"/>
      <c r="C332" s="425" t="s">
        <v>8</v>
      </c>
      <c r="D332" s="428"/>
      <c r="E332" s="677"/>
      <c r="F332" s="427"/>
    </row>
    <row r="333" spans="1:6">
      <c r="A333"/>
      <c r="B333"/>
      <c r="C333"/>
      <c r="D333"/>
      <c r="E333"/>
      <c r="F333"/>
    </row>
    <row r="334" spans="1:6" ht="175">
      <c r="A334" s="425" t="s">
        <v>932</v>
      </c>
      <c r="B334" s="426" t="s">
        <v>349</v>
      </c>
      <c r="C334" s="425"/>
      <c r="D334" s="426" t="s">
        <v>933</v>
      </c>
      <c r="E334" s="677"/>
      <c r="F334" s="427"/>
    </row>
    <row r="335" spans="1:6">
      <c r="A335" s="425"/>
      <c r="B335" s="426"/>
      <c r="C335" s="425" t="s">
        <v>835</v>
      </c>
      <c r="D335" s="428"/>
      <c r="E335" s="677"/>
      <c r="F335" s="427"/>
    </row>
    <row r="336" spans="1:6" ht="25">
      <c r="A336" s="425"/>
      <c r="B336" s="426"/>
      <c r="C336" s="425" t="s">
        <v>4</v>
      </c>
      <c r="D336" s="429" t="s">
        <v>1735</v>
      </c>
      <c r="E336" s="22" t="s">
        <v>1362</v>
      </c>
      <c r="F336" s="427"/>
    </row>
    <row r="337" spans="1:6">
      <c r="A337" s="425"/>
      <c r="B337" s="426"/>
      <c r="C337" s="425" t="s">
        <v>5</v>
      </c>
      <c r="D337" s="428"/>
      <c r="E337" s="677"/>
      <c r="F337" s="427"/>
    </row>
    <row r="338" spans="1:6" ht="37.5">
      <c r="A338" s="425"/>
      <c r="B338" s="426"/>
      <c r="C338" s="425" t="s">
        <v>6</v>
      </c>
      <c r="D338" s="429" t="s">
        <v>2366</v>
      </c>
      <c r="E338" s="22" t="s">
        <v>1362</v>
      </c>
      <c r="F338" s="427"/>
    </row>
    <row r="339" spans="1:6">
      <c r="A339" s="425"/>
      <c r="B339" s="426"/>
      <c r="C339" s="425" t="s">
        <v>7</v>
      </c>
      <c r="D339" s="428"/>
      <c r="E339" s="677"/>
      <c r="F339" s="427"/>
    </row>
    <row r="340" spans="1:6">
      <c r="A340" s="425"/>
      <c r="B340" s="426"/>
      <c r="C340" s="425" t="s">
        <v>8</v>
      </c>
      <c r="D340" s="428"/>
      <c r="E340" s="677"/>
      <c r="F340" s="427"/>
    </row>
    <row r="341" spans="1:6">
      <c r="A341"/>
      <c r="B341"/>
      <c r="C341"/>
      <c r="D341"/>
      <c r="E341"/>
      <c r="F341"/>
    </row>
    <row r="342" spans="1:6">
      <c r="A342" s="676">
        <v>2.2999999999999998</v>
      </c>
      <c r="B342" s="676"/>
      <c r="C342" s="676"/>
      <c r="D342" s="676" t="s">
        <v>934</v>
      </c>
      <c r="E342" s="463"/>
      <c r="F342" s="424"/>
    </row>
    <row r="343" spans="1:6" ht="187.5">
      <c r="A343" s="425" t="s">
        <v>935</v>
      </c>
      <c r="B343" s="426" t="s">
        <v>936</v>
      </c>
      <c r="C343" s="425"/>
      <c r="D343" s="426" t="s">
        <v>937</v>
      </c>
      <c r="E343" s="677"/>
      <c r="F343" s="427"/>
    </row>
    <row r="344" spans="1:6">
      <c r="A344" s="425"/>
      <c r="B344" s="426"/>
      <c r="C344" s="425" t="s">
        <v>835</v>
      </c>
      <c r="D344" s="428"/>
      <c r="E344" s="677"/>
      <c r="F344" s="427"/>
    </row>
    <row r="345" spans="1:6" ht="50">
      <c r="A345" s="425"/>
      <c r="B345" s="426"/>
      <c r="C345" s="425" t="s">
        <v>4</v>
      </c>
      <c r="D345" s="429" t="s">
        <v>1680</v>
      </c>
      <c r="E345" s="22" t="s">
        <v>1362</v>
      </c>
      <c r="F345" s="427"/>
    </row>
    <row r="346" spans="1:6">
      <c r="A346" s="425"/>
      <c r="B346" s="426"/>
      <c r="C346" s="425" t="s">
        <v>5</v>
      </c>
      <c r="D346" s="428"/>
      <c r="E346" s="677"/>
      <c r="F346" s="427"/>
    </row>
    <row r="347" spans="1:6" ht="80.25" customHeight="1">
      <c r="A347" s="425"/>
      <c r="B347" s="426"/>
      <c r="C347" s="425" t="s">
        <v>6</v>
      </c>
      <c r="D347" s="429" t="s">
        <v>2367</v>
      </c>
      <c r="E347" s="22" t="s">
        <v>1362</v>
      </c>
      <c r="F347" s="427"/>
    </row>
    <row r="348" spans="1:6">
      <c r="A348" s="425"/>
      <c r="B348" s="426"/>
      <c r="C348" s="425" t="s">
        <v>7</v>
      </c>
      <c r="D348" s="428"/>
      <c r="E348" s="677"/>
      <c r="F348" s="427"/>
    </row>
    <row r="349" spans="1:6">
      <c r="A349" s="425"/>
      <c r="B349" s="426"/>
      <c r="C349" s="425" t="s">
        <v>8</v>
      </c>
      <c r="D349" s="428"/>
      <c r="E349" s="677"/>
      <c r="F349" s="427"/>
    </row>
    <row r="350" spans="1:6">
      <c r="A350"/>
      <c r="B350"/>
      <c r="C350"/>
      <c r="D350"/>
      <c r="E350"/>
      <c r="F350"/>
    </row>
    <row r="351" spans="1:6" ht="137.5">
      <c r="A351" s="425" t="s">
        <v>938</v>
      </c>
      <c r="B351" s="426" t="s">
        <v>939</v>
      </c>
      <c r="C351" s="425"/>
      <c r="D351" s="426" t="s">
        <v>940</v>
      </c>
      <c r="E351" s="677"/>
      <c r="F351" s="427"/>
    </row>
    <row r="352" spans="1:6">
      <c r="A352" s="425"/>
      <c r="B352" s="426"/>
      <c r="C352" s="425" t="s">
        <v>835</v>
      </c>
      <c r="D352" s="428"/>
      <c r="E352" s="677"/>
      <c r="F352" s="427"/>
    </row>
    <row r="353" spans="1:6">
      <c r="A353" s="425"/>
      <c r="B353" s="426"/>
      <c r="C353" s="425" t="s">
        <v>4</v>
      </c>
      <c r="D353" s="429" t="s">
        <v>1681</v>
      </c>
      <c r="E353" s="22" t="s">
        <v>1362</v>
      </c>
      <c r="F353" s="427"/>
    </row>
    <row r="354" spans="1:6">
      <c r="A354" s="425"/>
      <c r="B354" s="426"/>
      <c r="C354" s="425" t="s">
        <v>5</v>
      </c>
      <c r="D354" s="428"/>
      <c r="E354" s="677"/>
      <c r="F354" s="427"/>
    </row>
    <row r="355" spans="1:6">
      <c r="A355" s="425"/>
      <c r="B355" s="426"/>
      <c r="C355" s="425" t="s">
        <v>6</v>
      </c>
      <c r="D355" s="429" t="s">
        <v>1681</v>
      </c>
      <c r="E355" s="22" t="s">
        <v>1362</v>
      </c>
      <c r="F355" s="427"/>
    </row>
    <row r="356" spans="1:6">
      <c r="A356" s="425"/>
      <c r="B356" s="426"/>
      <c r="C356" s="425" t="s">
        <v>7</v>
      </c>
      <c r="D356" s="428"/>
      <c r="E356" s="677"/>
      <c r="F356" s="427"/>
    </row>
    <row r="357" spans="1:6">
      <c r="A357" s="425"/>
      <c r="B357" s="426"/>
      <c r="C357" s="425" t="s">
        <v>8</v>
      </c>
      <c r="D357" s="428"/>
      <c r="E357" s="677"/>
      <c r="F357" s="427"/>
    </row>
    <row r="358" spans="1:6">
      <c r="A358"/>
      <c r="B358"/>
      <c r="C358"/>
      <c r="D358"/>
      <c r="E358"/>
      <c r="F358"/>
    </row>
    <row r="359" spans="1:6" ht="162.5">
      <c r="A359" s="425" t="s">
        <v>941</v>
      </c>
      <c r="B359" s="426" t="s">
        <v>942</v>
      </c>
      <c r="C359" s="425"/>
      <c r="D359" s="426" t="s">
        <v>943</v>
      </c>
      <c r="E359" s="677"/>
      <c r="F359" s="427"/>
    </row>
    <row r="360" spans="1:6">
      <c r="A360" s="425"/>
      <c r="B360" s="426"/>
      <c r="C360" s="425" t="s">
        <v>835</v>
      </c>
      <c r="D360" s="428"/>
      <c r="E360" s="677"/>
      <c r="F360" s="427"/>
    </row>
    <row r="361" spans="1:6" ht="37.5">
      <c r="A361" s="425"/>
      <c r="B361" s="426"/>
      <c r="C361" s="425" t="s">
        <v>4</v>
      </c>
      <c r="D361" s="429" t="s">
        <v>1682</v>
      </c>
      <c r="E361" s="22" t="s">
        <v>1362</v>
      </c>
      <c r="F361" s="427"/>
    </row>
    <row r="362" spans="1:6">
      <c r="A362" s="425"/>
      <c r="B362" s="426"/>
      <c r="C362" s="425" t="s">
        <v>5</v>
      </c>
      <c r="D362" s="428" t="s">
        <v>2224</v>
      </c>
      <c r="E362" s="677"/>
      <c r="F362" s="427"/>
    </row>
    <row r="363" spans="1:6" ht="100">
      <c r="A363" s="425"/>
      <c r="B363" s="426"/>
      <c r="C363" s="425" t="s">
        <v>6</v>
      </c>
      <c r="D363" s="429" t="s">
        <v>2368</v>
      </c>
      <c r="E363" s="22" t="s">
        <v>1362</v>
      </c>
      <c r="F363" s="427"/>
    </row>
    <row r="364" spans="1:6">
      <c r="A364" s="425"/>
      <c r="B364" s="426"/>
      <c r="C364" s="425" t="s">
        <v>7</v>
      </c>
      <c r="D364" s="428"/>
      <c r="E364" s="677"/>
      <c r="F364" s="427"/>
    </row>
    <row r="365" spans="1:6">
      <c r="A365" s="425"/>
      <c r="B365" s="426"/>
      <c r="C365" s="425" t="s">
        <v>8</v>
      </c>
      <c r="D365" s="428"/>
      <c r="E365" s="677"/>
      <c r="F365" s="427"/>
    </row>
    <row r="366" spans="1:6">
      <c r="A366"/>
      <c r="B366"/>
      <c r="D366"/>
      <c r="E366"/>
      <c r="F366"/>
    </row>
    <row r="367" spans="1:6" ht="150">
      <c r="A367" s="425" t="s">
        <v>944</v>
      </c>
      <c r="B367" s="426" t="s">
        <v>929</v>
      </c>
      <c r="C367" s="425"/>
      <c r="D367" s="426" t="s">
        <v>945</v>
      </c>
      <c r="E367" s="677"/>
      <c r="F367" s="427"/>
    </row>
    <row r="368" spans="1:6">
      <c r="A368" s="425"/>
      <c r="B368" s="426"/>
      <c r="C368" s="425" t="s">
        <v>835</v>
      </c>
      <c r="D368" s="428"/>
      <c r="E368" s="677"/>
      <c r="F368" s="427"/>
    </row>
    <row r="369" spans="1:6" ht="37.5">
      <c r="A369" s="425"/>
      <c r="B369" s="426"/>
      <c r="C369" s="425" t="s">
        <v>4</v>
      </c>
      <c r="D369" s="429" t="s">
        <v>1682</v>
      </c>
      <c r="E369" s="22" t="s">
        <v>1362</v>
      </c>
      <c r="F369" s="427"/>
    </row>
    <row r="370" spans="1:6">
      <c r="A370" s="425"/>
      <c r="B370" s="426"/>
      <c r="C370" s="425" t="s">
        <v>5</v>
      </c>
      <c r="D370" s="428"/>
      <c r="E370" s="677"/>
      <c r="F370" s="427"/>
    </row>
    <row r="371" spans="1:6" ht="87.5">
      <c r="A371" s="425"/>
      <c r="B371" s="426"/>
      <c r="C371" s="425" t="s">
        <v>6</v>
      </c>
      <c r="D371" s="428" t="s">
        <v>2369</v>
      </c>
      <c r="E371" s="677" t="s">
        <v>1362</v>
      </c>
      <c r="F371" s="427"/>
    </row>
    <row r="372" spans="1:6">
      <c r="A372" s="425"/>
      <c r="B372" s="426"/>
      <c r="C372" s="425" t="s">
        <v>7</v>
      </c>
      <c r="D372" s="428"/>
      <c r="E372" s="677"/>
      <c r="F372" s="427"/>
    </row>
    <row r="373" spans="1:6">
      <c r="A373" s="425"/>
      <c r="B373" s="426"/>
      <c r="C373" s="425" t="s">
        <v>8</v>
      </c>
      <c r="D373" s="428"/>
      <c r="E373" s="677"/>
      <c r="F373" s="427"/>
    </row>
    <row r="374" spans="1:6">
      <c r="A374"/>
      <c r="B374"/>
      <c r="D374"/>
      <c r="E374"/>
      <c r="F374"/>
    </row>
    <row r="375" spans="1:6" ht="144.65" customHeight="1">
      <c r="A375" s="425" t="s">
        <v>946</v>
      </c>
      <c r="B375" s="426" t="s">
        <v>947</v>
      </c>
      <c r="C375" s="425"/>
      <c r="D375" s="426" t="s">
        <v>948</v>
      </c>
      <c r="E375" s="677"/>
      <c r="F375" s="427"/>
    </row>
    <row r="376" spans="1:6">
      <c r="A376" s="425"/>
      <c r="B376" s="426"/>
      <c r="C376" s="425" t="s">
        <v>835</v>
      </c>
      <c r="D376" s="428"/>
      <c r="E376" s="677"/>
      <c r="F376" s="427"/>
    </row>
    <row r="377" spans="1:6" ht="25">
      <c r="A377" s="425"/>
      <c r="B377" s="426"/>
      <c r="C377" s="425" t="s">
        <v>4</v>
      </c>
      <c r="D377" s="429" t="s">
        <v>1632</v>
      </c>
      <c r="E377" s="22" t="s">
        <v>1362</v>
      </c>
      <c r="F377" s="427"/>
    </row>
    <row r="378" spans="1:6">
      <c r="A378" s="425"/>
      <c r="B378" s="426"/>
      <c r="C378" s="425" t="s">
        <v>5</v>
      </c>
      <c r="D378" s="428"/>
      <c r="E378" s="677"/>
      <c r="F378" s="427"/>
    </row>
    <row r="379" spans="1:6" ht="50">
      <c r="A379" s="425"/>
      <c r="B379" s="426"/>
      <c r="C379" s="425" t="s">
        <v>6</v>
      </c>
      <c r="D379" s="428" t="s">
        <v>2370</v>
      </c>
      <c r="E379" s="677" t="s">
        <v>1362</v>
      </c>
      <c r="F379" s="427"/>
    </row>
    <row r="380" spans="1:6">
      <c r="A380" s="425"/>
      <c r="B380" s="426"/>
      <c r="C380" s="425" t="s">
        <v>7</v>
      </c>
      <c r="D380" s="428"/>
      <c r="E380" s="677"/>
      <c r="F380" s="427"/>
    </row>
    <row r="381" spans="1:6">
      <c r="A381" s="425"/>
      <c r="B381" s="426"/>
      <c r="C381" s="425" t="s">
        <v>8</v>
      </c>
      <c r="D381" s="428"/>
      <c r="E381" s="677"/>
      <c r="F381" s="427"/>
    </row>
    <row r="382" spans="1:6">
      <c r="A382"/>
      <c r="B382"/>
      <c r="D382"/>
      <c r="E382"/>
      <c r="F382"/>
    </row>
    <row r="383" spans="1:6" ht="112.5">
      <c r="A383" s="425" t="s">
        <v>949</v>
      </c>
      <c r="B383" s="426" t="s">
        <v>950</v>
      </c>
      <c r="C383" s="425"/>
      <c r="D383" s="426" t="s">
        <v>951</v>
      </c>
      <c r="E383" s="677"/>
      <c r="F383" s="427"/>
    </row>
    <row r="384" spans="1:6">
      <c r="A384" s="425"/>
      <c r="B384" s="426"/>
      <c r="C384" s="425" t="s">
        <v>835</v>
      </c>
      <c r="D384" s="428"/>
      <c r="E384" s="677"/>
      <c r="F384" s="427"/>
    </row>
    <row r="385" spans="1:6" ht="25">
      <c r="A385" s="425"/>
      <c r="B385" s="426"/>
      <c r="C385" s="425" t="s">
        <v>4</v>
      </c>
      <c r="D385" s="429" t="s">
        <v>1633</v>
      </c>
      <c r="E385" s="22" t="s">
        <v>1362</v>
      </c>
      <c r="F385" s="427"/>
    </row>
    <row r="386" spans="1:6">
      <c r="A386" s="425"/>
      <c r="B386" s="426"/>
      <c r="C386" s="425" t="s">
        <v>5</v>
      </c>
      <c r="D386" s="428"/>
      <c r="E386" s="677"/>
      <c r="F386" s="427"/>
    </row>
    <row r="387" spans="1:6" ht="50">
      <c r="A387" s="425"/>
      <c r="B387" s="426"/>
      <c r="C387" s="425" t="s">
        <v>6</v>
      </c>
      <c r="D387" s="428" t="s">
        <v>2371</v>
      </c>
      <c r="E387" s="677" t="s">
        <v>1362</v>
      </c>
      <c r="F387" s="427"/>
    </row>
    <row r="388" spans="1:6">
      <c r="A388" s="425"/>
      <c r="B388" s="426"/>
      <c r="C388" s="425" t="s">
        <v>7</v>
      </c>
      <c r="D388" s="428"/>
      <c r="E388" s="677"/>
      <c r="F388" s="427"/>
    </row>
    <row r="389" spans="1:6">
      <c r="A389" s="425"/>
      <c r="B389" s="426"/>
      <c r="C389" s="425" t="s">
        <v>8</v>
      </c>
      <c r="D389" s="428"/>
      <c r="E389" s="677"/>
      <c r="F389" s="427"/>
    </row>
    <row r="390" spans="1:6">
      <c r="A390"/>
      <c r="B390"/>
      <c r="D390"/>
      <c r="E390"/>
      <c r="F390"/>
    </row>
    <row r="391" spans="1:6" ht="137.5">
      <c r="A391" s="425" t="s">
        <v>952</v>
      </c>
      <c r="B391" s="426" t="s">
        <v>953</v>
      </c>
      <c r="C391" s="425"/>
      <c r="D391" s="426" t="s">
        <v>954</v>
      </c>
      <c r="E391" s="677"/>
      <c r="F391" s="427"/>
    </row>
    <row r="392" spans="1:6">
      <c r="A392" s="425"/>
      <c r="B392" s="426"/>
      <c r="C392" s="425" t="s">
        <v>835</v>
      </c>
      <c r="D392" s="428"/>
      <c r="E392" s="677"/>
      <c r="F392" s="427"/>
    </row>
    <row r="393" spans="1:6" ht="37.5">
      <c r="A393" s="425"/>
      <c r="B393" s="426"/>
      <c r="C393" s="425" t="s">
        <v>4</v>
      </c>
      <c r="D393" s="429" t="s">
        <v>1736</v>
      </c>
      <c r="E393" s="22" t="s">
        <v>1362</v>
      </c>
      <c r="F393" s="427"/>
    </row>
    <row r="394" spans="1:6">
      <c r="A394" s="425"/>
      <c r="B394" s="426"/>
      <c r="C394" s="425" t="s">
        <v>5</v>
      </c>
      <c r="D394" s="428"/>
      <c r="E394" s="677"/>
      <c r="F394" s="427"/>
    </row>
    <row r="395" spans="1:6" ht="37.5">
      <c r="A395" s="425"/>
      <c r="B395" s="426"/>
      <c r="C395" s="425" t="s">
        <v>6</v>
      </c>
      <c r="D395" s="429" t="s">
        <v>2372</v>
      </c>
      <c r="E395" s="22" t="s">
        <v>1362</v>
      </c>
      <c r="F395" s="427"/>
    </row>
    <row r="396" spans="1:6">
      <c r="A396" s="425"/>
      <c r="B396" s="426"/>
      <c r="C396" s="425" t="s">
        <v>7</v>
      </c>
      <c r="D396" s="428"/>
      <c r="E396" s="677"/>
      <c r="F396" s="427"/>
    </row>
    <row r="397" spans="1:6">
      <c r="A397" s="425"/>
      <c r="B397" s="426"/>
      <c r="C397" s="425" t="s">
        <v>8</v>
      </c>
      <c r="D397" s="428"/>
      <c r="E397" s="677"/>
      <c r="F397" s="427"/>
    </row>
    <row r="398" spans="1:6">
      <c r="A398"/>
      <c r="B398"/>
      <c r="D398"/>
      <c r="E398"/>
      <c r="F398"/>
    </row>
    <row r="399" spans="1:6" ht="125">
      <c r="A399" s="425" t="s">
        <v>955</v>
      </c>
      <c r="B399" s="426" t="s">
        <v>956</v>
      </c>
      <c r="C399" s="425"/>
      <c r="D399" s="426" t="s">
        <v>957</v>
      </c>
      <c r="E399" s="677"/>
      <c r="F399" s="427"/>
    </row>
    <row r="400" spans="1:6">
      <c r="A400" s="425"/>
      <c r="B400" s="426"/>
      <c r="C400" s="425" t="s">
        <v>835</v>
      </c>
      <c r="D400" s="428"/>
      <c r="E400" s="677"/>
      <c r="F400" s="427"/>
    </row>
    <row r="401" spans="1:6" ht="25">
      <c r="A401" s="425"/>
      <c r="B401" s="426"/>
      <c r="C401" s="425" t="s">
        <v>4</v>
      </c>
      <c r="D401" s="429" t="s">
        <v>1737</v>
      </c>
      <c r="E401" s="22" t="s">
        <v>1362</v>
      </c>
      <c r="F401" s="427"/>
    </row>
    <row r="402" spans="1:6">
      <c r="A402" s="425"/>
      <c r="B402" s="426"/>
      <c r="C402" s="425" t="s">
        <v>5</v>
      </c>
      <c r="D402" s="428" t="s">
        <v>2224</v>
      </c>
      <c r="E402" s="677"/>
      <c r="F402" s="427"/>
    </row>
    <row r="403" spans="1:6" ht="37.5">
      <c r="A403" s="425"/>
      <c r="B403" s="426"/>
      <c r="C403" s="425" t="s">
        <v>6</v>
      </c>
      <c r="D403" s="429" t="s">
        <v>2373</v>
      </c>
      <c r="E403" s="22" t="s">
        <v>1362</v>
      </c>
      <c r="F403" s="427"/>
    </row>
    <row r="404" spans="1:6">
      <c r="A404" s="425"/>
      <c r="B404" s="426"/>
      <c r="C404" s="425" t="s">
        <v>7</v>
      </c>
      <c r="D404" s="428"/>
      <c r="E404" s="677"/>
      <c r="F404" s="427"/>
    </row>
    <row r="405" spans="1:6">
      <c r="A405" s="425"/>
      <c r="B405" s="426"/>
      <c r="C405" s="425" t="s">
        <v>8</v>
      </c>
      <c r="D405" s="428"/>
      <c r="E405" s="677"/>
      <c r="F405" s="427"/>
    </row>
    <row r="406" spans="1:6">
      <c r="A406"/>
      <c r="B406"/>
      <c r="D406"/>
      <c r="E406"/>
      <c r="F406"/>
    </row>
    <row r="407" spans="1:6" ht="122.65" customHeight="1">
      <c r="A407" s="425" t="s">
        <v>958</v>
      </c>
      <c r="B407" s="426" t="s">
        <v>959</v>
      </c>
      <c r="C407" s="425"/>
      <c r="D407" s="426" t="s">
        <v>960</v>
      </c>
      <c r="E407" s="677"/>
      <c r="F407" s="427"/>
    </row>
    <row r="408" spans="1:6">
      <c r="A408" s="425"/>
      <c r="B408" s="426"/>
      <c r="C408" s="425" t="s">
        <v>835</v>
      </c>
      <c r="D408" s="428"/>
      <c r="E408" s="677"/>
      <c r="F408" s="427"/>
    </row>
    <row r="409" spans="1:6" ht="25">
      <c r="A409" s="425"/>
      <c r="B409" s="426"/>
      <c r="C409" s="425" t="s">
        <v>4</v>
      </c>
      <c r="D409" s="429" t="s">
        <v>1738</v>
      </c>
      <c r="E409" s="22" t="s">
        <v>1362</v>
      </c>
      <c r="F409" s="427"/>
    </row>
    <row r="410" spans="1:6">
      <c r="A410" s="425"/>
      <c r="B410" s="426"/>
      <c r="C410" s="425" t="s">
        <v>5</v>
      </c>
      <c r="D410" s="428" t="s">
        <v>2224</v>
      </c>
      <c r="E410" s="677"/>
      <c r="F410" s="427"/>
    </row>
    <row r="411" spans="1:6" ht="37.5">
      <c r="A411" s="425"/>
      <c r="B411" s="426"/>
      <c r="C411" s="425" t="s">
        <v>6</v>
      </c>
      <c r="D411" s="428" t="s">
        <v>2374</v>
      </c>
      <c r="E411" s="677" t="s">
        <v>1362</v>
      </c>
      <c r="F411" s="427"/>
    </row>
    <row r="412" spans="1:6">
      <c r="A412" s="425"/>
      <c r="B412" s="426"/>
      <c r="C412" s="425" t="s">
        <v>7</v>
      </c>
      <c r="D412" s="428"/>
      <c r="E412" s="677"/>
      <c r="F412" s="427"/>
    </row>
    <row r="413" spans="1:6">
      <c r="A413" s="425"/>
      <c r="B413" s="426"/>
      <c r="C413" s="425" t="s">
        <v>8</v>
      </c>
      <c r="D413" s="428"/>
      <c r="E413" s="677"/>
      <c r="F413" s="427"/>
    </row>
    <row r="414" spans="1:6">
      <c r="A414"/>
      <c r="B414"/>
      <c r="D414"/>
      <c r="E414"/>
      <c r="F414"/>
    </row>
    <row r="415" spans="1:6">
      <c r="A415" s="422">
        <v>2.4</v>
      </c>
      <c r="B415" s="676"/>
      <c r="C415" s="422"/>
      <c r="D415" s="676" t="s">
        <v>961</v>
      </c>
      <c r="E415" s="463"/>
      <c r="F415" s="423"/>
    </row>
    <row r="416" spans="1:6" ht="75">
      <c r="A416" s="425" t="s">
        <v>962</v>
      </c>
      <c r="B416" s="426" t="s">
        <v>274</v>
      </c>
      <c r="C416" s="425"/>
      <c r="D416" s="426" t="s">
        <v>963</v>
      </c>
      <c r="E416" s="677"/>
      <c r="F416" s="427"/>
    </row>
    <row r="417" spans="1:6">
      <c r="A417" s="425"/>
      <c r="B417" s="426"/>
      <c r="C417" s="425" t="s">
        <v>835</v>
      </c>
      <c r="D417" s="428"/>
      <c r="E417" s="677"/>
      <c r="F417" s="427"/>
    </row>
    <row r="418" spans="1:6" ht="25">
      <c r="A418" s="425"/>
      <c r="B418" s="426"/>
      <c r="C418" s="425" t="s">
        <v>4</v>
      </c>
      <c r="D418" s="429" t="s">
        <v>1634</v>
      </c>
      <c r="E418" s="22" t="s">
        <v>1362</v>
      </c>
      <c r="F418" s="427"/>
    </row>
    <row r="419" spans="1:6">
      <c r="A419" s="425"/>
      <c r="B419" s="426"/>
      <c r="C419" s="425" t="s">
        <v>5</v>
      </c>
      <c r="D419" s="428"/>
      <c r="E419" s="677"/>
      <c r="F419" s="427"/>
    </row>
    <row r="420" spans="1:6" ht="162.5">
      <c r="A420" s="425"/>
      <c r="B420" s="426"/>
      <c r="C420" s="425" t="s">
        <v>6</v>
      </c>
      <c r="D420" s="428" t="s">
        <v>2375</v>
      </c>
      <c r="E420" s="677" t="s">
        <v>1362</v>
      </c>
      <c r="F420" s="427" t="s">
        <v>2376</v>
      </c>
    </row>
    <row r="421" spans="1:6">
      <c r="A421" s="425"/>
      <c r="B421" s="426"/>
      <c r="C421" s="425" t="s">
        <v>7</v>
      </c>
      <c r="D421" s="428"/>
      <c r="E421" s="677"/>
      <c r="F421" s="427"/>
    </row>
    <row r="422" spans="1:6">
      <c r="A422" s="425"/>
      <c r="B422" s="426"/>
      <c r="C422" s="425" t="s">
        <v>8</v>
      </c>
      <c r="D422" s="428"/>
      <c r="E422" s="677"/>
      <c r="F422" s="427"/>
    </row>
    <row r="423" spans="1:6">
      <c r="A423"/>
      <c r="B423"/>
      <c r="D423"/>
      <c r="E423"/>
      <c r="F423"/>
    </row>
    <row r="424" spans="1:6" ht="137.5">
      <c r="A424" s="425" t="s">
        <v>964</v>
      </c>
      <c r="B424" s="426" t="s">
        <v>275</v>
      </c>
      <c r="C424" s="425"/>
      <c r="D424" s="426" t="s">
        <v>965</v>
      </c>
      <c r="E424" s="677"/>
      <c r="F424" s="427"/>
    </row>
    <row r="425" spans="1:6">
      <c r="A425" s="425"/>
      <c r="B425" s="426"/>
      <c r="C425" s="425" t="s">
        <v>835</v>
      </c>
      <c r="D425" s="428"/>
      <c r="E425" s="677"/>
      <c r="F425" s="427"/>
    </row>
    <row r="426" spans="1:6">
      <c r="A426" s="425"/>
      <c r="B426" s="426"/>
      <c r="C426" s="425" t="s">
        <v>4</v>
      </c>
      <c r="D426" s="429" t="s">
        <v>1650</v>
      </c>
      <c r="E426" s="22" t="s">
        <v>1362</v>
      </c>
      <c r="F426" s="427"/>
    </row>
    <row r="427" spans="1:6">
      <c r="A427" s="425"/>
      <c r="B427" s="426"/>
      <c r="C427" s="425" t="s">
        <v>5</v>
      </c>
      <c r="D427" s="428"/>
      <c r="E427" s="677"/>
      <c r="F427" s="427"/>
    </row>
    <row r="428" spans="1:6" ht="25">
      <c r="A428" s="425"/>
      <c r="B428" s="426"/>
      <c r="C428" s="425" t="s">
        <v>6</v>
      </c>
      <c r="D428" s="429" t="s">
        <v>2377</v>
      </c>
      <c r="E428" s="22" t="s">
        <v>1362</v>
      </c>
      <c r="F428" s="427"/>
    </row>
    <row r="429" spans="1:6">
      <c r="A429" s="425"/>
      <c r="B429" s="426"/>
      <c r="C429" s="425" t="s">
        <v>7</v>
      </c>
      <c r="D429" s="428"/>
      <c r="E429" s="677"/>
      <c r="F429" s="427"/>
    </row>
    <row r="430" spans="1:6">
      <c r="A430" s="425"/>
      <c r="B430" s="426"/>
      <c r="C430" s="425" t="s">
        <v>8</v>
      </c>
      <c r="D430" s="428"/>
      <c r="E430" s="677"/>
      <c r="F430" s="427"/>
    </row>
    <row r="431" spans="1:6">
      <c r="A431"/>
      <c r="B431"/>
      <c r="D431"/>
      <c r="E431"/>
      <c r="F431"/>
    </row>
    <row r="432" spans="1:6" ht="112.5">
      <c r="A432" s="425" t="s">
        <v>966</v>
      </c>
      <c r="B432" s="426" t="s">
        <v>276</v>
      </c>
      <c r="C432" s="425"/>
      <c r="D432" s="426" t="s">
        <v>967</v>
      </c>
      <c r="E432" s="677"/>
      <c r="F432" s="427"/>
    </row>
    <row r="433" spans="1:6">
      <c r="A433" s="425"/>
      <c r="B433" s="426"/>
      <c r="C433" s="425" t="s">
        <v>835</v>
      </c>
      <c r="D433" s="428"/>
      <c r="E433" s="677"/>
      <c r="F433" s="427"/>
    </row>
    <row r="434" spans="1:6" ht="25">
      <c r="A434" s="425"/>
      <c r="B434" s="426"/>
      <c r="C434" s="425" t="s">
        <v>4</v>
      </c>
      <c r="D434" s="429" t="s">
        <v>1651</v>
      </c>
      <c r="E434" s="22" t="s">
        <v>1362</v>
      </c>
      <c r="F434" s="427"/>
    </row>
    <row r="435" spans="1:6">
      <c r="A435" s="425"/>
      <c r="B435" s="426"/>
      <c r="C435" s="425" t="s">
        <v>5</v>
      </c>
      <c r="D435" s="428"/>
      <c r="E435" s="677"/>
      <c r="F435" s="427"/>
    </row>
    <row r="436" spans="1:6" ht="25">
      <c r="A436" s="425"/>
      <c r="B436" s="426"/>
      <c r="C436" s="425" t="s">
        <v>6</v>
      </c>
      <c r="D436" s="429" t="s">
        <v>2378</v>
      </c>
      <c r="E436" s="22" t="s">
        <v>1362</v>
      </c>
      <c r="F436" s="427"/>
    </row>
    <row r="437" spans="1:6">
      <c r="A437" s="425"/>
      <c r="B437" s="426"/>
      <c r="C437" s="425" t="s">
        <v>7</v>
      </c>
      <c r="D437" s="428"/>
      <c r="E437" s="677"/>
      <c r="F437" s="427"/>
    </row>
    <row r="438" spans="1:6">
      <c r="A438" s="425"/>
      <c r="B438" s="426"/>
      <c r="C438" s="425" t="s">
        <v>8</v>
      </c>
      <c r="D438" s="428"/>
      <c r="E438" s="677"/>
      <c r="F438" s="427"/>
    </row>
    <row r="439" spans="1:6">
      <c r="A439"/>
      <c r="B439"/>
      <c r="D439"/>
      <c r="E439"/>
      <c r="F439"/>
    </row>
    <row r="440" spans="1:6" ht="83.65" customHeight="1">
      <c r="A440" s="425" t="s">
        <v>968</v>
      </c>
      <c r="B440" s="426" t="s">
        <v>287</v>
      </c>
      <c r="C440" s="425"/>
      <c r="D440" s="426" t="s">
        <v>969</v>
      </c>
      <c r="E440" s="677"/>
      <c r="F440" s="427"/>
    </row>
    <row r="441" spans="1:6">
      <c r="A441" s="425"/>
      <c r="B441" s="426"/>
      <c r="C441" s="425" t="s">
        <v>835</v>
      </c>
      <c r="D441" s="428"/>
      <c r="E441" s="677"/>
      <c r="F441" s="427"/>
    </row>
    <row r="442" spans="1:6" ht="25">
      <c r="A442" s="425"/>
      <c r="B442" s="426"/>
      <c r="C442" s="425" t="s">
        <v>4</v>
      </c>
      <c r="D442" s="429" t="s">
        <v>1647</v>
      </c>
      <c r="E442" s="22" t="s">
        <v>1362</v>
      </c>
      <c r="F442" s="427"/>
    </row>
    <row r="443" spans="1:6">
      <c r="A443" s="425"/>
      <c r="B443" s="426"/>
      <c r="C443" s="425" t="s">
        <v>5</v>
      </c>
      <c r="D443" s="428"/>
      <c r="E443" s="677"/>
      <c r="F443" s="427"/>
    </row>
    <row r="444" spans="1:6" ht="25">
      <c r="A444" s="425"/>
      <c r="B444" s="426"/>
      <c r="C444" s="425" t="s">
        <v>6</v>
      </c>
      <c r="D444" s="429" t="s">
        <v>1647</v>
      </c>
      <c r="E444" s="22" t="s">
        <v>1362</v>
      </c>
      <c r="F444" s="427"/>
    </row>
    <row r="445" spans="1:6">
      <c r="A445" s="425"/>
      <c r="B445" s="426"/>
      <c r="C445" s="425" t="s">
        <v>7</v>
      </c>
      <c r="D445" s="428"/>
      <c r="E445" s="677"/>
      <c r="F445" s="427"/>
    </row>
    <row r="446" spans="1:6">
      <c r="A446" s="425"/>
      <c r="B446" s="426"/>
      <c r="C446" s="425" t="s">
        <v>8</v>
      </c>
      <c r="D446" s="428"/>
      <c r="E446" s="677"/>
      <c r="F446" s="427"/>
    </row>
    <row r="447" spans="1:6">
      <c r="A447"/>
      <c r="B447"/>
      <c r="D447"/>
      <c r="E447"/>
      <c r="F447"/>
    </row>
    <row r="448" spans="1:6" ht="100">
      <c r="A448" s="425" t="s">
        <v>970</v>
      </c>
      <c r="B448" s="426" t="s">
        <v>769</v>
      </c>
      <c r="C448" s="425"/>
      <c r="D448" s="426" t="s">
        <v>971</v>
      </c>
      <c r="E448" s="677"/>
      <c r="F448" s="427"/>
    </row>
    <row r="449" spans="1:6">
      <c r="A449" s="425"/>
      <c r="B449" s="426"/>
      <c r="C449" s="425" t="s">
        <v>835</v>
      </c>
      <c r="D449" s="428"/>
      <c r="E449" s="677"/>
      <c r="F449" s="427"/>
    </row>
    <row r="450" spans="1:6" ht="25">
      <c r="A450" s="425"/>
      <c r="B450" s="426"/>
      <c r="C450" s="425" t="s">
        <v>4</v>
      </c>
      <c r="D450" s="429" t="s">
        <v>1652</v>
      </c>
      <c r="E450" s="22" t="s">
        <v>1362</v>
      </c>
      <c r="F450" s="427"/>
    </row>
    <row r="451" spans="1:6">
      <c r="A451" s="425"/>
      <c r="B451" s="426"/>
      <c r="C451" s="425" t="s">
        <v>5</v>
      </c>
      <c r="D451" s="428"/>
      <c r="E451" s="677"/>
      <c r="F451" s="427"/>
    </row>
    <row r="452" spans="1:6" ht="25">
      <c r="A452" s="425"/>
      <c r="B452" s="426"/>
      <c r="C452" s="425" t="s">
        <v>6</v>
      </c>
      <c r="D452" s="429" t="s">
        <v>1652</v>
      </c>
      <c r="E452" s="22" t="s">
        <v>1362</v>
      </c>
      <c r="F452" s="427"/>
    </row>
    <row r="453" spans="1:6">
      <c r="A453" s="425"/>
      <c r="B453" s="426"/>
      <c r="C453" s="425" t="s">
        <v>7</v>
      </c>
      <c r="D453" s="428"/>
      <c r="E453" s="677"/>
      <c r="F453" s="427"/>
    </row>
    <row r="454" spans="1:6">
      <c r="A454" s="425"/>
      <c r="B454" s="426"/>
      <c r="C454" s="425" t="s">
        <v>8</v>
      </c>
      <c r="D454" s="428"/>
      <c r="E454" s="677"/>
      <c r="F454" s="427"/>
    </row>
    <row r="455" spans="1:6">
      <c r="A455" s="430"/>
      <c r="B455" s="431"/>
      <c r="C455" s="430"/>
      <c r="D455" s="431"/>
      <c r="E455" s="678"/>
      <c r="F455"/>
    </row>
    <row r="456" spans="1:6">
      <c r="A456" s="422">
        <v>2.5</v>
      </c>
      <c r="B456" s="676"/>
      <c r="C456" s="422"/>
      <c r="D456" s="676" t="s">
        <v>972</v>
      </c>
      <c r="E456" s="463"/>
      <c r="F456" s="423"/>
    </row>
    <row r="457" spans="1:6" ht="125">
      <c r="A457" s="425" t="s">
        <v>973</v>
      </c>
      <c r="B457" s="426" t="s">
        <v>974</v>
      </c>
      <c r="C457" s="425"/>
      <c r="D457" s="426" t="s">
        <v>975</v>
      </c>
      <c r="E457" s="677"/>
      <c r="F457" s="427"/>
    </row>
    <row r="458" spans="1:6">
      <c r="A458" s="425"/>
      <c r="B458" s="426"/>
      <c r="C458" s="425" t="s">
        <v>835</v>
      </c>
      <c r="D458" s="428"/>
      <c r="E458" s="677"/>
      <c r="F458" s="427"/>
    </row>
    <row r="459" spans="1:6" ht="50">
      <c r="A459" s="425"/>
      <c r="B459" s="426"/>
      <c r="C459" s="425" t="s">
        <v>4</v>
      </c>
      <c r="D459" s="429" t="s">
        <v>1739</v>
      </c>
      <c r="E459" s="22" t="s">
        <v>1362</v>
      </c>
      <c r="F459" s="427"/>
    </row>
    <row r="460" spans="1:6">
      <c r="A460" s="425"/>
      <c r="B460" s="426"/>
      <c r="C460" s="425" t="s">
        <v>5</v>
      </c>
      <c r="D460" s="428"/>
      <c r="E460" s="677"/>
      <c r="F460" s="427"/>
    </row>
    <row r="461" spans="1:6" ht="50">
      <c r="A461" s="425"/>
      <c r="B461" s="426"/>
      <c r="C461" s="425" t="s">
        <v>6</v>
      </c>
      <c r="D461" s="428" t="s">
        <v>2379</v>
      </c>
      <c r="E461" s="677" t="s">
        <v>1362</v>
      </c>
      <c r="F461" s="427"/>
    </row>
    <row r="462" spans="1:6">
      <c r="A462" s="425"/>
      <c r="B462" s="426"/>
      <c r="C462" s="425" t="s">
        <v>7</v>
      </c>
      <c r="D462" s="428"/>
      <c r="E462" s="677"/>
      <c r="F462" s="427"/>
    </row>
    <row r="463" spans="1:6">
      <c r="A463" s="425"/>
      <c r="B463" s="426"/>
      <c r="C463" s="425" t="s">
        <v>8</v>
      </c>
      <c r="D463" s="428"/>
      <c r="E463" s="677"/>
      <c r="F463" s="427"/>
    </row>
    <row r="464" spans="1:6">
      <c r="A464" s="430"/>
      <c r="B464" s="431"/>
      <c r="C464" s="430"/>
      <c r="D464" s="431"/>
      <c r="E464" s="678"/>
      <c r="F464"/>
    </row>
    <row r="465" spans="1:6" ht="125">
      <c r="A465" s="425" t="s">
        <v>976</v>
      </c>
      <c r="B465" s="426" t="s">
        <v>295</v>
      </c>
      <c r="C465" s="425"/>
      <c r="D465" s="426" t="s">
        <v>977</v>
      </c>
      <c r="E465" s="677"/>
      <c r="F465" s="427"/>
    </row>
    <row r="466" spans="1:6">
      <c r="A466" s="425"/>
      <c r="B466" s="426"/>
      <c r="C466" s="425" t="s">
        <v>835</v>
      </c>
      <c r="D466" s="428"/>
      <c r="E466" s="677"/>
      <c r="F466" s="427"/>
    </row>
    <row r="467" spans="1:6" ht="66.650000000000006" customHeight="1">
      <c r="A467" s="425"/>
      <c r="B467" s="426"/>
      <c r="C467" s="425" t="s">
        <v>4</v>
      </c>
      <c r="D467" s="429" t="s">
        <v>1740</v>
      </c>
      <c r="E467" s="22" t="s">
        <v>1362</v>
      </c>
      <c r="F467" s="427"/>
    </row>
    <row r="468" spans="1:6">
      <c r="A468" s="425"/>
      <c r="B468" s="426"/>
      <c r="C468" s="425" t="s">
        <v>5</v>
      </c>
      <c r="D468" s="428"/>
      <c r="E468" s="677"/>
      <c r="F468" s="427"/>
    </row>
    <row r="469" spans="1:6" ht="75">
      <c r="A469" s="425"/>
      <c r="B469" s="426"/>
      <c r="C469" s="425" t="s">
        <v>6</v>
      </c>
      <c r="D469" s="428" t="s">
        <v>2380</v>
      </c>
      <c r="E469" s="677" t="s">
        <v>1362</v>
      </c>
      <c r="F469" s="427"/>
    </row>
    <row r="470" spans="1:6">
      <c r="A470" s="425"/>
      <c r="B470" s="426"/>
      <c r="C470" s="425" t="s">
        <v>7</v>
      </c>
      <c r="D470" s="428"/>
      <c r="E470" s="677"/>
      <c r="F470" s="427"/>
    </row>
    <row r="471" spans="1:6">
      <c r="A471" s="425"/>
      <c r="B471" s="426"/>
      <c r="C471" s="425" t="s">
        <v>8</v>
      </c>
      <c r="D471" s="428"/>
      <c r="E471" s="677"/>
      <c r="F471" s="427"/>
    </row>
    <row r="472" spans="1:6">
      <c r="B472" s="214"/>
      <c r="C472" s="212"/>
      <c r="D472"/>
      <c r="E472" s="462"/>
      <c r="F472"/>
    </row>
    <row r="473" spans="1:6" ht="112.5">
      <c r="A473" s="425" t="s">
        <v>978</v>
      </c>
      <c r="B473" s="426" t="s">
        <v>979</v>
      </c>
      <c r="C473" s="425"/>
      <c r="D473" s="426" t="s">
        <v>980</v>
      </c>
      <c r="E473" s="677"/>
      <c r="F473" s="427"/>
    </row>
    <row r="474" spans="1:6">
      <c r="A474" s="425"/>
      <c r="B474" s="426"/>
      <c r="C474" s="425" t="s">
        <v>835</v>
      </c>
      <c r="D474" s="428"/>
      <c r="E474" s="677"/>
      <c r="F474" s="427"/>
    </row>
    <row r="475" spans="1:6" ht="25">
      <c r="A475" s="425"/>
      <c r="B475" s="426"/>
      <c r="C475" s="425" t="s">
        <v>4</v>
      </c>
      <c r="D475" s="429" t="s">
        <v>1741</v>
      </c>
      <c r="E475" s="22" t="s">
        <v>1362</v>
      </c>
      <c r="F475" s="427"/>
    </row>
    <row r="476" spans="1:6">
      <c r="A476" s="425"/>
      <c r="B476" s="426"/>
      <c r="C476" s="425" t="s">
        <v>5</v>
      </c>
      <c r="D476" s="428"/>
      <c r="E476" s="677"/>
      <c r="F476" s="427"/>
    </row>
    <row r="477" spans="1:6" ht="25">
      <c r="A477" s="425"/>
      <c r="B477" s="426"/>
      <c r="C477" s="425" t="s">
        <v>6</v>
      </c>
      <c r="D477" s="429" t="s">
        <v>1741</v>
      </c>
      <c r="E477" s="22" t="s">
        <v>1362</v>
      </c>
      <c r="F477" s="427"/>
    </row>
    <row r="478" spans="1:6">
      <c r="A478" s="425"/>
      <c r="B478" s="426"/>
      <c r="C478" s="425" t="s">
        <v>7</v>
      </c>
      <c r="D478" s="428"/>
      <c r="E478" s="677"/>
      <c r="F478" s="427"/>
    </row>
    <row r="479" spans="1:6">
      <c r="A479" s="425"/>
      <c r="B479" s="426"/>
      <c r="C479" s="425" t="s">
        <v>8</v>
      </c>
      <c r="D479" s="428"/>
      <c r="E479" s="677"/>
      <c r="F479" s="427"/>
    </row>
    <row r="480" spans="1:6">
      <c r="A480"/>
      <c r="B480"/>
      <c r="D480"/>
      <c r="E480"/>
      <c r="F480"/>
    </row>
    <row r="481" spans="1:6" ht="75">
      <c r="A481" s="425" t="s">
        <v>981</v>
      </c>
      <c r="B481" s="426" t="s">
        <v>982</v>
      </c>
      <c r="C481" s="425"/>
      <c r="D481" s="426" t="s">
        <v>983</v>
      </c>
      <c r="E481" s="677"/>
      <c r="F481" s="427"/>
    </row>
    <row r="482" spans="1:6">
      <c r="A482" s="425"/>
      <c r="B482" s="426"/>
      <c r="C482" s="425" t="s">
        <v>835</v>
      </c>
      <c r="D482" s="428"/>
      <c r="E482" s="677"/>
      <c r="F482" s="427"/>
    </row>
    <row r="483" spans="1:6" ht="25">
      <c r="A483" s="425"/>
      <c r="B483" s="426"/>
      <c r="C483" s="425" t="s">
        <v>4</v>
      </c>
      <c r="D483" s="429" t="s">
        <v>1742</v>
      </c>
      <c r="E483" s="22" t="s">
        <v>1362</v>
      </c>
      <c r="F483" s="427"/>
    </row>
    <row r="484" spans="1:6">
      <c r="A484" s="425"/>
      <c r="B484" s="426"/>
      <c r="C484" s="425" t="s">
        <v>5</v>
      </c>
      <c r="D484" s="428"/>
      <c r="E484" s="677"/>
      <c r="F484" s="427"/>
    </row>
    <row r="485" spans="1:6" ht="25">
      <c r="A485" s="425"/>
      <c r="B485" s="426"/>
      <c r="C485" s="425" t="s">
        <v>6</v>
      </c>
      <c r="D485" s="429" t="s">
        <v>1742</v>
      </c>
      <c r="E485" s="22" t="s">
        <v>1362</v>
      </c>
      <c r="F485" s="427"/>
    </row>
    <row r="486" spans="1:6">
      <c r="A486" s="425"/>
      <c r="B486" s="426"/>
      <c r="C486" s="425" t="s">
        <v>7</v>
      </c>
      <c r="D486" s="428"/>
      <c r="E486" s="677"/>
      <c r="F486" s="427"/>
    </row>
    <row r="487" spans="1:6">
      <c r="A487" s="425"/>
      <c r="B487" s="426"/>
      <c r="C487" s="425" t="s">
        <v>8</v>
      </c>
      <c r="D487" s="428"/>
      <c r="E487" s="677"/>
      <c r="F487" s="427"/>
    </row>
    <row r="488" spans="1:6">
      <c r="A488"/>
      <c r="B488"/>
      <c r="D488"/>
      <c r="E488"/>
      <c r="F488"/>
    </row>
    <row r="489" spans="1:6" ht="62.5">
      <c r="A489" s="425" t="s">
        <v>984</v>
      </c>
      <c r="B489" s="426" t="s">
        <v>985</v>
      </c>
      <c r="C489" s="425"/>
      <c r="D489" s="426" t="s">
        <v>986</v>
      </c>
      <c r="E489" s="677"/>
      <c r="F489" s="427"/>
    </row>
    <row r="490" spans="1:6">
      <c r="A490" s="425"/>
      <c r="B490" s="426"/>
      <c r="C490" s="425" t="s">
        <v>835</v>
      </c>
      <c r="D490" s="428"/>
      <c r="E490" s="677"/>
      <c r="F490" s="427"/>
    </row>
    <row r="491" spans="1:6" ht="25">
      <c r="A491" s="425"/>
      <c r="B491" s="426"/>
      <c r="C491" s="425" t="s">
        <v>4</v>
      </c>
      <c r="D491" s="429" t="s">
        <v>1742</v>
      </c>
      <c r="E491" s="22" t="s">
        <v>1362</v>
      </c>
      <c r="F491" s="427"/>
    </row>
    <row r="492" spans="1:6">
      <c r="A492" s="425"/>
      <c r="B492" s="426"/>
      <c r="C492" s="425" t="s">
        <v>5</v>
      </c>
      <c r="D492" s="428"/>
      <c r="E492" s="677"/>
      <c r="F492" s="427"/>
    </row>
    <row r="493" spans="1:6" ht="25">
      <c r="A493" s="425"/>
      <c r="B493" s="426"/>
      <c r="C493" s="425" t="s">
        <v>6</v>
      </c>
      <c r="D493" s="429" t="s">
        <v>1742</v>
      </c>
      <c r="E493" s="22" t="s">
        <v>1362</v>
      </c>
      <c r="F493" s="427"/>
    </row>
    <row r="494" spans="1:6">
      <c r="A494" s="425"/>
      <c r="B494" s="426"/>
      <c r="C494" s="425" t="s">
        <v>7</v>
      </c>
      <c r="D494" s="428"/>
      <c r="E494" s="677"/>
      <c r="F494" s="427"/>
    </row>
    <row r="495" spans="1:6">
      <c r="A495" s="425"/>
      <c r="B495" s="426"/>
      <c r="C495" s="425" t="s">
        <v>8</v>
      </c>
      <c r="D495" s="428"/>
      <c r="E495" s="677"/>
      <c r="F495" s="427"/>
    </row>
    <row r="496" spans="1:6">
      <c r="A496"/>
      <c r="B496"/>
      <c r="D496"/>
      <c r="E496"/>
      <c r="F496"/>
    </row>
    <row r="497" spans="1:6">
      <c r="A497" s="422">
        <v>2.6</v>
      </c>
      <c r="B497" s="676"/>
      <c r="C497" s="422"/>
      <c r="D497" s="676" t="s">
        <v>987</v>
      </c>
      <c r="E497" s="463"/>
      <c r="F497" s="423"/>
    </row>
    <row r="498" spans="1:6" ht="175">
      <c r="A498" s="425" t="s">
        <v>988</v>
      </c>
      <c r="B498" s="426" t="s">
        <v>989</v>
      </c>
      <c r="C498" s="425"/>
      <c r="D498" s="426" t="s">
        <v>990</v>
      </c>
      <c r="E498" s="677"/>
      <c r="F498" s="427"/>
    </row>
    <row r="499" spans="1:6">
      <c r="A499" s="425"/>
      <c r="B499" s="426"/>
      <c r="C499" s="425" t="s">
        <v>835</v>
      </c>
      <c r="D499" s="428"/>
      <c r="E499" s="677"/>
      <c r="F499" s="427"/>
    </row>
    <row r="500" spans="1:6">
      <c r="A500" s="425"/>
      <c r="B500" s="426"/>
      <c r="C500" s="425" t="s">
        <v>4</v>
      </c>
      <c r="D500" s="429" t="s">
        <v>1669</v>
      </c>
      <c r="E500" s="22" t="s">
        <v>1362</v>
      </c>
      <c r="F500" s="427"/>
    </row>
    <row r="501" spans="1:6">
      <c r="A501" s="425"/>
      <c r="B501" s="426"/>
      <c r="C501" s="425" t="s">
        <v>5</v>
      </c>
      <c r="D501" s="428"/>
      <c r="E501" s="677"/>
      <c r="F501" s="427"/>
    </row>
    <row r="502" spans="1:6">
      <c r="A502" s="425"/>
      <c r="B502" s="426"/>
      <c r="C502" s="425" t="s">
        <v>6</v>
      </c>
      <c r="D502" s="429" t="s">
        <v>1669</v>
      </c>
      <c r="E502" s="22" t="s">
        <v>1362</v>
      </c>
      <c r="F502" s="427"/>
    </row>
    <row r="503" spans="1:6">
      <c r="A503" s="425"/>
      <c r="B503" s="426"/>
      <c r="C503" s="425" t="s">
        <v>7</v>
      </c>
      <c r="D503" s="428"/>
      <c r="E503" s="677"/>
      <c r="F503" s="427"/>
    </row>
    <row r="504" spans="1:6">
      <c r="A504" s="425"/>
      <c r="B504" s="426"/>
      <c r="C504" s="425" t="s">
        <v>8</v>
      </c>
      <c r="D504" s="428"/>
      <c r="E504" s="677"/>
      <c r="F504" s="427"/>
    </row>
    <row r="505" spans="1:6">
      <c r="A505" s="430"/>
      <c r="B505" s="431"/>
      <c r="C505" s="430"/>
      <c r="D505" s="431"/>
      <c r="E505" s="678"/>
      <c r="F505"/>
    </row>
    <row r="506" spans="1:6">
      <c r="A506" s="422">
        <v>2.7</v>
      </c>
      <c r="B506" s="676"/>
      <c r="C506" s="422"/>
      <c r="D506" s="676" t="s">
        <v>991</v>
      </c>
      <c r="E506" s="463"/>
      <c r="F506" s="424"/>
    </row>
    <row r="507" spans="1:6" ht="112.5">
      <c r="A507" s="425" t="s">
        <v>992</v>
      </c>
      <c r="B507" s="426" t="s">
        <v>993</v>
      </c>
      <c r="C507" s="425"/>
      <c r="D507" s="426" t="s">
        <v>994</v>
      </c>
      <c r="E507" s="677"/>
      <c r="F507" s="427"/>
    </row>
    <row r="508" spans="1:6">
      <c r="A508" s="425"/>
      <c r="B508" s="426"/>
      <c r="C508" s="425" t="s">
        <v>835</v>
      </c>
      <c r="D508" s="428"/>
      <c r="E508" s="677"/>
      <c r="F508" s="427"/>
    </row>
    <row r="509" spans="1:6" ht="25">
      <c r="A509" s="425"/>
      <c r="B509" s="426"/>
      <c r="C509" s="425" t="s">
        <v>4</v>
      </c>
      <c r="D509" s="429" t="s">
        <v>1653</v>
      </c>
      <c r="E509" s="22" t="s">
        <v>1362</v>
      </c>
      <c r="F509" s="427"/>
    </row>
    <row r="510" spans="1:6">
      <c r="A510" s="425"/>
      <c r="B510" s="426"/>
      <c r="C510" s="425" t="s">
        <v>5</v>
      </c>
      <c r="D510" s="428"/>
      <c r="E510" s="677"/>
      <c r="F510" s="427"/>
    </row>
    <row r="511" spans="1:6" ht="25">
      <c r="A511" s="425"/>
      <c r="B511" s="426"/>
      <c r="C511" s="425" t="s">
        <v>6</v>
      </c>
      <c r="D511" s="429" t="s">
        <v>1653</v>
      </c>
      <c r="E511" s="22" t="s">
        <v>1362</v>
      </c>
      <c r="F511" s="427"/>
    </row>
    <row r="512" spans="1:6">
      <c r="A512" s="425"/>
      <c r="B512" s="426"/>
      <c r="C512" s="425" t="s">
        <v>7</v>
      </c>
      <c r="D512" s="428"/>
      <c r="E512" s="677"/>
      <c r="F512" s="427"/>
    </row>
    <row r="513" spans="1:6">
      <c r="A513" s="425"/>
      <c r="B513" s="426"/>
      <c r="C513" s="425" t="s">
        <v>8</v>
      </c>
      <c r="D513" s="428"/>
      <c r="E513" s="677"/>
      <c r="F513" s="427"/>
    </row>
    <row r="514" spans="1:6">
      <c r="B514" s="214"/>
      <c r="C514" s="212"/>
      <c r="D514"/>
      <c r="E514" s="462"/>
      <c r="F514"/>
    </row>
    <row r="515" spans="1:6">
      <c r="A515" s="422">
        <v>2.8</v>
      </c>
      <c r="B515" s="676"/>
      <c r="C515" s="422"/>
      <c r="D515" s="676" t="s">
        <v>995</v>
      </c>
      <c r="E515" s="463"/>
      <c r="F515" s="424"/>
    </row>
    <row r="516" spans="1:6" ht="187.5">
      <c r="A516" s="425" t="s">
        <v>996</v>
      </c>
      <c r="B516" s="426" t="s">
        <v>997</v>
      </c>
      <c r="C516" s="425"/>
      <c r="D516" s="426" t="s">
        <v>998</v>
      </c>
      <c r="E516" s="677"/>
      <c r="F516" s="427"/>
    </row>
    <row r="517" spans="1:6">
      <c r="A517" s="425"/>
      <c r="B517" s="426"/>
      <c r="C517" s="425" t="s">
        <v>835</v>
      </c>
      <c r="D517" s="428"/>
      <c r="E517" s="677"/>
      <c r="F517" s="427"/>
    </row>
    <row r="518" spans="1:6" ht="37.5">
      <c r="A518" s="425"/>
      <c r="B518" s="426"/>
      <c r="C518" s="425" t="s">
        <v>4</v>
      </c>
      <c r="D518" s="429" t="s">
        <v>1654</v>
      </c>
      <c r="E518" s="22" t="s">
        <v>1362</v>
      </c>
      <c r="F518" s="427"/>
    </row>
    <row r="519" spans="1:6">
      <c r="A519" s="425"/>
      <c r="B519" s="426"/>
      <c r="C519" s="425" t="s">
        <v>5</v>
      </c>
      <c r="D519" s="428"/>
      <c r="E519" s="677"/>
      <c r="F519" s="427"/>
    </row>
    <row r="520" spans="1:6" ht="37.5">
      <c r="A520" s="425"/>
      <c r="B520" s="426"/>
      <c r="C520" s="425" t="s">
        <v>6</v>
      </c>
      <c r="D520" s="429" t="s">
        <v>2381</v>
      </c>
      <c r="E520" s="22" t="s">
        <v>1362</v>
      </c>
      <c r="F520" s="427"/>
    </row>
    <row r="521" spans="1:6">
      <c r="A521" s="425"/>
      <c r="B521" s="426"/>
      <c r="C521" s="425" t="s">
        <v>7</v>
      </c>
      <c r="D521" s="428"/>
      <c r="E521" s="677"/>
      <c r="F521" s="427"/>
    </row>
    <row r="522" spans="1:6">
      <c r="A522" s="425"/>
      <c r="B522" s="426"/>
      <c r="C522" s="425" t="s">
        <v>8</v>
      </c>
      <c r="D522" s="428"/>
      <c r="E522" s="677"/>
      <c r="F522" s="427"/>
    </row>
    <row r="523" spans="1:6">
      <c r="A523"/>
      <c r="B523"/>
      <c r="D523"/>
      <c r="E523"/>
      <c r="F523"/>
    </row>
    <row r="524" spans="1:6" ht="112.5">
      <c r="A524" s="425" t="s">
        <v>999</v>
      </c>
      <c r="B524" s="426" t="s">
        <v>1000</v>
      </c>
      <c r="C524" s="425"/>
      <c r="D524" s="426" t="s">
        <v>1001</v>
      </c>
      <c r="E524" s="677"/>
      <c r="F524" s="427"/>
    </row>
    <row r="525" spans="1:6">
      <c r="A525" s="425"/>
      <c r="B525" s="426"/>
      <c r="C525" s="425" t="s">
        <v>835</v>
      </c>
      <c r="D525" s="428"/>
      <c r="E525" s="677"/>
      <c r="F525" s="427"/>
    </row>
    <row r="526" spans="1:6" ht="50">
      <c r="A526" s="425"/>
      <c r="B526" s="426"/>
      <c r="C526" s="425" t="s">
        <v>4</v>
      </c>
      <c r="D526" s="429" t="s">
        <v>1743</v>
      </c>
      <c r="E526" s="22" t="s">
        <v>1362</v>
      </c>
      <c r="F526" s="427"/>
    </row>
    <row r="527" spans="1:6">
      <c r="A527" s="425"/>
      <c r="B527" s="426"/>
      <c r="C527" s="425" t="s">
        <v>5</v>
      </c>
      <c r="D527" s="428"/>
      <c r="E527" s="677"/>
      <c r="F527" s="427"/>
    </row>
    <row r="528" spans="1:6" ht="37.5">
      <c r="A528" s="425"/>
      <c r="B528" s="426"/>
      <c r="C528" s="425" t="s">
        <v>6</v>
      </c>
      <c r="D528" s="428" t="s">
        <v>2382</v>
      </c>
      <c r="E528" s="677" t="s">
        <v>1362</v>
      </c>
      <c r="F528" s="427"/>
    </row>
    <row r="529" spans="1:6">
      <c r="A529" s="425"/>
      <c r="B529" s="426"/>
      <c r="C529" s="425" t="s">
        <v>7</v>
      </c>
      <c r="D529" s="428"/>
      <c r="E529" s="677"/>
      <c r="F529" s="427"/>
    </row>
    <row r="530" spans="1:6">
      <c r="A530" s="425"/>
      <c r="B530" s="426"/>
      <c r="C530" s="425" t="s">
        <v>8</v>
      </c>
      <c r="D530" s="428"/>
      <c r="E530" s="677"/>
      <c r="F530" s="427"/>
    </row>
    <row r="531" spans="1:6">
      <c r="A531"/>
      <c r="B531"/>
      <c r="D531"/>
      <c r="E531"/>
      <c r="F531"/>
    </row>
    <row r="532" spans="1:6" ht="25">
      <c r="A532" s="425" t="s">
        <v>1002</v>
      </c>
      <c r="B532" s="426" t="s">
        <v>1003</v>
      </c>
      <c r="C532" s="425"/>
      <c r="D532" s="426" t="s">
        <v>1004</v>
      </c>
      <c r="E532" s="677"/>
      <c r="F532" s="427"/>
    </row>
    <row r="533" spans="1:6">
      <c r="A533" s="425"/>
      <c r="B533" s="426"/>
      <c r="C533" s="425" t="s">
        <v>835</v>
      </c>
      <c r="D533" s="428"/>
      <c r="E533" s="677"/>
      <c r="F533" s="427"/>
    </row>
    <row r="534" spans="1:6" ht="46.15" customHeight="1">
      <c r="A534" s="425"/>
      <c r="B534" s="426"/>
      <c r="C534" s="425" t="s">
        <v>4</v>
      </c>
      <c r="D534" s="443" t="s">
        <v>2225</v>
      </c>
      <c r="E534" s="22" t="s">
        <v>1362</v>
      </c>
      <c r="F534" s="427"/>
    </row>
    <row r="535" spans="1:6">
      <c r="A535" s="425"/>
      <c r="B535" s="426"/>
      <c r="C535" s="425" t="s">
        <v>5</v>
      </c>
      <c r="D535" s="428"/>
      <c r="E535" s="677"/>
      <c r="F535" s="427"/>
    </row>
    <row r="536" spans="1:6" ht="37.5">
      <c r="A536" s="425"/>
      <c r="B536" s="426"/>
      <c r="C536" s="425" t="s">
        <v>6</v>
      </c>
      <c r="D536" s="428" t="s">
        <v>2383</v>
      </c>
      <c r="E536" s="677" t="s">
        <v>1362</v>
      </c>
      <c r="F536" s="427"/>
    </row>
    <row r="537" spans="1:6">
      <c r="A537" s="425"/>
      <c r="B537" s="426"/>
      <c r="C537" s="425" t="s">
        <v>7</v>
      </c>
      <c r="D537" s="428"/>
      <c r="E537" s="677"/>
      <c r="F537" s="427"/>
    </row>
    <row r="538" spans="1:6">
      <c r="A538" s="425"/>
      <c r="B538" s="426"/>
      <c r="C538" s="425" t="s">
        <v>8</v>
      </c>
      <c r="D538" s="428"/>
      <c r="E538" s="677"/>
      <c r="F538" s="427"/>
    </row>
    <row r="539" spans="1:6">
      <c r="A539"/>
      <c r="B539"/>
      <c r="D539"/>
      <c r="E539"/>
      <c r="F539"/>
    </row>
    <row r="540" spans="1:6">
      <c r="A540" s="422">
        <v>2.9</v>
      </c>
      <c r="B540" s="676"/>
      <c r="C540" s="422"/>
      <c r="D540" s="676" t="s">
        <v>1005</v>
      </c>
      <c r="E540" s="463"/>
      <c r="F540" s="424"/>
    </row>
    <row r="541" spans="1:6" ht="100">
      <c r="A541" s="425" t="s">
        <v>1006</v>
      </c>
      <c r="B541" s="426" t="s">
        <v>1007</v>
      </c>
      <c r="C541" s="425"/>
      <c r="D541" s="426" t="s">
        <v>1008</v>
      </c>
      <c r="E541" s="677"/>
      <c r="F541" s="427"/>
    </row>
    <row r="542" spans="1:6">
      <c r="A542" s="425"/>
      <c r="B542" s="426"/>
      <c r="C542" s="425" t="s">
        <v>835</v>
      </c>
      <c r="D542" s="428"/>
      <c r="E542" s="677"/>
      <c r="F542" s="427"/>
    </row>
    <row r="543" spans="1:6" ht="44.65" customHeight="1">
      <c r="A543" s="425"/>
      <c r="B543" s="426"/>
      <c r="C543" s="425" t="s">
        <v>4</v>
      </c>
      <c r="D543" s="429" t="s">
        <v>1683</v>
      </c>
      <c r="E543" s="22" t="s">
        <v>1362</v>
      </c>
      <c r="F543" s="427"/>
    </row>
    <row r="544" spans="1:6">
      <c r="A544" s="425"/>
      <c r="B544" s="426"/>
      <c r="C544" s="425" t="s">
        <v>5</v>
      </c>
      <c r="D544" s="428" t="s">
        <v>2224</v>
      </c>
      <c r="E544" s="677"/>
      <c r="F544" s="427"/>
    </row>
    <row r="545" spans="1:6" ht="25">
      <c r="A545" s="425"/>
      <c r="B545" s="426"/>
      <c r="C545" s="425" t="s">
        <v>6</v>
      </c>
      <c r="D545" s="428" t="s">
        <v>2384</v>
      </c>
      <c r="E545" s="677" t="s">
        <v>1362</v>
      </c>
      <c r="F545" s="427"/>
    </row>
    <row r="546" spans="1:6">
      <c r="A546" s="425"/>
      <c r="B546" s="426"/>
      <c r="C546" s="425" t="s">
        <v>7</v>
      </c>
      <c r="D546" s="428"/>
      <c r="E546" s="677"/>
      <c r="F546" s="427"/>
    </row>
    <row r="547" spans="1:6">
      <c r="A547" s="425"/>
      <c r="B547" s="426"/>
      <c r="C547" s="425" t="s">
        <v>8</v>
      </c>
      <c r="D547" s="428"/>
      <c r="E547" s="677"/>
      <c r="F547" s="427"/>
    </row>
    <row r="548" spans="1:6">
      <c r="A548"/>
      <c r="B548"/>
      <c r="D548"/>
      <c r="E548"/>
      <c r="F548"/>
    </row>
    <row r="549" spans="1:6" ht="87.5">
      <c r="A549" s="425" t="s">
        <v>1009</v>
      </c>
      <c r="B549" s="426" t="s">
        <v>1010</v>
      </c>
      <c r="C549" s="425"/>
      <c r="D549" s="426" t="s">
        <v>1011</v>
      </c>
      <c r="E549" s="677"/>
      <c r="F549" s="427"/>
    </row>
    <row r="550" spans="1:6">
      <c r="A550" s="425"/>
      <c r="B550" s="426"/>
      <c r="C550" s="425" t="s">
        <v>835</v>
      </c>
      <c r="D550" s="428"/>
      <c r="E550" s="677"/>
      <c r="F550" s="427"/>
    </row>
    <row r="551" spans="1:6">
      <c r="A551" s="425"/>
      <c r="B551" s="426"/>
      <c r="C551" s="425" t="s">
        <v>4</v>
      </c>
      <c r="D551" s="443" t="s">
        <v>1635</v>
      </c>
      <c r="E551" s="22" t="s">
        <v>1362</v>
      </c>
      <c r="F551" s="427"/>
    </row>
    <row r="552" spans="1:6">
      <c r="A552" s="425"/>
      <c r="B552" s="426"/>
      <c r="C552" s="425" t="s">
        <v>5</v>
      </c>
      <c r="D552" s="428" t="s">
        <v>2224</v>
      </c>
      <c r="E552" s="677"/>
      <c r="F552" s="427"/>
    </row>
    <row r="553" spans="1:6">
      <c r="A553" s="425"/>
      <c r="B553" s="426"/>
      <c r="C553" s="425" t="s">
        <v>6</v>
      </c>
      <c r="D553" s="443" t="s">
        <v>1635</v>
      </c>
      <c r="E553" s="22" t="s">
        <v>1362</v>
      </c>
      <c r="F553" s="427"/>
    </row>
    <row r="554" spans="1:6">
      <c r="A554" s="425"/>
      <c r="B554" s="426"/>
      <c r="C554" s="425" t="s">
        <v>7</v>
      </c>
      <c r="D554" s="428"/>
      <c r="E554" s="677"/>
      <c r="F554" s="427"/>
    </row>
    <row r="555" spans="1:6">
      <c r="A555" s="425"/>
      <c r="B555" s="426"/>
      <c r="C555" s="425" t="s">
        <v>8</v>
      </c>
      <c r="D555" s="428"/>
      <c r="E555" s="677"/>
      <c r="F555" s="427"/>
    </row>
    <row r="556" spans="1:6">
      <c r="A556"/>
      <c r="B556"/>
      <c r="D556"/>
      <c r="E556"/>
      <c r="F556"/>
    </row>
    <row r="557" spans="1:6" ht="87.5">
      <c r="A557" s="425" t="s">
        <v>1012</v>
      </c>
      <c r="B557" s="426" t="s">
        <v>1013</v>
      </c>
      <c r="C557" s="425"/>
      <c r="D557" s="426" t="s">
        <v>1014</v>
      </c>
      <c r="E557" s="677"/>
      <c r="F557" s="427"/>
    </row>
    <row r="558" spans="1:6">
      <c r="A558" s="425"/>
      <c r="B558" s="426"/>
      <c r="C558" s="425" t="s">
        <v>835</v>
      </c>
      <c r="D558" s="428"/>
      <c r="E558" s="677"/>
      <c r="F558" s="427"/>
    </row>
    <row r="559" spans="1:6">
      <c r="A559" s="425"/>
      <c r="B559" s="426"/>
      <c r="C559" s="425" t="s">
        <v>4</v>
      </c>
      <c r="D559" s="443" t="s">
        <v>1635</v>
      </c>
      <c r="E559" s="22" t="s">
        <v>1362</v>
      </c>
      <c r="F559" s="427"/>
    </row>
    <row r="560" spans="1:6">
      <c r="A560" s="425"/>
      <c r="B560" s="426"/>
      <c r="C560" s="425" t="s">
        <v>5</v>
      </c>
      <c r="D560" s="428" t="s">
        <v>2224</v>
      </c>
      <c r="E560" s="677"/>
      <c r="F560" s="427"/>
    </row>
    <row r="561" spans="1:6">
      <c r="A561" s="425"/>
      <c r="B561" s="426"/>
      <c r="C561" s="425" t="s">
        <v>6</v>
      </c>
      <c r="D561" s="443" t="s">
        <v>1635</v>
      </c>
      <c r="E561" s="22" t="s">
        <v>1362</v>
      </c>
      <c r="F561" s="427"/>
    </row>
    <row r="562" spans="1:6">
      <c r="A562" s="425"/>
      <c r="B562" s="426"/>
      <c r="C562" s="425" t="s">
        <v>7</v>
      </c>
      <c r="D562" s="428"/>
      <c r="E562" s="677"/>
      <c r="F562" s="427"/>
    </row>
    <row r="563" spans="1:6">
      <c r="A563" s="425"/>
      <c r="B563" s="426"/>
      <c r="C563" s="425" t="s">
        <v>8</v>
      </c>
      <c r="D563" s="428"/>
      <c r="E563" s="677"/>
      <c r="F563" s="427"/>
    </row>
    <row r="564" spans="1:6">
      <c r="A564"/>
      <c r="B564"/>
      <c r="D564"/>
      <c r="E564"/>
      <c r="F564"/>
    </row>
    <row r="565" spans="1:6">
      <c r="A565" s="432">
        <v>2.1</v>
      </c>
      <c r="B565" s="676"/>
      <c r="C565" s="422"/>
      <c r="D565" s="676" t="s">
        <v>1015</v>
      </c>
      <c r="E565" s="463"/>
      <c r="F565" s="423"/>
    </row>
    <row r="566" spans="1:6" ht="100">
      <c r="A566" s="425" t="s">
        <v>1016</v>
      </c>
      <c r="B566" s="426" t="s">
        <v>1017</v>
      </c>
      <c r="C566" s="425"/>
      <c r="D566" s="426" t="s">
        <v>1018</v>
      </c>
      <c r="E566" s="677"/>
      <c r="F566" s="427"/>
    </row>
    <row r="567" spans="1:6">
      <c r="A567" s="425"/>
      <c r="B567" s="426"/>
      <c r="C567" s="425" t="s">
        <v>835</v>
      </c>
      <c r="D567" s="428"/>
      <c r="E567" s="677"/>
      <c r="F567" s="427"/>
    </row>
    <row r="568" spans="1:6" ht="32.15" customHeight="1">
      <c r="A568" s="425"/>
      <c r="B568" s="426"/>
      <c r="C568" s="425" t="s">
        <v>4</v>
      </c>
      <c r="D568" s="429" t="s">
        <v>1744</v>
      </c>
      <c r="E568" s="22" t="s">
        <v>1362</v>
      </c>
      <c r="F568" s="427"/>
    </row>
    <row r="569" spans="1:6">
      <c r="A569" s="425"/>
      <c r="B569" s="426"/>
      <c r="C569" s="425" t="s">
        <v>5</v>
      </c>
      <c r="D569" s="428"/>
      <c r="E569" s="677"/>
      <c r="F569" s="427"/>
    </row>
    <row r="570" spans="1:6" ht="25">
      <c r="A570" s="425"/>
      <c r="B570" s="426"/>
      <c r="C570" s="425" t="s">
        <v>6</v>
      </c>
      <c r="D570" s="429" t="s">
        <v>1744</v>
      </c>
      <c r="E570" s="22" t="s">
        <v>1362</v>
      </c>
      <c r="F570" s="427"/>
    </row>
    <row r="571" spans="1:6">
      <c r="A571" s="425"/>
      <c r="B571" s="426"/>
      <c r="C571" s="425" t="s">
        <v>7</v>
      </c>
      <c r="D571" s="428"/>
      <c r="E571" s="677"/>
      <c r="F571" s="427"/>
    </row>
    <row r="572" spans="1:6">
      <c r="A572" s="425"/>
      <c r="B572" s="426"/>
      <c r="C572" s="425" t="s">
        <v>8</v>
      </c>
      <c r="D572" s="428"/>
      <c r="E572" s="677"/>
      <c r="F572" s="427"/>
    </row>
    <row r="573" spans="1:6">
      <c r="A573"/>
      <c r="B573"/>
      <c r="D573"/>
      <c r="E573"/>
      <c r="F573"/>
    </row>
    <row r="574" spans="1:6" ht="100">
      <c r="A574" s="425" t="s">
        <v>1019</v>
      </c>
      <c r="B574" s="426" t="s">
        <v>1020</v>
      </c>
      <c r="C574" s="425"/>
      <c r="D574" s="426" t="s">
        <v>1021</v>
      </c>
      <c r="E574" s="677"/>
      <c r="F574" s="427"/>
    </row>
    <row r="575" spans="1:6">
      <c r="A575" s="425"/>
      <c r="B575" s="426"/>
      <c r="C575" s="425" t="s">
        <v>835</v>
      </c>
      <c r="D575" s="428"/>
      <c r="E575" s="677"/>
      <c r="F575" s="427"/>
    </row>
    <row r="576" spans="1:6" ht="25">
      <c r="A576" s="425"/>
      <c r="B576" s="426"/>
      <c r="C576" s="425" t="s">
        <v>4</v>
      </c>
      <c r="D576" s="429" t="s">
        <v>1744</v>
      </c>
      <c r="E576" s="22" t="s">
        <v>1362</v>
      </c>
      <c r="F576" s="427"/>
    </row>
    <row r="577" spans="1:6">
      <c r="A577" s="425"/>
      <c r="B577" s="426"/>
      <c r="C577" s="425" t="s">
        <v>5</v>
      </c>
      <c r="D577" s="428"/>
      <c r="E577" s="677"/>
      <c r="F577" s="427"/>
    </row>
    <row r="578" spans="1:6" ht="25">
      <c r="A578" s="425"/>
      <c r="B578" s="426"/>
      <c r="C578" s="425" t="s">
        <v>6</v>
      </c>
      <c r="D578" s="429" t="s">
        <v>1744</v>
      </c>
      <c r="E578" s="22" t="s">
        <v>1362</v>
      </c>
      <c r="F578" s="427"/>
    </row>
    <row r="579" spans="1:6">
      <c r="A579" s="425"/>
      <c r="B579" s="426"/>
      <c r="C579" s="425" t="s">
        <v>7</v>
      </c>
      <c r="D579" s="428"/>
      <c r="E579" s="677"/>
      <c r="F579" s="427"/>
    </row>
    <row r="580" spans="1:6">
      <c r="A580" s="425"/>
      <c r="B580" s="426"/>
      <c r="C580" s="425" t="s">
        <v>8</v>
      </c>
      <c r="D580" s="428"/>
      <c r="E580" s="677"/>
      <c r="F580" s="427"/>
    </row>
    <row r="581" spans="1:6">
      <c r="A581"/>
      <c r="B581"/>
      <c r="D581"/>
      <c r="E581"/>
      <c r="F581"/>
    </row>
    <row r="582" spans="1:6" ht="100">
      <c r="A582" s="425" t="s">
        <v>1022</v>
      </c>
      <c r="B582" s="426" t="s">
        <v>1023</v>
      </c>
      <c r="C582" s="425"/>
      <c r="D582" s="426" t="s">
        <v>1024</v>
      </c>
      <c r="E582" s="677"/>
      <c r="F582" s="427"/>
    </row>
    <row r="583" spans="1:6">
      <c r="A583" s="425"/>
      <c r="B583" s="426"/>
      <c r="C583" s="425" t="s">
        <v>835</v>
      </c>
      <c r="D583" s="428"/>
      <c r="E583" s="677"/>
      <c r="F583" s="427"/>
    </row>
    <row r="584" spans="1:6">
      <c r="A584" s="425"/>
      <c r="B584" s="426"/>
      <c r="C584" s="425" t="s">
        <v>4</v>
      </c>
      <c r="D584" s="429" t="s">
        <v>1636</v>
      </c>
      <c r="E584" s="22" t="s">
        <v>1362</v>
      </c>
      <c r="F584" s="427"/>
    </row>
    <row r="585" spans="1:6">
      <c r="A585" s="425"/>
      <c r="B585" s="426"/>
      <c r="C585" s="425" t="s">
        <v>5</v>
      </c>
      <c r="D585" s="428"/>
      <c r="E585" s="677"/>
      <c r="F585" s="427"/>
    </row>
    <row r="586" spans="1:6">
      <c r="A586" s="425"/>
      <c r="B586" s="426"/>
      <c r="C586" s="425" t="s">
        <v>6</v>
      </c>
      <c r="D586" s="429" t="s">
        <v>1636</v>
      </c>
      <c r="E586" s="22" t="s">
        <v>1362</v>
      </c>
      <c r="F586" s="427"/>
    </row>
    <row r="587" spans="1:6">
      <c r="A587" s="425"/>
      <c r="B587" s="426"/>
      <c r="C587" s="425" t="s">
        <v>7</v>
      </c>
      <c r="D587" s="428"/>
      <c r="E587" s="677"/>
      <c r="F587" s="427"/>
    </row>
    <row r="588" spans="1:6">
      <c r="A588" s="425"/>
      <c r="B588" s="426"/>
      <c r="C588" s="425" t="s">
        <v>8</v>
      </c>
      <c r="D588" s="428"/>
      <c r="E588" s="677"/>
      <c r="F588" s="427"/>
    </row>
    <row r="589" spans="1:6">
      <c r="A589"/>
      <c r="B589"/>
      <c r="D589"/>
      <c r="E589"/>
      <c r="F589"/>
    </row>
    <row r="590" spans="1:6" ht="87.5">
      <c r="A590" s="425" t="s">
        <v>1025</v>
      </c>
      <c r="B590" s="426" t="s">
        <v>1026</v>
      </c>
      <c r="C590" s="425"/>
      <c r="D590" s="426" t="s">
        <v>1027</v>
      </c>
      <c r="E590" s="677"/>
      <c r="F590" s="427"/>
    </row>
    <row r="591" spans="1:6">
      <c r="A591" s="425"/>
      <c r="B591" s="426"/>
      <c r="C591" s="425" t="s">
        <v>835</v>
      </c>
      <c r="D591" s="428"/>
      <c r="E591" s="677"/>
      <c r="F591" s="427"/>
    </row>
    <row r="592" spans="1:6">
      <c r="A592" s="425"/>
      <c r="B592" s="426"/>
      <c r="C592" s="425" t="s">
        <v>4</v>
      </c>
      <c r="D592" s="429" t="s">
        <v>1636</v>
      </c>
      <c r="E592" s="22" t="s">
        <v>1362</v>
      </c>
      <c r="F592" s="427"/>
    </row>
    <row r="593" spans="1:6">
      <c r="A593" s="425"/>
      <c r="B593" s="426"/>
      <c r="C593" s="425" t="s">
        <v>5</v>
      </c>
      <c r="D593" s="428"/>
      <c r="E593" s="677"/>
      <c r="F593" s="427"/>
    </row>
    <row r="594" spans="1:6">
      <c r="A594" s="425"/>
      <c r="B594" s="426"/>
      <c r="C594" s="425" t="s">
        <v>6</v>
      </c>
      <c r="D594" s="429" t="s">
        <v>1636</v>
      </c>
      <c r="E594" s="22" t="s">
        <v>1362</v>
      </c>
      <c r="F594" s="427"/>
    </row>
    <row r="595" spans="1:6">
      <c r="A595" s="425"/>
      <c r="B595" s="426"/>
      <c r="C595" s="425" t="s">
        <v>7</v>
      </c>
      <c r="D595" s="428"/>
      <c r="E595" s="677"/>
      <c r="F595" s="427"/>
    </row>
    <row r="596" spans="1:6">
      <c r="A596" s="425"/>
      <c r="B596" s="426"/>
      <c r="C596" s="425" t="s">
        <v>8</v>
      </c>
      <c r="D596" s="428"/>
      <c r="E596" s="677"/>
      <c r="F596" s="427"/>
    </row>
    <row r="597" spans="1:6">
      <c r="A597"/>
      <c r="B597"/>
      <c r="D597"/>
      <c r="E597"/>
      <c r="F597"/>
    </row>
    <row r="598" spans="1:6">
      <c r="A598" s="422">
        <v>2.11</v>
      </c>
      <c r="B598" s="676"/>
      <c r="C598" s="422"/>
      <c r="D598" s="676" t="s">
        <v>1028</v>
      </c>
      <c r="E598" s="463"/>
      <c r="F598" s="423"/>
    </row>
    <row r="599" spans="1:6" ht="75">
      <c r="A599" s="425" t="s">
        <v>1029</v>
      </c>
      <c r="B599" s="426" t="s">
        <v>1030</v>
      </c>
      <c r="C599" s="425"/>
      <c r="D599" s="426" t="s">
        <v>1031</v>
      </c>
      <c r="E599" s="677"/>
      <c r="F599" s="427"/>
    </row>
    <row r="600" spans="1:6">
      <c r="A600" s="425"/>
      <c r="B600" s="426"/>
      <c r="C600" s="425" t="s">
        <v>835</v>
      </c>
      <c r="D600" s="428"/>
      <c r="E600" s="677"/>
      <c r="F600" s="427"/>
    </row>
    <row r="601" spans="1:6" ht="62.5">
      <c r="A601" s="425"/>
      <c r="B601" s="426"/>
      <c r="C601" s="425" t="s">
        <v>4</v>
      </c>
      <c r="D601" s="429" t="s">
        <v>1745</v>
      </c>
      <c r="E601" s="22" t="s">
        <v>1362</v>
      </c>
      <c r="F601" s="427"/>
    </row>
    <row r="602" spans="1:6">
      <c r="A602" s="425"/>
      <c r="B602" s="426"/>
      <c r="C602" s="425" t="s">
        <v>5</v>
      </c>
      <c r="D602" s="428"/>
      <c r="E602" s="677"/>
      <c r="F602" s="427"/>
    </row>
    <row r="603" spans="1:6" ht="50">
      <c r="A603" s="425"/>
      <c r="B603" s="426"/>
      <c r="C603" s="425" t="s">
        <v>6</v>
      </c>
      <c r="D603" s="429" t="s">
        <v>2385</v>
      </c>
      <c r="E603" s="22" t="s">
        <v>1362</v>
      </c>
      <c r="F603" s="427"/>
    </row>
    <row r="604" spans="1:6">
      <c r="A604" s="425"/>
      <c r="B604" s="426"/>
      <c r="C604" s="425" t="s">
        <v>7</v>
      </c>
      <c r="D604" s="428"/>
      <c r="E604" s="677"/>
      <c r="F604" s="427"/>
    </row>
    <row r="605" spans="1:6">
      <c r="A605" s="425"/>
      <c r="B605" s="426"/>
      <c r="C605" s="425" t="s">
        <v>8</v>
      </c>
      <c r="D605" s="428"/>
      <c r="E605" s="677"/>
      <c r="F605" s="427"/>
    </row>
    <row r="606" spans="1:6">
      <c r="A606"/>
      <c r="B606"/>
      <c r="D606"/>
      <c r="E606"/>
      <c r="F606"/>
    </row>
    <row r="607" spans="1:6" ht="162.5">
      <c r="A607" s="425" t="s">
        <v>1032</v>
      </c>
      <c r="B607" s="426" t="s">
        <v>1033</v>
      </c>
      <c r="C607" s="425"/>
      <c r="D607" s="426" t="s">
        <v>1034</v>
      </c>
      <c r="E607" s="677"/>
      <c r="F607" s="427"/>
    </row>
    <row r="608" spans="1:6">
      <c r="A608" s="425"/>
      <c r="B608" s="426"/>
      <c r="C608" s="425" t="s">
        <v>835</v>
      </c>
      <c r="D608" s="428"/>
      <c r="E608" s="677"/>
      <c r="F608" s="427"/>
    </row>
    <row r="609" spans="1:6" ht="62.5">
      <c r="A609" s="425"/>
      <c r="B609" s="426"/>
      <c r="C609" s="425" t="s">
        <v>4</v>
      </c>
      <c r="D609" s="429" t="s">
        <v>1745</v>
      </c>
      <c r="E609" s="22" t="s">
        <v>1362</v>
      </c>
      <c r="F609" s="427"/>
    </row>
    <row r="610" spans="1:6">
      <c r="A610" s="425"/>
      <c r="B610" s="426"/>
      <c r="C610" s="425" t="s">
        <v>5</v>
      </c>
      <c r="D610" s="428"/>
      <c r="E610" s="677"/>
      <c r="F610" s="427"/>
    </row>
    <row r="611" spans="1:6" ht="50">
      <c r="A611" s="425"/>
      <c r="B611" s="426"/>
      <c r="C611" s="425" t="s">
        <v>6</v>
      </c>
      <c r="D611" s="428" t="s">
        <v>2386</v>
      </c>
      <c r="E611" s="677" t="s">
        <v>1362</v>
      </c>
      <c r="F611" s="427"/>
    </row>
    <row r="612" spans="1:6">
      <c r="A612" s="425"/>
      <c r="B612" s="426"/>
      <c r="C612" s="425" t="s">
        <v>7</v>
      </c>
      <c r="D612" s="428"/>
      <c r="E612" s="677"/>
      <c r="F612" s="427"/>
    </row>
    <row r="613" spans="1:6">
      <c r="A613" s="425"/>
      <c r="B613" s="426"/>
      <c r="C613" s="425" t="s">
        <v>8</v>
      </c>
      <c r="D613" s="428"/>
      <c r="E613" s="677"/>
      <c r="F613" s="427"/>
    </row>
    <row r="614" spans="1:6">
      <c r="A614"/>
      <c r="B614"/>
      <c r="D614"/>
      <c r="E614"/>
      <c r="F614"/>
    </row>
    <row r="615" spans="1:6" ht="148.15" customHeight="1">
      <c r="A615" s="425" t="s">
        <v>1035</v>
      </c>
      <c r="B615" s="426" t="s">
        <v>1036</v>
      </c>
      <c r="C615" s="425"/>
      <c r="D615" s="426" t="s">
        <v>1037</v>
      </c>
      <c r="E615" s="677"/>
      <c r="F615" s="427"/>
    </row>
    <row r="616" spans="1:6">
      <c r="A616" s="425"/>
      <c r="B616" s="426"/>
      <c r="C616" s="425" t="s">
        <v>835</v>
      </c>
      <c r="D616" s="428"/>
      <c r="E616" s="677"/>
      <c r="F616" s="427"/>
    </row>
    <row r="617" spans="1:6" ht="37.5">
      <c r="A617" s="425"/>
      <c r="B617" s="426"/>
      <c r="C617" s="425" t="s">
        <v>4</v>
      </c>
      <c r="D617" s="429" t="s">
        <v>1781</v>
      </c>
      <c r="E617" s="22" t="s">
        <v>1353</v>
      </c>
      <c r="F617" s="427">
        <v>2021.02</v>
      </c>
    </row>
    <row r="618" spans="1:6">
      <c r="A618" s="425"/>
      <c r="B618" s="426"/>
      <c r="C618" s="425" t="s">
        <v>5</v>
      </c>
      <c r="D618" s="428"/>
      <c r="E618" s="677"/>
      <c r="F618" s="427"/>
    </row>
    <row r="619" spans="1:6" ht="37.5">
      <c r="A619" s="425"/>
      <c r="B619" s="426"/>
      <c r="C619" s="425" t="s">
        <v>6</v>
      </c>
      <c r="D619" s="428" t="s">
        <v>2387</v>
      </c>
      <c r="E619" s="677" t="s">
        <v>1362</v>
      </c>
      <c r="F619" s="427"/>
    </row>
    <row r="620" spans="1:6">
      <c r="A620" s="425"/>
      <c r="B620" s="426"/>
      <c r="C620" s="425" t="s">
        <v>7</v>
      </c>
      <c r="D620" s="428"/>
      <c r="E620" s="677"/>
      <c r="F620" s="427"/>
    </row>
    <row r="621" spans="1:6">
      <c r="A621" s="425"/>
      <c r="B621" s="426"/>
      <c r="C621" s="425" t="s">
        <v>8</v>
      </c>
      <c r="D621" s="428"/>
      <c r="E621" s="677"/>
      <c r="F621" s="427"/>
    </row>
    <row r="622" spans="1:6">
      <c r="A622"/>
      <c r="B622"/>
      <c r="D622"/>
      <c r="E622"/>
      <c r="F622"/>
    </row>
    <row r="623" spans="1:6" ht="87.5">
      <c r="A623" s="425" t="s">
        <v>1038</v>
      </c>
      <c r="B623" s="426" t="s">
        <v>1039</v>
      </c>
      <c r="C623" s="425"/>
      <c r="D623" s="426" t="s">
        <v>1040</v>
      </c>
      <c r="E623" s="677"/>
      <c r="F623" s="427"/>
    </row>
    <row r="624" spans="1:6">
      <c r="A624" s="425"/>
      <c r="B624" s="426"/>
      <c r="C624" s="425" t="s">
        <v>835</v>
      </c>
      <c r="D624" s="428"/>
      <c r="E624" s="677"/>
      <c r="F624" s="427"/>
    </row>
    <row r="625" spans="1:6" ht="37.5">
      <c r="A625" s="425"/>
      <c r="B625" s="426"/>
      <c r="C625" s="425" t="s">
        <v>4</v>
      </c>
      <c r="D625" s="429" t="s">
        <v>2226</v>
      </c>
      <c r="E625" s="22" t="s">
        <v>1362</v>
      </c>
      <c r="F625" s="427"/>
    </row>
    <row r="626" spans="1:6">
      <c r="A626" s="425"/>
      <c r="B626" s="426"/>
      <c r="C626" s="425" t="s">
        <v>5</v>
      </c>
      <c r="D626" s="428"/>
      <c r="E626" s="677"/>
      <c r="F626" s="427"/>
    </row>
    <row r="627" spans="1:6" ht="25">
      <c r="A627" s="425"/>
      <c r="B627" s="426"/>
      <c r="C627" s="425" t="s">
        <v>6</v>
      </c>
      <c r="D627" s="428" t="s">
        <v>2388</v>
      </c>
      <c r="E627" s="677" t="s">
        <v>1362</v>
      </c>
      <c r="F627" s="427"/>
    </row>
    <row r="628" spans="1:6">
      <c r="A628" s="425"/>
      <c r="B628" s="426"/>
      <c r="C628" s="425" t="s">
        <v>7</v>
      </c>
      <c r="D628" s="428"/>
      <c r="E628" s="677"/>
      <c r="F628" s="427"/>
    </row>
    <row r="629" spans="1:6">
      <c r="A629" s="425"/>
      <c r="B629" s="426"/>
      <c r="C629" s="425" t="s">
        <v>8</v>
      </c>
      <c r="D629" s="428"/>
      <c r="E629" s="677"/>
      <c r="F629" s="427"/>
    </row>
    <row r="630" spans="1:6">
      <c r="A630"/>
      <c r="B630"/>
      <c r="D630"/>
      <c r="E630"/>
      <c r="F630"/>
    </row>
    <row r="631" spans="1:6">
      <c r="A631" s="422">
        <v>2.12</v>
      </c>
      <c r="B631" s="676"/>
      <c r="C631" s="422"/>
      <c r="D631" s="676" t="s">
        <v>1041</v>
      </c>
      <c r="E631" s="463"/>
      <c r="F631" s="423"/>
    </row>
    <row r="632" spans="1:6" ht="162.5">
      <c r="A632" s="425" t="s">
        <v>1042</v>
      </c>
      <c r="B632" s="426" t="s">
        <v>1043</v>
      </c>
      <c r="C632" s="425"/>
      <c r="D632" s="426" t="s">
        <v>1044</v>
      </c>
      <c r="E632" s="677"/>
      <c r="F632" s="427"/>
    </row>
    <row r="633" spans="1:6">
      <c r="A633" s="425"/>
      <c r="B633" s="426"/>
      <c r="C633" s="425" t="s">
        <v>835</v>
      </c>
      <c r="D633" s="428"/>
      <c r="E633" s="677"/>
      <c r="F633" s="427"/>
    </row>
    <row r="634" spans="1:6">
      <c r="A634" s="425"/>
      <c r="B634" s="426"/>
      <c r="C634" s="425" t="s">
        <v>4</v>
      </c>
      <c r="D634" s="429" t="s">
        <v>1655</v>
      </c>
      <c r="E634" s="22" t="s">
        <v>1362</v>
      </c>
      <c r="F634" s="427"/>
    </row>
    <row r="635" spans="1:6">
      <c r="A635" s="425"/>
      <c r="B635" s="426"/>
      <c r="C635" s="425" t="s">
        <v>5</v>
      </c>
      <c r="D635" s="428"/>
      <c r="E635" s="677"/>
      <c r="F635" s="427"/>
    </row>
    <row r="636" spans="1:6">
      <c r="A636" s="425"/>
      <c r="B636" s="426"/>
      <c r="C636" s="425" t="s">
        <v>6</v>
      </c>
      <c r="D636" s="429" t="s">
        <v>1655</v>
      </c>
      <c r="E636" s="22" t="s">
        <v>1362</v>
      </c>
      <c r="F636" s="427"/>
    </row>
    <row r="637" spans="1:6">
      <c r="A637" s="425"/>
      <c r="B637" s="426"/>
      <c r="C637" s="425" t="s">
        <v>7</v>
      </c>
      <c r="D637" s="428"/>
      <c r="E637" s="677"/>
      <c r="F637" s="427"/>
    </row>
    <row r="638" spans="1:6">
      <c r="A638" s="425"/>
      <c r="B638" s="426"/>
      <c r="C638" s="425" t="s">
        <v>8</v>
      </c>
      <c r="D638" s="428"/>
      <c r="E638" s="677"/>
      <c r="F638" s="427"/>
    </row>
    <row r="639" spans="1:6">
      <c r="A639"/>
      <c r="B639"/>
      <c r="D639"/>
      <c r="E639"/>
      <c r="F639"/>
    </row>
    <row r="640" spans="1:6" ht="112.5">
      <c r="A640" s="425" t="s">
        <v>1045</v>
      </c>
      <c r="B640" s="426" t="s">
        <v>1046</v>
      </c>
      <c r="C640" s="425"/>
      <c r="D640" s="426" t="s">
        <v>1047</v>
      </c>
      <c r="E640" s="677"/>
      <c r="F640" s="427"/>
    </row>
    <row r="641" spans="1:6">
      <c r="A641" s="425"/>
      <c r="B641" s="426"/>
      <c r="C641" s="425" t="s">
        <v>835</v>
      </c>
      <c r="D641" s="428"/>
      <c r="E641" s="677"/>
      <c r="F641" s="427"/>
    </row>
    <row r="642" spans="1:6" ht="25">
      <c r="A642" s="425"/>
      <c r="B642" s="426"/>
      <c r="C642" s="425" t="s">
        <v>4</v>
      </c>
      <c r="D642" s="429" t="s">
        <v>1637</v>
      </c>
      <c r="E642" s="22" t="s">
        <v>1362</v>
      </c>
      <c r="F642" s="427"/>
    </row>
    <row r="643" spans="1:6">
      <c r="A643" s="425"/>
      <c r="B643" s="426"/>
      <c r="C643" s="425" t="s">
        <v>5</v>
      </c>
      <c r="D643" s="428"/>
      <c r="E643" s="677"/>
      <c r="F643" s="427"/>
    </row>
    <row r="644" spans="1:6" ht="25">
      <c r="A644" s="425"/>
      <c r="B644" s="426"/>
      <c r="C644" s="425" t="s">
        <v>6</v>
      </c>
      <c r="D644" s="429" t="s">
        <v>1637</v>
      </c>
      <c r="E644" s="22" t="s">
        <v>1362</v>
      </c>
      <c r="F644" s="427"/>
    </row>
    <row r="645" spans="1:6">
      <c r="A645" s="425"/>
      <c r="B645" s="426"/>
      <c r="C645" s="425" t="s">
        <v>7</v>
      </c>
      <c r="D645" s="428"/>
      <c r="E645" s="677"/>
      <c r="F645" s="427"/>
    </row>
    <row r="646" spans="1:6">
      <c r="A646" s="425"/>
      <c r="B646" s="426"/>
      <c r="C646" s="425" t="s">
        <v>8</v>
      </c>
      <c r="D646" s="428"/>
      <c r="E646" s="677"/>
      <c r="F646" s="427"/>
    </row>
    <row r="647" spans="1:6">
      <c r="A647"/>
      <c r="B647"/>
      <c r="D647"/>
      <c r="E647"/>
      <c r="F647"/>
    </row>
    <row r="648" spans="1:6">
      <c r="A648" s="422">
        <v>2.13</v>
      </c>
      <c r="B648" s="676"/>
      <c r="C648" s="422"/>
      <c r="D648" s="676" t="s">
        <v>1048</v>
      </c>
      <c r="E648" s="463"/>
      <c r="F648" s="423"/>
    </row>
    <row r="649" spans="1:6" ht="100">
      <c r="A649" s="425" t="s">
        <v>1049</v>
      </c>
      <c r="B649" s="426" t="s">
        <v>1050</v>
      </c>
      <c r="C649" s="425"/>
      <c r="D649" s="426" t="s">
        <v>1051</v>
      </c>
      <c r="E649" s="677"/>
      <c r="F649" s="427"/>
    </row>
    <row r="650" spans="1:6">
      <c r="A650" s="425"/>
      <c r="B650" s="426"/>
      <c r="C650" s="425" t="s">
        <v>835</v>
      </c>
      <c r="D650" s="428"/>
      <c r="E650" s="677"/>
      <c r="F650" s="427"/>
    </row>
    <row r="651" spans="1:6" ht="25">
      <c r="A651" s="425"/>
      <c r="B651" s="426"/>
      <c r="C651" s="425" t="s">
        <v>4</v>
      </c>
      <c r="D651" s="429" t="s">
        <v>1656</v>
      </c>
      <c r="E651" s="22" t="s">
        <v>1362</v>
      </c>
      <c r="F651" s="427"/>
    </row>
    <row r="652" spans="1:6">
      <c r="A652" s="425"/>
      <c r="B652" s="426"/>
      <c r="C652" s="425" t="s">
        <v>5</v>
      </c>
      <c r="D652" s="428"/>
      <c r="E652" s="677"/>
      <c r="F652" s="427"/>
    </row>
    <row r="653" spans="1:6" ht="25">
      <c r="A653" s="425"/>
      <c r="B653" s="426"/>
      <c r="C653" s="425" t="s">
        <v>6</v>
      </c>
      <c r="D653" s="429" t="s">
        <v>1656</v>
      </c>
      <c r="E653" s="22" t="s">
        <v>1362</v>
      </c>
      <c r="F653" s="427"/>
    </row>
    <row r="654" spans="1:6">
      <c r="A654" s="425"/>
      <c r="B654" s="426"/>
      <c r="C654" s="425" t="s">
        <v>7</v>
      </c>
      <c r="D654" s="428"/>
      <c r="E654" s="677"/>
      <c r="F654" s="427"/>
    </row>
    <row r="655" spans="1:6">
      <c r="A655" s="425"/>
      <c r="B655" s="426"/>
      <c r="C655" s="425" t="s">
        <v>8</v>
      </c>
      <c r="D655" s="428"/>
      <c r="E655" s="677"/>
      <c r="F655" s="427"/>
    </row>
    <row r="656" spans="1:6">
      <c r="A656"/>
      <c r="B656"/>
      <c r="D656"/>
      <c r="E656"/>
      <c r="F656"/>
    </row>
    <row r="657" spans="1:6" ht="25">
      <c r="A657" s="425" t="s">
        <v>1052</v>
      </c>
      <c r="B657" s="426" t="s">
        <v>1053</v>
      </c>
      <c r="C657" s="425"/>
      <c r="D657" s="426" t="s">
        <v>1054</v>
      </c>
      <c r="E657" s="677"/>
      <c r="F657" s="427"/>
    </row>
    <row r="658" spans="1:6">
      <c r="A658" s="425"/>
      <c r="B658" s="426"/>
      <c r="C658" s="425" t="s">
        <v>835</v>
      </c>
      <c r="D658" s="428"/>
      <c r="E658" s="677"/>
      <c r="F658" s="427"/>
    </row>
    <row r="659" spans="1:6" ht="25">
      <c r="A659" s="425"/>
      <c r="B659" s="426"/>
      <c r="C659" s="425" t="s">
        <v>4</v>
      </c>
      <c r="D659" s="429" t="s">
        <v>1656</v>
      </c>
      <c r="E659" s="22" t="s">
        <v>1362</v>
      </c>
      <c r="F659" s="427"/>
    </row>
    <row r="660" spans="1:6">
      <c r="A660" s="425"/>
      <c r="B660" s="426"/>
      <c r="C660" s="425" t="s">
        <v>5</v>
      </c>
      <c r="D660" s="428"/>
      <c r="E660" s="677"/>
      <c r="F660" s="427"/>
    </row>
    <row r="661" spans="1:6" ht="25">
      <c r="A661" s="425"/>
      <c r="B661" s="426"/>
      <c r="C661" s="425" t="s">
        <v>6</v>
      </c>
      <c r="D661" s="429" t="s">
        <v>1656</v>
      </c>
      <c r="E661" s="22" t="s">
        <v>1362</v>
      </c>
      <c r="F661" s="427"/>
    </row>
    <row r="662" spans="1:6">
      <c r="A662" s="425"/>
      <c r="B662" s="426"/>
      <c r="C662" s="425" t="s">
        <v>7</v>
      </c>
      <c r="D662" s="428"/>
      <c r="E662" s="677"/>
      <c r="F662" s="427"/>
    </row>
    <row r="663" spans="1:6">
      <c r="A663" s="425"/>
      <c r="B663" s="426"/>
      <c r="C663" s="425" t="s">
        <v>8</v>
      </c>
      <c r="D663" s="428"/>
      <c r="E663" s="677"/>
      <c r="F663" s="427"/>
    </row>
    <row r="664" spans="1:6">
      <c r="A664"/>
      <c r="B664"/>
      <c r="D664"/>
      <c r="E664"/>
      <c r="F664"/>
    </row>
    <row r="665" spans="1:6" ht="125">
      <c r="A665" s="425" t="s">
        <v>1055</v>
      </c>
      <c r="B665" s="426" t="s">
        <v>1056</v>
      </c>
      <c r="C665" s="425"/>
      <c r="D665" s="426" t="s">
        <v>1057</v>
      </c>
      <c r="E665" s="677"/>
      <c r="F665" s="427"/>
    </row>
    <row r="666" spans="1:6">
      <c r="A666" s="425"/>
      <c r="B666" s="426"/>
      <c r="C666" s="425" t="s">
        <v>835</v>
      </c>
      <c r="D666" s="428"/>
      <c r="E666" s="677"/>
      <c r="F666" s="427"/>
    </row>
    <row r="667" spans="1:6" ht="37.5">
      <c r="A667" s="425"/>
      <c r="B667" s="426"/>
      <c r="C667" s="425" t="s">
        <v>4</v>
      </c>
      <c r="D667" s="429" t="s">
        <v>1746</v>
      </c>
      <c r="E667" s="22" t="s">
        <v>1362</v>
      </c>
      <c r="F667" s="427"/>
    </row>
    <row r="668" spans="1:6">
      <c r="A668" s="425"/>
      <c r="B668" s="426"/>
      <c r="C668" s="425" t="s">
        <v>5</v>
      </c>
      <c r="D668" s="428"/>
      <c r="E668" s="677"/>
      <c r="F668" s="427"/>
    </row>
    <row r="669" spans="1:6">
      <c r="A669" s="425"/>
      <c r="B669" s="426"/>
      <c r="C669" s="425" t="s">
        <v>6</v>
      </c>
      <c r="D669" s="428" t="s">
        <v>2389</v>
      </c>
      <c r="E669" s="677" t="s">
        <v>1362</v>
      </c>
      <c r="F669" s="427"/>
    </row>
    <row r="670" spans="1:6">
      <c r="A670" s="425"/>
      <c r="B670" s="426"/>
      <c r="C670" s="425" t="s">
        <v>7</v>
      </c>
      <c r="D670" s="428"/>
      <c r="E670" s="677"/>
      <c r="F670" s="427"/>
    </row>
    <row r="671" spans="1:6">
      <c r="A671" s="425"/>
      <c r="B671" s="426"/>
      <c r="C671" s="425" t="s">
        <v>8</v>
      </c>
      <c r="D671" s="428"/>
      <c r="E671" s="677"/>
      <c r="F671" s="427"/>
    </row>
    <row r="672" spans="1:6">
      <c r="A672"/>
      <c r="B672"/>
      <c r="D672"/>
      <c r="E672"/>
      <c r="F672"/>
    </row>
    <row r="673" spans="1:6" ht="237.5">
      <c r="A673" s="425" t="s">
        <v>1058</v>
      </c>
      <c r="B673" s="426" t="s">
        <v>1059</v>
      </c>
      <c r="C673" s="425"/>
      <c r="D673" s="426" t="s">
        <v>1060</v>
      </c>
      <c r="E673" s="677"/>
      <c r="F673" s="427"/>
    </row>
    <row r="674" spans="1:6">
      <c r="A674" s="425"/>
      <c r="B674" s="426"/>
      <c r="C674" s="425" t="s">
        <v>835</v>
      </c>
      <c r="D674" s="428"/>
      <c r="E674" s="677"/>
      <c r="F674" s="427"/>
    </row>
    <row r="675" spans="1:6" ht="37.5">
      <c r="A675" s="425"/>
      <c r="B675" s="426"/>
      <c r="C675" s="425" t="s">
        <v>4</v>
      </c>
      <c r="D675" s="429" t="s">
        <v>1747</v>
      </c>
      <c r="E675" s="22" t="s">
        <v>1362</v>
      </c>
      <c r="F675" s="427"/>
    </row>
    <row r="676" spans="1:6">
      <c r="A676" s="425"/>
      <c r="B676" s="426"/>
      <c r="C676" s="425" t="s">
        <v>5</v>
      </c>
      <c r="D676" s="428"/>
      <c r="E676" s="677"/>
      <c r="F676" s="427"/>
    </row>
    <row r="677" spans="1:6">
      <c r="A677" s="425"/>
      <c r="B677" s="426"/>
      <c r="C677" s="425" t="s">
        <v>6</v>
      </c>
      <c r="D677" s="428" t="s">
        <v>2389</v>
      </c>
      <c r="E677" s="677" t="s">
        <v>1362</v>
      </c>
      <c r="F677" s="427"/>
    </row>
    <row r="678" spans="1:6">
      <c r="A678" s="425"/>
      <c r="B678" s="426"/>
      <c r="C678" s="425" t="s">
        <v>7</v>
      </c>
      <c r="D678" s="428"/>
      <c r="E678" s="677"/>
      <c r="F678" s="427"/>
    </row>
    <row r="679" spans="1:6">
      <c r="A679" s="425"/>
      <c r="B679" s="426"/>
      <c r="C679" s="425" t="s">
        <v>8</v>
      </c>
      <c r="D679" s="428"/>
      <c r="E679" s="677"/>
      <c r="F679" s="427"/>
    </row>
    <row r="680" spans="1:6">
      <c r="A680"/>
      <c r="B680"/>
      <c r="D680"/>
      <c r="E680"/>
      <c r="F680"/>
    </row>
    <row r="681" spans="1:6" ht="100">
      <c r="A681" s="425" t="s">
        <v>1061</v>
      </c>
      <c r="B681" s="426" t="s">
        <v>1062</v>
      </c>
      <c r="C681" s="425"/>
      <c r="D681" s="426" t="s">
        <v>1063</v>
      </c>
      <c r="E681" s="677"/>
      <c r="F681" s="427"/>
    </row>
    <row r="682" spans="1:6">
      <c r="A682" s="425"/>
      <c r="B682" s="426"/>
      <c r="C682" s="425" t="s">
        <v>835</v>
      </c>
      <c r="D682" s="429"/>
      <c r="E682" s="677"/>
      <c r="F682" s="427"/>
    </row>
    <row r="683" spans="1:6" ht="25">
      <c r="A683" s="425"/>
      <c r="B683" s="426"/>
      <c r="C683" s="425" t="s">
        <v>4</v>
      </c>
      <c r="D683" s="429" t="s">
        <v>1657</v>
      </c>
      <c r="E683" s="22" t="s">
        <v>1362</v>
      </c>
      <c r="F683" s="427"/>
    </row>
    <row r="684" spans="1:6">
      <c r="A684" s="425"/>
      <c r="B684" s="426"/>
      <c r="C684" s="425" t="s">
        <v>5</v>
      </c>
      <c r="D684" s="428"/>
      <c r="E684" s="677"/>
      <c r="F684" s="427"/>
    </row>
    <row r="685" spans="1:6" ht="25">
      <c r="A685" s="425"/>
      <c r="B685" s="426"/>
      <c r="C685" s="425" t="s">
        <v>6</v>
      </c>
      <c r="D685" s="429" t="s">
        <v>1657</v>
      </c>
      <c r="E685" s="22" t="s">
        <v>1362</v>
      </c>
      <c r="F685" s="427"/>
    </row>
    <row r="686" spans="1:6">
      <c r="A686" s="425"/>
      <c r="B686" s="426"/>
      <c r="C686" s="425" t="s">
        <v>7</v>
      </c>
      <c r="D686" s="428"/>
      <c r="E686" s="677"/>
      <c r="F686" s="427"/>
    </row>
    <row r="687" spans="1:6">
      <c r="A687" s="425"/>
      <c r="B687" s="426"/>
      <c r="C687" s="425" t="s">
        <v>8</v>
      </c>
      <c r="D687" s="428"/>
      <c r="E687" s="677"/>
      <c r="F687" s="427"/>
    </row>
    <row r="688" spans="1:6">
      <c r="A688" s="211"/>
      <c r="B688" s="421"/>
      <c r="F688"/>
    </row>
    <row r="689" spans="1:6">
      <c r="A689" s="425" t="s">
        <v>1064</v>
      </c>
      <c r="B689" s="426" t="s">
        <v>1065</v>
      </c>
      <c r="C689" s="425"/>
      <c r="D689" s="426" t="s">
        <v>1066</v>
      </c>
      <c r="E689" s="677"/>
      <c r="F689" s="427"/>
    </row>
    <row r="690" spans="1:6">
      <c r="A690" s="425"/>
      <c r="B690" s="426"/>
      <c r="C690" s="425" t="s">
        <v>835</v>
      </c>
      <c r="D690" s="428"/>
      <c r="E690" s="677"/>
      <c r="F690" s="427"/>
    </row>
    <row r="691" spans="1:6" ht="25">
      <c r="A691" s="425"/>
      <c r="B691" s="426"/>
      <c r="C691" s="425" t="s">
        <v>4</v>
      </c>
      <c r="D691" s="429" t="s">
        <v>1657</v>
      </c>
      <c r="E691" s="22" t="s">
        <v>1362</v>
      </c>
      <c r="F691" s="427"/>
    </row>
    <row r="692" spans="1:6">
      <c r="A692" s="425"/>
      <c r="B692" s="426"/>
      <c r="C692" s="425" t="s">
        <v>5</v>
      </c>
      <c r="D692" s="428"/>
      <c r="E692" s="677"/>
      <c r="F692" s="427"/>
    </row>
    <row r="693" spans="1:6" ht="25">
      <c r="A693" s="425"/>
      <c r="B693" s="426"/>
      <c r="C693" s="425" t="s">
        <v>6</v>
      </c>
      <c r="D693" s="429" t="s">
        <v>1657</v>
      </c>
      <c r="E693" s="22" t="s">
        <v>1362</v>
      </c>
      <c r="F693" s="427"/>
    </row>
    <row r="694" spans="1:6">
      <c r="A694" s="425"/>
      <c r="B694" s="426"/>
      <c r="C694" s="425" t="s">
        <v>7</v>
      </c>
      <c r="D694" s="428"/>
      <c r="E694" s="677"/>
      <c r="F694" s="427"/>
    </row>
    <row r="695" spans="1:6">
      <c r="A695" s="425"/>
      <c r="B695" s="426"/>
      <c r="C695" s="425" t="s">
        <v>8</v>
      </c>
      <c r="D695" s="428"/>
      <c r="E695" s="677"/>
      <c r="F695" s="427"/>
    </row>
    <row r="696" spans="1:6">
      <c r="A696" s="211"/>
      <c r="B696" s="421"/>
      <c r="F696"/>
    </row>
    <row r="697" spans="1:6">
      <c r="A697" s="422">
        <v>2.14</v>
      </c>
      <c r="B697" s="676"/>
      <c r="C697" s="422"/>
      <c r="D697" s="676" t="s">
        <v>1067</v>
      </c>
      <c r="E697" s="463"/>
      <c r="F697" s="423"/>
    </row>
    <row r="698" spans="1:6" ht="112.5">
      <c r="A698" s="425"/>
      <c r="B698" s="426" t="s">
        <v>1068</v>
      </c>
      <c r="C698" s="425"/>
      <c r="D698" s="426" t="s">
        <v>1069</v>
      </c>
      <c r="E698" s="677"/>
      <c r="F698" s="427"/>
    </row>
    <row r="699" spans="1:6">
      <c r="A699" s="425"/>
      <c r="B699" s="426"/>
      <c r="C699" s="425" t="s">
        <v>835</v>
      </c>
      <c r="D699" s="428"/>
      <c r="E699" s="677"/>
      <c r="F699" s="427"/>
    </row>
    <row r="700" spans="1:6" ht="37.5">
      <c r="A700" s="425"/>
      <c r="B700" s="426"/>
      <c r="C700" s="425" t="s">
        <v>4</v>
      </c>
      <c r="D700" s="429" t="s">
        <v>1748</v>
      </c>
      <c r="E700" s="22" t="s">
        <v>1362</v>
      </c>
      <c r="F700" s="427"/>
    </row>
    <row r="701" spans="1:6">
      <c r="A701" s="425"/>
      <c r="B701" s="426"/>
      <c r="C701" s="425" t="s">
        <v>5</v>
      </c>
      <c r="D701" s="428"/>
      <c r="E701" s="677"/>
      <c r="F701" s="427"/>
    </row>
    <row r="702" spans="1:6" ht="62.5">
      <c r="A702" s="425"/>
      <c r="B702" s="426"/>
      <c r="C702" s="425" t="s">
        <v>6</v>
      </c>
      <c r="D702" s="428" t="s">
        <v>2390</v>
      </c>
      <c r="E702" s="677" t="s">
        <v>1362</v>
      </c>
      <c r="F702" s="427"/>
    </row>
    <row r="703" spans="1:6">
      <c r="A703" s="425"/>
      <c r="B703" s="426"/>
      <c r="C703" s="425" t="s">
        <v>7</v>
      </c>
      <c r="D703" s="428"/>
      <c r="E703" s="677"/>
      <c r="F703" s="427"/>
    </row>
    <row r="704" spans="1:6">
      <c r="A704" s="425"/>
      <c r="B704" s="426"/>
      <c r="C704" s="425" t="s">
        <v>8</v>
      </c>
      <c r="D704" s="428"/>
      <c r="E704" s="677"/>
      <c r="F704" s="427"/>
    </row>
    <row r="705" spans="1:6">
      <c r="A705" s="211"/>
      <c r="B705" s="421"/>
      <c r="F705"/>
    </row>
    <row r="706" spans="1:6">
      <c r="A706" s="422">
        <v>2.15</v>
      </c>
      <c r="B706" s="676"/>
      <c r="C706" s="422"/>
      <c r="D706" s="676" t="s">
        <v>1070</v>
      </c>
      <c r="E706" s="463"/>
      <c r="F706" s="423"/>
    </row>
    <row r="707" spans="1:6" ht="100">
      <c r="A707" s="425" t="s">
        <v>1071</v>
      </c>
      <c r="B707" s="426" t="s">
        <v>780</v>
      </c>
      <c r="C707" s="425"/>
      <c r="D707" s="426" t="s">
        <v>1072</v>
      </c>
      <c r="E707" s="677"/>
      <c r="F707" s="427"/>
    </row>
    <row r="708" spans="1:6">
      <c r="A708" s="425"/>
      <c r="B708" s="426"/>
      <c r="C708" s="425" t="s">
        <v>835</v>
      </c>
      <c r="D708" s="428"/>
      <c r="E708" s="677"/>
      <c r="F708" s="427"/>
    </row>
    <row r="709" spans="1:6" ht="50">
      <c r="A709" s="425"/>
      <c r="B709" s="426"/>
      <c r="C709" s="425" t="s">
        <v>4</v>
      </c>
      <c r="D709" s="429" t="s">
        <v>1638</v>
      </c>
      <c r="E709" s="22" t="s">
        <v>1362</v>
      </c>
      <c r="F709" s="427"/>
    </row>
    <row r="710" spans="1:6">
      <c r="A710" s="425"/>
      <c r="B710" s="426"/>
      <c r="C710" s="425" t="s">
        <v>5</v>
      </c>
      <c r="D710" s="428"/>
      <c r="E710" s="677"/>
      <c r="F710" s="427"/>
    </row>
    <row r="711" spans="1:6" ht="62.5">
      <c r="A711" s="425"/>
      <c r="B711" s="426"/>
      <c r="C711" s="425" t="s">
        <v>6</v>
      </c>
      <c r="D711" s="429" t="s">
        <v>2391</v>
      </c>
      <c r="E711" s="22" t="s">
        <v>1362</v>
      </c>
      <c r="F711" s="427"/>
    </row>
    <row r="712" spans="1:6">
      <c r="A712" s="425"/>
      <c r="B712" s="426"/>
      <c r="C712" s="425" t="s">
        <v>7</v>
      </c>
      <c r="D712" s="428"/>
      <c r="E712" s="677"/>
      <c r="F712" s="427"/>
    </row>
    <row r="713" spans="1:6">
      <c r="A713" s="425"/>
      <c r="B713" s="426"/>
      <c r="C713" s="425" t="s">
        <v>8</v>
      </c>
      <c r="D713" s="428"/>
      <c r="E713" s="677"/>
      <c r="F713" s="427"/>
    </row>
    <row r="714" spans="1:6">
      <c r="A714" s="211"/>
      <c r="B714" s="421"/>
      <c r="F714"/>
    </row>
    <row r="715" spans="1:6" ht="112.5">
      <c r="A715" s="425" t="s">
        <v>1073</v>
      </c>
      <c r="B715" s="426" t="s">
        <v>781</v>
      </c>
      <c r="C715" s="425"/>
      <c r="D715" s="426" t="s">
        <v>1074</v>
      </c>
      <c r="E715" s="677"/>
      <c r="F715" s="427"/>
    </row>
    <row r="716" spans="1:6">
      <c r="A716" s="425"/>
      <c r="B716" s="426"/>
      <c r="C716" s="425" t="s">
        <v>835</v>
      </c>
      <c r="D716" s="429"/>
      <c r="E716" s="677"/>
      <c r="F716" s="427"/>
    </row>
    <row r="717" spans="1:6" ht="50">
      <c r="A717" s="425"/>
      <c r="B717" s="426"/>
      <c r="C717" s="425" t="s">
        <v>4</v>
      </c>
      <c r="D717" s="429" t="s">
        <v>1638</v>
      </c>
      <c r="E717" s="22" t="s">
        <v>1362</v>
      </c>
      <c r="F717" s="427"/>
    </row>
    <row r="718" spans="1:6">
      <c r="A718" s="425"/>
      <c r="B718" s="426"/>
      <c r="C718" s="425" t="s">
        <v>5</v>
      </c>
      <c r="D718" s="428"/>
      <c r="E718" s="677"/>
      <c r="F718" s="427"/>
    </row>
    <row r="719" spans="1:6" ht="37.5">
      <c r="A719" s="425"/>
      <c r="B719" s="426"/>
      <c r="C719" s="425" t="s">
        <v>6</v>
      </c>
      <c r="D719" s="429" t="s">
        <v>2392</v>
      </c>
      <c r="E719" s="677" t="s">
        <v>1362</v>
      </c>
      <c r="F719" s="427"/>
    </row>
    <row r="720" spans="1:6">
      <c r="A720" s="425"/>
      <c r="B720" s="426"/>
      <c r="C720" s="425" t="s">
        <v>7</v>
      </c>
      <c r="D720" s="428"/>
      <c r="E720" s="677"/>
      <c r="F720" s="427"/>
    </row>
    <row r="721" spans="1:6">
      <c r="A721" s="425"/>
      <c r="B721" s="426"/>
      <c r="C721" s="425" t="s">
        <v>8</v>
      </c>
      <c r="D721" s="428"/>
      <c r="E721" s="677"/>
      <c r="F721" s="427"/>
    </row>
    <row r="722" spans="1:6">
      <c r="A722"/>
      <c r="B722"/>
      <c r="D722"/>
      <c r="E722"/>
      <c r="F722"/>
    </row>
    <row r="723" spans="1:6" ht="350">
      <c r="A723" s="425" t="s">
        <v>1075</v>
      </c>
      <c r="B723" s="426" t="s">
        <v>1591</v>
      </c>
      <c r="C723" s="425"/>
      <c r="D723" s="426" t="s">
        <v>1076</v>
      </c>
      <c r="E723" s="677"/>
      <c r="F723" s="427"/>
    </row>
    <row r="724" spans="1:6">
      <c r="A724" s="425"/>
      <c r="B724" s="426"/>
      <c r="C724" s="425" t="s">
        <v>835</v>
      </c>
      <c r="D724" s="428"/>
      <c r="E724" s="677"/>
      <c r="F724" s="427"/>
    </row>
    <row r="725" spans="1:6" ht="50">
      <c r="A725" s="425"/>
      <c r="B725" s="426"/>
      <c r="C725" s="425" t="s">
        <v>4</v>
      </c>
      <c r="D725" s="429" t="s">
        <v>1638</v>
      </c>
      <c r="E725" s="22" t="s">
        <v>1362</v>
      </c>
      <c r="F725" s="427"/>
    </row>
    <row r="726" spans="1:6">
      <c r="A726" s="425"/>
      <c r="B726" s="426"/>
      <c r="C726" s="425" t="s">
        <v>5</v>
      </c>
      <c r="D726" s="428"/>
      <c r="E726" s="677"/>
      <c r="F726" s="427"/>
    </row>
    <row r="727" spans="1:6" ht="25">
      <c r="A727" s="425"/>
      <c r="B727" s="426"/>
      <c r="C727" s="425" t="s">
        <v>6</v>
      </c>
      <c r="D727" s="428" t="s">
        <v>2393</v>
      </c>
      <c r="E727" s="677" t="s">
        <v>1362</v>
      </c>
      <c r="F727" s="427"/>
    </row>
    <row r="728" spans="1:6">
      <c r="A728" s="425"/>
      <c r="B728" s="426"/>
      <c r="C728" s="425" t="s">
        <v>7</v>
      </c>
      <c r="D728" s="428"/>
      <c r="E728" s="677"/>
      <c r="F728" s="427"/>
    </row>
    <row r="729" spans="1:6">
      <c r="A729" s="425"/>
      <c r="B729" s="426"/>
      <c r="C729" s="425" t="s">
        <v>8</v>
      </c>
      <c r="D729" s="428"/>
      <c r="E729" s="677"/>
      <c r="F729" s="427"/>
    </row>
    <row r="730" spans="1:6">
      <c r="A730"/>
      <c r="B730"/>
      <c r="C730"/>
      <c r="D730"/>
      <c r="E730"/>
      <c r="F730"/>
    </row>
    <row r="731" spans="1:6" ht="87.5">
      <c r="A731" s="425" t="s">
        <v>1077</v>
      </c>
      <c r="B731" s="426" t="s">
        <v>357</v>
      </c>
      <c r="C731" s="425"/>
      <c r="D731" s="426" t="s">
        <v>1078</v>
      </c>
      <c r="E731" s="677"/>
      <c r="F731" s="427"/>
    </row>
    <row r="732" spans="1:6">
      <c r="A732" s="425"/>
      <c r="B732" s="426"/>
      <c r="C732" s="425" t="s">
        <v>835</v>
      </c>
      <c r="D732" s="428"/>
      <c r="E732" s="677"/>
      <c r="F732" s="427"/>
    </row>
    <row r="733" spans="1:6" ht="50">
      <c r="A733" s="425"/>
      <c r="B733" s="426"/>
      <c r="C733" s="425" t="s">
        <v>4</v>
      </c>
      <c r="D733" s="429" t="s">
        <v>1638</v>
      </c>
      <c r="E733" s="22" t="s">
        <v>1362</v>
      </c>
      <c r="F733" s="427"/>
    </row>
    <row r="734" spans="1:6">
      <c r="A734" s="425"/>
      <c r="B734" s="426"/>
      <c r="C734" s="425" t="s">
        <v>5</v>
      </c>
      <c r="D734" s="428" t="s">
        <v>2224</v>
      </c>
      <c r="E734" s="677"/>
      <c r="F734" s="427"/>
    </row>
    <row r="735" spans="1:6" ht="50">
      <c r="A735" s="425"/>
      <c r="B735" s="426"/>
      <c r="C735" s="425" t="s">
        <v>6</v>
      </c>
      <c r="D735" s="428" t="s">
        <v>2394</v>
      </c>
      <c r="E735" s="677" t="s">
        <v>1362</v>
      </c>
      <c r="F735" s="427"/>
    </row>
    <row r="736" spans="1:6">
      <c r="A736" s="425"/>
      <c r="B736" s="426"/>
      <c r="C736" s="425" t="s">
        <v>7</v>
      </c>
      <c r="D736" s="428"/>
      <c r="E736" s="677"/>
      <c r="F736" s="427"/>
    </row>
    <row r="737" spans="1:6">
      <c r="A737" s="425"/>
      <c r="B737" s="426"/>
      <c r="C737" s="425" t="s">
        <v>8</v>
      </c>
      <c r="D737" s="428"/>
      <c r="E737" s="677"/>
      <c r="F737" s="427"/>
    </row>
    <row r="738" spans="1:6">
      <c r="A738"/>
      <c r="B738"/>
      <c r="C738"/>
      <c r="D738"/>
      <c r="E738"/>
      <c r="F738"/>
    </row>
    <row r="739" spans="1:6" ht="137.5">
      <c r="A739" s="425" t="s">
        <v>1079</v>
      </c>
      <c r="B739" s="426" t="s">
        <v>1592</v>
      </c>
      <c r="C739" s="425"/>
      <c r="D739" s="426" t="s">
        <v>1080</v>
      </c>
      <c r="E739" s="677"/>
      <c r="F739" s="427"/>
    </row>
    <row r="740" spans="1:6">
      <c r="A740" s="425"/>
      <c r="B740" s="426"/>
      <c r="C740" s="425" t="s">
        <v>835</v>
      </c>
      <c r="D740" s="428"/>
      <c r="E740" s="677"/>
      <c r="F740" s="427"/>
    </row>
    <row r="741" spans="1:6" ht="25">
      <c r="A741" s="425"/>
      <c r="B741" s="426"/>
      <c r="C741" s="425" t="s">
        <v>4</v>
      </c>
      <c r="D741" s="429" t="s">
        <v>1749</v>
      </c>
      <c r="E741" s="22" t="s">
        <v>1362</v>
      </c>
      <c r="F741" s="427"/>
    </row>
    <row r="742" spans="1:6" ht="25">
      <c r="A742" s="425"/>
      <c r="B742" s="426"/>
      <c r="C742" s="425" t="s">
        <v>5</v>
      </c>
      <c r="D742" s="429" t="s">
        <v>1749</v>
      </c>
      <c r="E742" s="22" t="s">
        <v>1362</v>
      </c>
      <c r="F742" s="427"/>
    </row>
    <row r="743" spans="1:6">
      <c r="A743" s="425"/>
      <c r="B743" s="426"/>
      <c r="C743" s="425" t="s">
        <v>6</v>
      </c>
      <c r="D743" s="428"/>
      <c r="E743" s="677"/>
      <c r="F743" s="427"/>
    </row>
    <row r="744" spans="1:6">
      <c r="A744" s="425"/>
      <c r="B744" s="426"/>
      <c r="C744" s="425" t="s">
        <v>7</v>
      </c>
      <c r="D744" s="428"/>
      <c r="E744" s="677"/>
      <c r="F744" s="427"/>
    </row>
    <row r="745" spans="1:6">
      <c r="A745" s="425"/>
      <c r="B745" s="426"/>
      <c r="C745" s="425" t="s">
        <v>8</v>
      </c>
      <c r="D745" s="428"/>
      <c r="E745" s="677"/>
      <c r="F745" s="427"/>
    </row>
    <row r="746" spans="1:6">
      <c r="A746"/>
      <c r="B746"/>
      <c r="D746"/>
      <c r="E746"/>
      <c r="F746"/>
    </row>
    <row r="747" spans="1:6" ht="50">
      <c r="A747" s="425" t="s">
        <v>1081</v>
      </c>
      <c r="B747" s="426" t="s">
        <v>1082</v>
      </c>
      <c r="C747" s="425"/>
      <c r="D747" s="426" t="s">
        <v>2395</v>
      </c>
      <c r="E747" s="677"/>
      <c r="F747" s="427"/>
    </row>
    <row r="748" spans="1:6">
      <c r="A748" s="425"/>
      <c r="B748" s="426"/>
      <c r="C748" s="425" t="s">
        <v>835</v>
      </c>
      <c r="D748" s="428"/>
      <c r="E748" s="677"/>
      <c r="F748" s="427"/>
    </row>
    <row r="749" spans="1:6">
      <c r="A749" s="425"/>
      <c r="B749" s="426"/>
      <c r="C749" s="425" t="s">
        <v>4</v>
      </c>
      <c r="D749" s="429" t="s">
        <v>1670</v>
      </c>
      <c r="E749" s="22" t="s">
        <v>1362</v>
      </c>
      <c r="F749" s="427"/>
    </row>
    <row r="750" spans="1:6">
      <c r="A750" s="425"/>
      <c r="B750" s="426"/>
      <c r="C750" s="425" t="s">
        <v>5</v>
      </c>
      <c r="D750" s="428"/>
      <c r="E750" s="677"/>
      <c r="F750" s="427"/>
    </row>
    <row r="751" spans="1:6">
      <c r="A751" s="425"/>
      <c r="B751" s="426"/>
      <c r="C751" s="425" t="s">
        <v>6</v>
      </c>
      <c r="D751" s="429" t="s">
        <v>1670</v>
      </c>
      <c r="E751" s="22" t="s">
        <v>1362</v>
      </c>
      <c r="F751" s="427"/>
    </row>
    <row r="752" spans="1:6">
      <c r="A752" s="425"/>
      <c r="B752" s="426"/>
      <c r="C752" s="425" t="s">
        <v>7</v>
      </c>
      <c r="D752" s="428"/>
      <c r="E752" s="677"/>
      <c r="F752" s="427"/>
    </row>
    <row r="753" spans="1:6">
      <c r="A753" s="425"/>
      <c r="B753" s="426"/>
      <c r="C753" s="425" t="s">
        <v>8</v>
      </c>
      <c r="D753" s="428"/>
      <c r="E753" s="677"/>
      <c r="F753" s="427"/>
    </row>
    <row r="754" spans="1:6">
      <c r="A754"/>
      <c r="B754"/>
      <c r="D754" s="431"/>
      <c r="E754"/>
      <c r="F754"/>
    </row>
    <row r="755" spans="1:6">
      <c r="A755" s="422">
        <v>3</v>
      </c>
      <c r="B755" s="676"/>
      <c r="C755" s="422"/>
      <c r="D755" s="676" t="s">
        <v>1083</v>
      </c>
      <c r="E755" s="463"/>
      <c r="F755" s="423"/>
    </row>
    <row r="756" spans="1:6">
      <c r="A756" s="422">
        <v>3.1</v>
      </c>
      <c r="B756" s="676"/>
      <c r="C756" s="422"/>
      <c r="D756" s="676" t="s">
        <v>288</v>
      </c>
      <c r="E756" s="463"/>
      <c r="F756" s="423"/>
    </row>
    <row r="757" spans="1:6" ht="75">
      <c r="A757" s="425" t="s">
        <v>773</v>
      </c>
      <c r="B757" s="426" t="s">
        <v>1084</v>
      </c>
      <c r="C757" s="425"/>
      <c r="D757" s="426" t="s">
        <v>1085</v>
      </c>
      <c r="E757" s="677"/>
      <c r="F757" s="427"/>
    </row>
    <row r="758" spans="1:6">
      <c r="A758" s="425"/>
      <c r="B758" s="426"/>
      <c r="C758" s="425" t="s">
        <v>835</v>
      </c>
      <c r="D758" s="428"/>
      <c r="E758" s="677"/>
      <c r="F758" s="427"/>
    </row>
    <row r="759" spans="1:6" ht="87.5">
      <c r="A759" s="425"/>
      <c r="B759" s="426"/>
      <c r="C759" s="425" t="s">
        <v>4</v>
      </c>
      <c r="D759" s="441" t="s">
        <v>1750</v>
      </c>
      <c r="E759" s="454" t="s">
        <v>1353</v>
      </c>
      <c r="F759" s="455">
        <v>2021.02</v>
      </c>
    </row>
    <row r="760" spans="1:6" ht="87.5">
      <c r="A760" s="425"/>
      <c r="B760" s="426"/>
      <c r="C760" s="425" t="s">
        <v>5</v>
      </c>
      <c r="D760" s="428" t="s">
        <v>2396</v>
      </c>
      <c r="E760" s="677" t="s">
        <v>1362</v>
      </c>
      <c r="F760" s="427"/>
    </row>
    <row r="761" spans="1:6">
      <c r="A761" s="425"/>
      <c r="B761" s="426"/>
      <c r="C761" s="425" t="s">
        <v>6</v>
      </c>
      <c r="D761" s="428"/>
      <c r="E761" s="677"/>
      <c r="F761" s="427"/>
    </row>
    <row r="762" spans="1:6">
      <c r="A762" s="425"/>
      <c r="B762" s="426"/>
      <c r="C762" s="425" t="s">
        <v>7</v>
      </c>
      <c r="D762" s="428"/>
      <c r="E762" s="677"/>
      <c r="F762" s="427"/>
    </row>
    <row r="763" spans="1:6">
      <c r="A763" s="425"/>
      <c r="B763" s="426"/>
      <c r="C763" s="425" t="s">
        <v>8</v>
      </c>
      <c r="D763" s="428"/>
      <c r="E763" s="677"/>
      <c r="F763" s="427"/>
    </row>
    <row r="764" spans="1:6">
      <c r="A764"/>
      <c r="B764"/>
      <c r="D764"/>
      <c r="E764"/>
      <c r="F764"/>
    </row>
    <row r="765" spans="1:6" ht="300">
      <c r="A765" s="425" t="s">
        <v>774</v>
      </c>
      <c r="B765" s="426" t="s">
        <v>1593</v>
      </c>
      <c r="C765" s="425"/>
      <c r="D765" s="426" t="s">
        <v>1086</v>
      </c>
      <c r="E765" s="677"/>
      <c r="F765" s="427"/>
    </row>
    <row r="766" spans="1:6">
      <c r="A766" s="425"/>
      <c r="B766" s="426"/>
      <c r="C766" s="425" t="s">
        <v>835</v>
      </c>
      <c r="D766" s="428"/>
      <c r="E766" s="677"/>
      <c r="F766" s="427"/>
    </row>
    <row r="767" spans="1:6" ht="25">
      <c r="A767" s="425"/>
      <c r="B767" s="426"/>
      <c r="C767" s="425" t="s">
        <v>4</v>
      </c>
      <c r="D767" s="429" t="s">
        <v>1658</v>
      </c>
      <c r="E767" s="22" t="s">
        <v>1362</v>
      </c>
      <c r="F767" s="427"/>
    </row>
    <row r="768" spans="1:6" ht="125">
      <c r="A768" s="425"/>
      <c r="B768" s="426"/>
      <c r="C768" s="425" t="s">
        <v>5</v>
      </c>
      <c r="D768" s="428" t="s">
        <v>2227</v>
      </c>
      <c r="E768" s="677" t="s">
        <v>1362</v>
      </c>
      <c r="F768" s="427" t="s">
        <v>2228</v>
      </c>
    </row>
    <row r="769" spans="1:6" ht="62.5">
      <c r="A769" s="425"/>
      <c r="B769" s="426"/>
      <c r="C769" s="425" t="s">
        <v>6</v>
      </c>
      <c r="D769" s="428" t="s">
        <v>2397</v>
      </c>
      <c r="E769" s="677" t="s">
        <v>1362</v>
      </c>
      <c r="F769" s="427"/>
    </row>
    <row r="770" spans="1:6">
      <c r="A770" s="425"/>
      <c r="B770" s="426"/>
      <c r="C770" s="425" t="s">
        <v>7</v>
      </c>
      <c r="D770" s="428"/>
      <c r="E770" s="677"/>
      <c r="F770" s="427"/>
    </row>
    <row r="771" spans="1:6">
      <c r="A771" s="425"/>
      <c r="B771" s="426"/>
      <c r="C771" s="425" t="s">
        <v>8</v>
      </c>
      <c r="D771" s="428"/>
      <c r="E771" s="677"/>
      <c r="F771" s="427"/>
    </row>
    <row r="772" spans="1:6">
      <c r="A772"/>
      <c r="B772"/>
      <c r="D772"/>
      <c r="E772"/>
      <c r="F772"/>
    </row>
    <row r="773" spans="1:6" ht="125">
      <c r="A773" s="425" t="s">
        <v>775</v>
      </c>
      <c r="B773" s="426" t="s">
        <v>1087</v>
      </c>
      <c r="C773" s="425"/>
      <c r="D773" s="426" t="s">
        <v>1088</v>
      </c>
      <c r="E773" s="677"/>
      <c r="F773" s="427"/>
    </row>
    <row r="774" spans="1:6">
      <c r="A774" s="425"/>
      <c r="B774" s="426"/>
      <c r="C774" s="425" t="s">
        <v>835</v>
      </c>
      <c r="D774" s="428"/>
      <c r="E774" s="677"/>
      <c r="F774" s="427"/>
    </row>
    <row r="775" spans="1:6" ht="37.5">
      <c r="A775" s="425"/>
      <c r="B775" s="426"/>
      <c r="C775" s="425" t="s">
        <v>4</v>
      </c>
      <c r="D775" s="429" t="s">
        <v>1751</v>
      </c>
      <c r="E775" s="22" t="s">
        <v>1362</v>
      </c>
      <c r="F775" s="427"/>
    </row>
    <row r="776" spans="1:6" ht="137.5">
      <c r="A776" s="425"/>
      <c r="B776" s="426"/>
      <c r="C776" s="425" t="s">
        <v>5</v>
      </c>
      <c r="D776" s="428" t="s">
        <v>2229</v>
      </c>
      <c r="E776" s="677" t="s">
        <v>1362</v>
      </c>
      <c r="F776" s="427" t="s">
        <v>2230</v>
      </c>
    </row>
    <row r="777" spans="1:6">
      <c r="A777" s="425"/>
      <c r="B777" s="426"/>
      <c r="C777" s="425" t="s">
        <v>6</v>
      </c>
      <c r="D777" s="428"/>
      <c r="E777" s="677"/>
      <c r="F777" s="427"/>
    </row>
    <row r="778" spans="1:6">
      <c r="A778" s="425"/>
      <c r="B778" s="426"/>
      <c r="C778" s="425" t="s">
        <v>7</v>
      </c>
      <c r="D778" s="429"/>
      <c r="E778" s="677"/>
      <c r="F778" s="427"/>
    </row>
    <row r="779" spans="1:6">
      <c r="A779" s="425"/>
      <c r="B779" s="426"/>
      <c r="C779" s="425" t="s">
        <v>8</v>
      </c>
      <c r="D779" s="428"/>
      <c r="E779" s="677"/>
      <c r="F779" s="427"/>
    </row>
    <row r="780" spans="1:6">
      <c r="A780"/>
      <c r="B780"/>
      <c r="D780"/>
      <c r="E780"/>
      <c r="F780"/>
    </row>
    <row r="781" spans="1:6" ht="175">
      <c r="A781" s="425" t="s">
        <v>776</v>
      </c>
      <c r="B781" s="426" t="s">
        <v>1089</v>
      </c>
      <c r="C781" s="425"/>
      <c r="D781" s="426" t="s">
        <v>1090</v>
      </c>
      <c r="E781" s="677"/>
      <c r="F781" s="427"/>
    </row>
    <row r="782" spans="1:6">
      <c r="A782" s="425"/>
      <c r="B782" s="426"/>
      <c r="C782" s="425" t="s">
        <v>835</v>
      </c>
      <c r="D782" s="428"/>
      <c r="E782" s="677"/>
      <c r="F782" s="427"/>
    </row>
    <row r="783" spans="1:6" ht="25">
      <c r="A783" s="425"/>
      <c r="B783" s="426"/>
      <c r="C783" s="425" t="s">
        <v>4</v>
      </c>
      <c r="D783" s="429" t="s">
        <v>1659</v>
      </c>
      <c r="E783" s="22" t="s">
        <v>1362</v>
      </c>
      <c r="F783" s="427"/>
    </row>
    <row r="784" spans="1:6" ht="37.5">
      <c r="A784" s="425"/>
      <c r="B784" s="426"/>
      <c r="C784" s="425" t="s">
        <v>5</v>
      </c>
      <c r="D784" s="428" t="s">
        <v>2231</v>
      </c>
      <c r="E784" s="677" t="s">
        <v>1362</v>
      </c>
      <c r="F784" s="427"/>
    </row>
    <row r="785" spans="1:6">
      <c r="A785" s="425"/>
      <c r="B785" s="426"/>
      <c r="C785" s="425" t="s">
        <v>6</v>
      </c>
      <c r="D785" s="428"/>
      <c r="E785" s="677"/>
      <c r="F785" s="427"/>
    </row>
    <row r="786" spans="1:6">
      <c r="A786" s="425"/>
      <c r="B786" s="426"/>
      <c r="C786" s="425" t="s">
        <v>7</v>
      </c>
      <c r="D786" s="428"/>
      <c r="E786" s="677"/>
      <c r="F786" s="427"/>
    </row>
    <row r="787" spans="1:6">
      <c r="A787" s="425"/>
      <c r="B787" s="426"/>
      <c r="C787" s="425" t="s">
        <v>8</v>
      </c>
      <c r="D787" s="429"/>
      <c r="E787" s="677"/>
      <c r="F787" s="427"/>
    </row>
    <row r="788" spans="1:6">
      <c r="A788"/>
      <c r="B788"/>
      <c r="D788"/>
      <c r="E788"/>
      <c r="F788"/>
    </row>
    <row r="789" spans="1:6">
      <c r="A789" s="422">
        <v>3.2</v>
      </c>
      <c r="B789" s="676"/>
      <c r="C789" s="422"/>
      <c r="D789" s="676" t="s">
        <v>1091</v>
      </c>
      <c r="E789" s="463"/>
      <c r="F789" s="423"/>
    </row>
    <row r="790" spans="1:6" ht="62.5">
      <c r="A790" s="425" t="s">
        <v>1092</v>
      </c>
      <c r="B790" s="426" t="s">
        <v>1093</v>
      </c>
      <c r="C790" s="425"/>
      <c r="D790" s="426" t="s">
        <v>1094</v>
      </c>
      <c r="E790" s="677"/>
      <c r="F790" s="427"/>
    </row>
    <row r="791" spans="1:6">
      <c r="A791" s="425"/>
      <c r="B791" s="426"/>
      <c r="C791" s="425" t="s">
        <v>835</v>
      </c>
      <c r="D791" s="428"/>
      <c r="E791" s="677"/>
      <c r="F791" s="427"/>
    </row>
    <row r="792" spans="1:6" ht="25">
      <c r="A792" s="425"/>
      <c r="B792" s="426"/>
      <c r="C792" s="425" t="s">
        <v>4</v>
      </c>
      <c r="D792" s="429" t="s">
        <v>1752</v>
      </c>
      <c r="E792" s="22" t="s">
        <v>1362</v>
      </c>
      <c r="F792" s="427"/>
    </row>
    <row r="793" spans="1:6" ht="25">
      <c r="A793" s="425"/>
      <c r="B793" s="426"/>
      <c r="C793" s="425" t="s">
        <v>5</v>
      </c>
      <c r="D793" s="428" t="s">
        <v>2232</v>
      </c>
      <c r="E793" s="677" t="s">
        <v>1362</v>
      </c>
      <c r="F793" s="427"/>
    </row>
    <row r="794" spans="1:6">
      <c r="A794" s="425"/>
      <c r="B794" s="426"/>
      <c r="C794" s="425" t="s">
        <v>6</v>
      </c>
      <c r="D794" s="428"/>
      <c r="E794" s="677"/>
      <c r="F794" s="427"/>
    </row>
    <row r="795" spans="1:6">
      <c r="A795" s="425"/>
      <c r="B795" s="426"/>
      <c r="C795" s="425" t="s">
        <v>7</v>
      </c>
      <c r="D795" s="428"/>
      <c r="E795" s="677"/>
      <c r="F795" s="427"/>
    </row>
    <row r="796" spans="1:6">
      <c r="A796" s="425"/>
      <c r="B796" s="426"/>
      <c r="C796" s="425" t="s">
        <v>8</v>
      </c>
      <c r="D796" s="428"/>
      <c r="E796" s="677"/>
      <c r="F796" s="427"/>
    </row>
    <row r="797" spans="1:6">
      <c r="A797"/>
      <c r="B797"/>
      <c r="D797"/>
      <c r="E797"/>
      <c r="F797"/>
    </row>
    <row r="798" spans="1:6" ht="100">
      <c r="A798" s="425" t="s">
        <v>1095</v>
      </c>
      <c r="B798" s="426" t="s">
        <v>1096</v>
      </c>
      <c r="C798" s="425"/>
      <c r="D798" s="426" t="s">
        <v>1097</v>
      </c>
      <c r="E798" s="679"/>
      <c r="F798" s="427"/>
    </row>
    <row r="799" spans="1:6">
      <c r="A799" s="425"/>
      <c r="B799" s="426"/>
      <c r="C799" s="425" t="s">
        <v>835</v>
      </c>
      <c r="D799" s="428"/>
      <c r="E799" s="679"/>
      <c r="F799" s="427"/>
    </row>
    <row r="800" spans="1:6" ht="37.5">
      <c r="A800" s="425"/>
      <c r="B800" s="426"/>
      <c r="C800" s="425" t="s">
        <v>4</v>
      </c>
      <c r="D800" s="429" t="s">
        <v>1628</v>
      </c>
      <c r="E800" s="22" t="s">
        <v>1362</v>
      </c>
      <c r="F800" s="427"/>
    </row>
    <row r="801" spans="1:6" ht="37.5">
      <c r="A801" s="425"/>
      <c r="B801" s="426"/>
      <c r="C801" s="425" t="s">
        <v>5</v>
      </c>
      <c r="D801" s="428" t="s">
        <v>2233</v>
      </c>
      <c r="E801" s="679" t="s">
        <v>1362</v>
      </c>
      <c r="F801" s="427"/>
    </row>
    <row r="802" spans="1:6">
      <c r="A802" s="425"/>
      <c r="B802" s="426"/>
      <c r="C802" s="425" t="s">
        <v>6</v>
      </c>
      <c r="D802" s="428"/>
      <c r="E802" s="679"/>
      <c r="F802" s="427"/>
    </row>
    <row r="803" spans="1:6">
      <c r="A803" s="425"/>
      <c r="B803" s="426"/>
      <c r="C803" s="425" t="s">
        <v>7</v>
      </c>
      <c r="D803" s="428"/>
      <c r="E803" s="679"/>
      <c r="F803" s="427"/>
    </row>
    <row r="804" spans="1:6">
      <c r="A804" s="425"/>
      <c r="B804" s="426"/>
      <c r="C804" s="425" t="s">
        <v>8</v>
      </c>
      <c r="D804" s="428"/>
      <c r="E804" s="679"/>
      <c r="F804" s="427"/>
    </row>
    <row r="805" spans="1:6">
      <c r="A805"/>
      <c r="B805"/>
      <c r="D805"/>
      <c r="E805"/>
      <c r="F805"/>
    </row>
    <row r="806" spans="1:6" ht="87.5">
      <c r="A806" s="425" t="s">
        <v>1098</v>
      </c>
      <c r="B806" s="426" t="s">
        <v>1594</v>
      </c>
      <c r="C806" s="425"/>
      <c r="D806" s="426" t="s">
        <v>1099</v>
      </c>
      <c r="E806" s="677"/>
      <c r="F806" s="427"/>
    </row>
    <row r="807" spans="1:6">
      <c r="A807" s="425"/>
      <c r="B807" s="426"/>
      <c r="C807" s="425" t="s">
        <v>835</v>
      </c>
      <c r="D807" s="428"/>
      <c r="E807" s="677"/>
      <c r="F807" s="427"/>
    </row>
    <row r="808" spans="1:6" ht="25">
      <c r="A808" s="425"/>
      <c r="B808" s="426"/>
      <c r="C808" s="425" t="s">
        <v>4</v>
      </c>
      <c r="D808" s="429" t="s">
        <v>1753</v>
      </c>
      <c r="E808" s="22" t="s">
        <v>1362</v>
      </c>
      <c r="F808" s="427"/>
    </row>
    <row r="809" spans="1:6" ht="100">
      <c r="A809" s="425"/>
      <c r="B809" s="426"/>
      <c r="C809" s="425" t="s">
        <v>5</v>
      </c>
      <c r="D809" s="428" t="s">
        <v>2234</v>
      </c>
      <c r="E809" s="677" t="s">
        <v>1362</v>
      </c>
      <c r="F809" s="427"/>
    </row>
    <row r="810" spans="1:6">
      <c r="A810" s="425"/>
      <c r="B810" s="426"/>
      <c r="C810" s="425" t="s">
        <v>6</v>
      </c>
      <c r="D810" s="428"/>
      <c r="E810" s="677"/>
      <c r="F810" s="427"/>
    </row>
    <row r="811" spans="1:6">
      <c r="A811" s="425"/>
      <c r="B811" s="426"/>
      <c r="C811" s="425" t="s">
        <v>7</v>
      </c>
      <c r="D811" s="428"/>
      <c r="E811" s="677"/>
      <c r="F811" s="427"/>
    </row>
    <row r="812" spans="1:6">
      <c r="A812" s="425"/>
      <c r="B812" s="426"/>
      <c r="C812" s="425" t="s">
        <v>8</v>
      </c>
      <c r="D812" s="428"/>
      <c r="E812" s="677"/>
      <c r="F812" s="427"/>
    </row>
    <row r="813" spans="1:6">
      <c r="A813"/>
      <c r="B813"/>
      <c r="D813"/>
      <c r="E813"/>
      <c r="F813"/>
    </row>
    <row r="814" spans="1:6" ht="100">
      <c r="A814" s="425" t="s">
        <v>1100</v>
      </c>
      <c r="B814" s="426" t="s">
        <v>1101</v>
      </c>
      <c r="C814" s="425"/>
      <c r="D814" s="426" t="s">
        <v>2398</v>
      </c>
      <c r="E814" s="677"/>
      <c r="F814" s="427"/>
    </row>
    <row r="815" spans="1:6">
      <c r="A815" s="425"/>
      <c r="B815" s="426"/>
      <c r="C815" s="425" t="s">
        <v>835</v>
      </c>
      <c r="D815" s="428"/>
      <c r="E815" s="677"/>
      <c r="F815" s="427"/>
    </row>
    <row r="816" spans="1:6">
      <c r="A816" s="425"/>
      <c r="B816" s="426"/>
      <c r="C816" s="425" t="s">
        <v>4</v>
      </c>
      <c r="D816" s="429" t="s">
        <v>1623</v>
      </c>
      <c r="E816" s="22" t="s">
        <v>1362</v>
      </c>
      <c r="F816" s="427"/>
    </row>
    <row r="817" spans="1:6">
      <c r="A817" s="425"/>
      <c r="B817" s="426"/>
      <c r="C817" s="425" t="s">
        <v>5</v>
      </c>
      <c r="D817" s="429" t="s">
        <v>2235</v>
      </c>
      <c r="E817" s="22" t="s">
        <v>1362</v>
      </c>
      <c r="F817" s="427"/>
    </row>
    <row r="818" spans="1:6">
      <c r="A818" s="425"/>
      <c r="B818" s="426"/>
      <c r="C818" s="425" t="s">
        <v>6</v>
      </c>
      <c r="D818" s="428"/>
      <c r="E818" s="677"/>
      <c r="F818" s="427"/>
    </row>
    <row r="819" spans="1:6">
      <c r="A819" s="425"/>
      <c r="B819" s="426"/>
      <c r="C819" s="425" t="s">
        <v>7</v>
      </c>
      <c r="D819" s="428"/>
      <c r="E819" s="677"/>
      <c r="F819" s="427"/>
    </row>
    <row r="820" spans="1:6">
      <c r="A820" s="425"/>
      <c r="B820" s="426"/>
      <c r="C820" s="425" t="s">
        <v>8</v>
      </c>
      <c r="D820" s="428"/>
      <c r="E820" s="677"/>
      <c r="F820" s="427"/>
    </row>
    <row r="821" spans="1:6">
      <c r="A821"/>
      <c r="B821"/>
      <c r="D821"/>
      <c r="E821"/>
      <c r="F821"/>
    </row>
    <row r="822" spans="1:6" ht="125">
      <c r="A822" s="425" t="s">
        <v>1102</v>
      </c>
      <c r="B822" s="426" t="s">
        <v>1103</v>
      </c>
      <c r="C822" s="425"/>
      <c r="D822" s="426" t="s">
        <v>2399</v>
      </c>
      <c r="E822" s="677"/>
      <c r="F822" s="427"/>
    </row>
    <row r="823" spans="1:6">
      <c r="A823" s="425"/>
      <c r="B823" s="426"/>
      <c r="C823" s="425" t="s">
        <v>835</v>
      </c>
      <c r="D823" s="428"/>
      <c r="E823" s="677"/>
      <c r="F823" s="427"/>
    </row>
    <row r="824" spans="1:6">
      <c r="A824" s="425"/>
      <c r="B824" s="426"/>
      <c r="C824" s="425" t="s">
        <v>4</v>
      </c>
      <c r="D824" s="429" t="s">
        <v>1627</v>
      </c>
      <c r="E824" s="22" t="s">
        <v>1362</v>
      </c>
      <c r="F824" s="427"/>
    </row>
    <row r="825" spans="1:6">
      <c r="A825" s="425"/>
      <c r="B825" s="426"/>
      <c r="C825" s="425" t="s">
        <v>5</v>
      </c>
      <c r="D825" s="429" t="s">
        <v>2236</v>
      </c>
      <c r="E825" s="22" t="s">
        <v>1362</v>
      </c>
      <c r="F825" s="427"/>
    </row>
    <row r="826" spans="1:6">
      <c r="A826" s="425"/>
      <c r="B826" s="426"/>
      <c r="C826" s="425" t="s">
        <v>6</v>
      </c>
      <c r="D826" s="428"/>
      <c r="E826" s="677"/>
      <c r="F826" s="427"/>
    </row>
    <row r="827" spans="1:6">
      <c r="A827" s="425"/>
      <c r="B827" s="426"/>
      <c r="C827" s="425" t="s">
        <v>7</v>
      </c>
      <c r="D827" s="428"/>
      <c r="E827" s="677"/>
      <c r="F827" s="427"/>
    </row>
    <row r="828" spans="1:6">
      <c r="A828" s="425"/>
      <c r="B828" s="426"/>
      <c r="C828" s="425" t="s">
        <v>8</v>
      </c>
      <c r="D828" s="428"/>
      <c r="E828" s="677"/>
      <c r="F828" s="427"/>
    </row>
    <row r="829" spans="1:6">
      <c r="A829"/>
      <c r="B829"/>
      <c r="D829"/>
      <c r="E829"/>
      <c r="F829"/>
    </row>
    <row r="830" spans="1:6">
      <c r="A830" s="422">
        <v>3.3</v>
      </c>
      <c r="B830" s="676"/>
      <c r="C830" s="422"/>
      <c r="D830" s="676" t="s">
        <v>1104</v>
      </c>
      <c r="E830" s="463"/>
      <c r="F830" s="423"/>
    </row>
    <row r="831" spans="1:6" ht="125">
      <c r="A831" s="425" t="s">
        <v>1105</v>
      </c>
      <c r="B831" s="426" t="s">
        <v>1106</v>
      </c>
      <c r="C831" s="425"/>
      <c r="D831" s="426" t="s">
        <v>1107</v>
      </c>
      <c r="E831" s="677"/>
      <c r="F831" s="427"/>
    </row>
    <row r="832" spans="1:6">
      <c r="A832" s="425"/>
      <c r="B832" s="426"/>
      <c r="C832" s="425" t="s">
        <v>835</v>
      </c>
      <c r="D832" s="428"/>
      <c r="E832" s="677"/>
      <c r="F832" s="427"/>
    </row>
    <row r="833" spans="1:6" ht="37.5">
      <c r="A833" s="425"/>
      <c r="B833" s="426"/>
      <c r="C833" s="425" t="s">
        <v>4</v>
      </c>
      <c r="D833" s="429" t="s">
        <v>1754</v>
      </c>
      <c r="E833" s="22" t="s">
        <v>1362</v>
      </c>
      <c r="F833" s="427"/>
    </row>
    <row r="834" spans="1:6" ht="25">
      <c r="A834" s="425"/>
      <c r="B834" s="426"/>
      <c r="C834" s="425" t="s">
        <v>5</v>
      </c>
      <c r="D834" s="428" t="s">
        <v>2237</v>
      </c>
      <c r="E834" s="677" t="s">
        <v>1362</v>
      </c>
      <c r="F834" s="427"/>
    </row>
    <row r="835" spans="1:6">
      <c r="A835" s="425"/>
      <c r="B835" s="426"/>
      <c r="C835" s="425" t="s">
        <v>6</v>
      </c>
      <c r="D835" s="428"/>
      <c r="E835" s="677"/>
      <c r="F835" s="427"/>
    </row>
    <row r="836" spans="1:6">
      <c r="A836" s="425"/>
      <c r="B836" s="426"/>
      <c r="C836" s="425" t="s">
        <v>7</v>
      </c>
      <c r="D836" s="428"/>
      <c r="E836" s="677"/>
      <c r="F836" s="427"/>
    </row>
    <row r="837" spans="1:6">
      <c r="A837" s="425"/>
      <c r="B837" s="426"/>
      <c r="C837" s="425" t="s">
        <v>8</v>
      </c>
      <c r="D837" s="433"/>
      <c r="E837" s="677"/>
      <c r="F837" s="427"/>
    </row>
    <row r="838" spans="1:6">
      <c r="A838"/>
      <c r="B838"/>
      <c r="D838"/>
      <c r="E838"/>
      <c r="F838"/>
    </row>
    <row r="839" spans="1:6" ht="112.5">
      <c r="A839" s="425" t="s">
        <v>1108</v>
      </c>
      <c r="B839" s="426" t="s">
        <v>1109</v>
      </c>
      <c r="C839" s="425"/>
      <c r="D839" s="426" t="s">
        <v>2400</v>
      </c>
      <c r="E839" s="679"/>
      <c r="F839" s="427"/>
    </row>
    <row r="840" spans="1:6">
      <c r="A840" s="425"/>
      <c r="B840" s="426"/>
      <c r="C840" s="425" t="s">
        <v>835</v>
      </c>
      <c r="D840" s="428"/>
      <c r="E840" s="679"/>
      <c r="F840" s="427"/>
    </row>
    <row r="841" spans="1:6" ht="25">
      <c r="A841" s="425"/>
      <c r="B841" s="426"/>
      <c r="C841" s="425" t="s">
        <v>4</v>
      </c>
      <c r="D841" s="429" t="s">
        <v>1755</v>
      </c>
      <c r="E841" s="22" t="s">
        <v>1362</v>
      </c>
      <c r="F841" s="427"/>
    </row>
    <row r="842" spans="1:6">
      <c r="A842" s="425"/>
      <c r="B842" s="426"/>
      <c r="C842" s="425" t="s">
        <v>5</v>
      </c>
      <c r="D842" s="428" t="s">
        <v>2238</v>
      </c>
      <c r="E842" s="679" t="s">
        <v>1362</v>
      </c>
      <c r="F842" s="427"/>
    </row>
    <row r="843" spans="1:6">
      <c r="A843" s="425"/>
      <c r="B843" s="426"/>
      <c r="C843" s="425" t="s">
        <v>6</v>
      </c>
      <c r="D843" s="428"/>
      <c r="E843" s="679"/>
      <c r="F843" s="427"/>
    </row>
    <row r="844" spans="1:6">
      <c r="A844" s="425"/>
      <c r="B844" s="426"/>
      <c r="C844" s="425" t="s">
        <v>7</v>
      </c>
      <c r="D844" s="428"/>
      <c r="E844" s="679"/>
      <c r="F844" s="427"/>
    </row>
    <row r="845" spans="1:6">
      <c r="A845" s="425"/>
      <c r="B845" s="426"/>
      <c r="C845" s="425" t="s">
        <v>8</v>
      </c>
      <c r="D845" s="428"/>
      <c r="E845" s="679"/>
      <c r="F845" s="427"/>
    </row>
    <row r="846" spans="1:6">
      <c r="A846"/>
      <c r="B846"/>
      <c r="D846"/>
      <c r="E846"/>
      <c r="F846"/>
    </row>
    <row r="847" spans="1:6">
      <c r="A847" s="422">
        <v>3.4</v>
      </c>
      <c r="B847" s="676"/>
      <c r="C847" s="422"/>
      <c r="D847" s="676" t="s">
        <v>1110</v>
      </c>
      <c r="E847" s="463"/>
      <c r="F847" s="423"/>
    </row>
    <row r="848" spans="1:6" ht="75">
      <c r="A848" s="425" t="s">
        <v>1111</v>
      </c>
      <c r="B848" s="426" t="s">
        <v>1595</v>
      </c>
      <c r="C848" s="425"/>
      <c r="D848" s="426" t="s">
        <v>1112</v>
      </c>
      <c r="E848" s="679"/>
      <c r="F848" s="427"/>
    </row>
    <row r="849" spans="1:6">
      <c r="A849" s="425"/>
      <c r="B849" s="426"/>
      <c r="C849" s="425" t="s">
        <v>835</v>
      </c>
      <c r="D849" s="428"/>
      <c r="E849" s="679"/>
      <c r="F849" s="427"/>
    </row>
    <row r="850" spans="1:6" ht="87.5">
      <c r="A850" s="425"/>
      <c r="B850" s="426"/>
      <c r="C850" s="425" t="s">
        <v>4</v>
      </c>
      <c r="D850" s="443" t="s">
        <v>1756</v>
      </c>
      <c r="E850" s="22" t="s">
        <v>1362</v>
      </c>
      <c r="F850" s="427"/>
    </row>
    <row r="851" spans="1:6" ht="75">
      <c r="A851" s="425"/>
      <c r="B851" s="426"/>
      <c r="C851" s="425" t="s">
        <v>5</v>
      </c>
      <c r="D851" s="428" t="s">
        <v>2239</v>
      </c>
      <c r="E851" s="679" t="s">
        <v>1362</v>
      </c>
      <c r="F851" s="427"/>
    </row>
    <row r="852" spans="1:6">
      <c r="A852" s="425"/>
      <c r="B852" s="426"/>
      <c r="C852" s="425" t="s">
        <v>6</v>
      </c>
      <c r="D852" s="428"/>
      <c r="E852" s="679"/>
      <c r="F852" s="427"/>
    </row>
    <row r="853" spans="1:6">
      <c r="A853" s="425"/>
      <c r="B853" s="426"/>
      <c r="C853" s="425" t="s">
        <v>7</v>
      </c>
      <c r="D853" s="428"/>
      <c r="E853" s="679"/>
      <c r="F853" s="427"/>
    </row>
    <row r="854" spans="1:6">
      <c r="A854" s="425"/>
      <c r="B854" s="426"/>
      <c r="C854" s="425" t="s">
        <v>8</v>
      </c>
      <c r="D854" s="428"/>
      <c r="E854" s="679"/>
      <c r="F854" s="427"/>
    </row>
    <row r="855" spans="1:6">
      <c r="A855"/>
      <c r="B855"/>
      <c r="D855"/>
      <c r="E855"/>
      <c r="F855"/>
    </row>
    <row r="856" spans="1:6" ht="125">
      <c r="A856" s="425" t="s">
        <v>1113</v>
      </c>
      <c r="B856" s="426" t="s">
        <v>1596</v>
      </c>
      <c r="C856" s="425"/>
      <c r="D856" s="426" t="s">
        <v>1114</v>
      </c>
      <c r="E856" s="679"/>
      <c r="F856" s="427"/>
    </row>
    <row r="857" spans="1:6">
      <c r="A857" s="425"/>
      <c r="B857" s="426"/>
      <c r="C857" s="425" t="s">
        <v>835</v>
      </c>
      <c r="D857" s="428"/>
      <c r="E857" s="679"/>
      <c r="F857" s="427"/>
    </row>
    <row r="858" spans="1:6" ht="87.5">
      <c r="A858" s="425"/>
      <c r="B858" s="426"/>
      <c r="C858" s="425" t="s">
        <v>4</v>
      </c>
      <c r="D858" s="443" t="s">
        <v>1756</v>
      </c>
      <c r="E858" s="22" t="s">
        <v>1362</v>
      </c>
      <c r="F858" s="427"/>
    </row>
    <row r="859" spans="1:6" ht="75">
      <c r="A859" s="425"/>
      <c r="B859" s="426"/>
      <c r="C859" s="425" t="s">
        <v>5</v>
      </c>
      <c r="D859" s="428" t="s">
        <v>2239</v>
      </c>
      <c r="E859" s="679" t="s">
        <v>1362</v>
      </c>
      <c r="F859" s="427"/>
    </row>
    <row r="860" spans="1:6">
      <c r="A860" s="425"/>
      <c r="B860" s="426"/>
      <c r="C860" s="425" t="s">
        <v>6</v>
      </c>
      <c r="D860" s="428"/>
      <c r="E860" s="677"/>
      <c r="F860" s="427"/>
    </row>
    <row r="861" spans="1:6">
      <c r="A861" s="425"/>
      <c r="B861" s="426"/>
      <c r="C861" s="425" t="s">
        <v>7</v>
      </c>
      <c r="D861" s="428"/>
      <c r="E861" s="677"/>
      <c r="F861" s="427"/>
    </row>
    <row r="862" spans="1:6">
      <c r="A862" s="425"/>
      <c r="B862" s="426"/>
      <c r="C862" s="425" t="s">
        <v>8</v>
      </c>
      <c r="D862" s="428"/>
      <c r="E862" s="677"/>
      <c r="F862" s="427"/>
    </row>
    <row r="863" spans="1:6">
      <c r="A863"/>
      <c r="B863"/>
      <c r="D863"/>
      <c r="E863"/>
      <c r="F863"/>
    </row>
    <row r="864" spans="1:6" ht="87.5">
      <c r="A864" s="425" t="s">
        <v>1115</v>
      </c>
      <c r="B864" s="433" t="s">
        <v>1597</v>
      </c>
      <c r="C864" s="425"/>
      <c r="D864" s="426" t="s">
        <v>1116</v>
      </c>
      <c r="E864" s="679"/>
      <c r="F864" s="427"/>
    </row>
    <row r="865" spans="1:6">
      <c r="A865" s="425"/>
      <c r="B865" s="426"/>
      <c r="C865" s="425" t="s">
        <v>835</v>
      </c>
      <c r="D865" s="428"/>
      <c r="E865" s="679"/>
      <c r="F865" s="427"/>
    </row>
    <row r="866" spans="1:6" ht="56.25" customHeight="1">
      <c r="A866" s="425"/>
      <c r="B866" s="426"/>
      <c r="C866" s="425" t="s">
        <v>4</v>
      </c>
      <c r="D866" s="429" t="s">
        <v>1757</v>
      </c>
      <c r="E866" s="22" t="s">
        <v>1362</v>
      </c>
      <c r="F866" s="427"/>
    </row>
    <row r="867" spans="1:6" ht="37.5">
      <c r="A867" s="425"/>
      <c r="B867" s="426"/>
      <c r="C867" s="425" t="s">
        <v>5</v>
      </c>
      <c r="D867" s="428" t="s">
        <v>2240</v>
      </c>
      <c r="E867" s="679" t="s">
        <v>1362</v>
      </c>
      <c r="F867" s="427"/>
    </row>
    <row r="868" spans="1:6">
      <c r="A868" s="425"/>
      <c r="B868" s="426"/>
      <c r="C868" s="425" t="s">
        <v>6</v>
      </c>
      <c r="D868" s="428"/>
      <c r="E868" s="679"/>
      <c r="F868" s="427"/>
    </row>
    <row r="869" spans="1:6">
      <c r="A869" s="425"/>
      <c r="B869" s="426"/>
      <c r="C869" s="425" t="s">
        <v>7</v>
      </c>
      <c r="D869" s="428"/>
      <c r="E869" s="679"/>
      <c r="F869" s="427"/>
    </row>
    <row r="870" spans="1:6">
      <c r="A870" s="425"/>
      <c r="B870" s="426"/>
      <c r="C870" s="425" t="s">
        <v>8</v>
      </c>
      <c r="D870" s="428"/>
      <c r="E870" s="679"/>
      <c r="F870" s="427"/>
    </row>
    <row r="871" spans="1:6">
      <c r="A871"/>
      <c r="B871"/>
      <c r="D871"/>
      <c r="E871"/>
      <c r="F871"/>
    </row>
    <row r="872" spans="1:6" ht="175">
      <c r="A872" s="425" t="s">
        <v>1117</v>
      </c>
      <c r="B872" s="433" t="s">
        <v>1598</v>
      </c>
      <c r="C872" s="425"/>
      <c r="D872" s="426" t="s">
        <v>1118</v>
      </c>
      <c r="E872" s="679"/>
      <c r="F872" s="427"/>
    </row>
    <row r="873" spans="1:6">
      <c r="A873" s="425"/>
      <c r="B873" s="426"/>
      <c r="C873" s="425" t="s">
        <v>835</v>
      </c>
      <c r="D873" s="428"/>
      <c r="E873" s="679"/>
      <c r="F873" s="427"/>
    </row>
    <row r="874" spans="1:6" ht="62.5">
      <c r="A874" s="425"/>
      <c r="B874" s="426"/>
      <c r="C874" s="425" t="s">
        <v>4</v>
      </c>
      <c r="D874" s="443" t="s">
        <v>1758</v>
      </c>
      <c r="E874" s="22" t="s">
        <v>1362</v>
      </c>
      <c r="F874" s="427"/>
    </row>
    <row r="875" spans="1:6" ht="37.5">
      <c r="A875" s="425"/>
      <c r="B875" s="426"/>
      <c r="C875" s="425" t="s">
        <v>5</v>
      </c>
      <c r="D875" s="428" t="s">
        <v>2241</v>
      </c>
      <c r="E875" s="679" t="s">
        <v>1362</v>
      </c>
      <c r="F875" s="427"/>
    </row>
    <row r="876" spans="1:6">
      <c r="A876" s="425"/>
      <c r="B876" s="426"/>
      <c r="C876" s="425" t="s">
        <v>6</v>
      </c>
      <c r="D876" s="428"/>
      <c r="E876" s="679"/>
      <c r="F876" s="427"/>
    </row>
    <row r="877" spans="1:6">
      <c r="A877" s="425"/>
      <c r="B877" s="426"/>
      <c r="C877" s="425" t="s">
        <v>7</v>
      </c>
      <c r="D877" s="428"/>
      <c r="E877" s="679"/>
      <c r="F877" s="427"/>
    </row>
    <row r="878" spans="1:6">
      <c r="A878" s="425"/>
      <c r="B878" s="426"/>
      <c r="C878" s="425" t="s">
        <v>8</v>
      </c>
      <c r="D878" s="428"/>
      <c r="E878" s="679"/>
      <c r="F878" s="427"/>
    </row>
    <row r="879" spans="1:6">
      <c r="A879"/>
      <c r="B879"/>
      <c r="D879"/>
      <c r="E879"/>
      <c r="F879"/>
    </row>
    <row r="880" spans="1:6" ht="112.5">
      <c r="A880" s="425" t="s">
        <v>1119</v>
      </c>
      <c r="B880" s="426" t="s">
        <v>1120</v>
      </c>
      <c r="C880" s="425"/>
      <c r="D880" s="426" t="s">
        <v>1121</v>
      </c>
      <c r="E880" s="679"/>
      <c r="F880" s="434"/>
    </row>
    <row r="881" spans="1:6">
      <c r="A881" s="425"/>
      <c r="B881" s="426"/>
      <c r="C881" s="425" t="s">
        <v>835</v>
      </c>
      <c r="D881" s="428"/>
      <c r="E881" s="679"/>
      <c r="F881" s="434"/>
    </row>
    <row r="882" spans="1:6" ht="62.5">
      <c r="A882" s="425"/>
      <c r="B882" s="426"/>
      <c r="C882" s="425" t="s">
        <v>4</v>
      </c>
      <c r="D882" s="443" t="s">
        <v>1758</v>
      </c>
      <c r="E882" s="22" t="s">
        <v>1362</v>
      </c>
      <c r="F882" s="427"/>
    </row>
    <row r="883" spans="1:6" ht="62.5">
      <c r="A883" s="680"/>
      <c r="B883" s="681"/>
      <c r="C883" s="680" t="s">
        <v>5</v>
      </c>
      <c r="D883" s="682" t="s">
        <v>2242</v>
      </c>
      <c r="E883" s="683" t="s">
        <v>1353</v>
      </c>
      <c r="F883" s="684" t="s">
        <v>2243</v>
      </c>
    </row>
    <row r="884" spans="1:6" ht="37.5">
      <c r="A884" s="425"/>
      <c r="B884" s="426"/>
      <c r="C884" s="425" t="s">
        <v>6</v>
      </c>
      <c r="D884" s="428" t="s">
        <v>2401</v>
      </c>
      <c r="E884" s="679" t="s">
        <v>1362</v>
      </c>
      <c r="F884" s="427"/>
    </row>
    <row r="885" spans="1:6">
      <c r="A885" s="425"/>
      <c r="B885" s="426"/>
      <c r="C885" s="425" t="s">
        <v>7</v>
      </c>
      <c r="D885" s="428"/>
      <c r="E885" s="679"/>
      <c r="F885" s="427"/>
    </row>
    <row r="886" spans="1:6">
      <c r="A886" s="425"/>
      <c r="B886" s="426"/>
      <c r="C886" s="425" t="s">
        <v>8</v>
      </c>
      <c r="D886" s="428"/>
      <c r="E886" s="679"/>
      <c r="F886" s="427"/>
    </row>
    <row r="887" spans="1:6">
      <c r="A887"/>
      <c r="B887"/>
      <c r="D887"/>
      <c r="E887"/>
      <c r="F887"/>
    </row>
    <row r="888" spans="1:6" ht="100">
      <c r="A888" s="425" t="s">
        <v>1122</v>
      </c>
      <c r="B888" s="433" t="s">
        <v>1599</v>
      </c>
      <c r="C888" s="425"/>
      <c r="D888" s="426" t="s">
        <v>1123</v>
      </c>
      <c r="E888" s="677"/>
      <c r="F888" s="435"/>
    </row>
    <row r="889" spans="1:6">
      <c r="A889" s="425"/>
      <c r="B889" s="426"/>
      <c r="C889" s="425" t="s">
        <v>835</v>
      </c>
      <c r="D889" s="428"/>
      <c r="E889" s="677"/>
      <c r="F889" s="435"/>
    </row>
    <row r="890" spans="1:6" ht="62.5">
      <c r="A890" s="425"/>
      <c r="B890" s="426"/>
      <c r="C890" s="425" t="s">
        <v>4</v>
      </c>
      <c r="D890" s="443" t="s">
        <v>1758</v>
      </c>
      <c r="E890" s="22" t="s">
        <v>1362</v>
      </c>
      <c r="F890" s="435"/>
    </row>
    <row r="891" spans="1:6" ht="37.5">
      <c r="A891" s="425"/>
      <c r="B891" s="426"/>
      <c r="C891" s="425" t="s">
        <v>5</v>
      </c>
      <c r="D891" s="428" t="s">
        <v>2244</v>
      </c>
      <c r="E891" s="679" t="s">
        <v>1362</v>
      </c>
      <c r="F891" s="427"/>
    </row>
    <row r="892" spans="1:6">
      <c r="A892" s="425"/>
      <c r="B892" s="426"/>
      <c r="C892" s="425" t="s">
        <v>6</v>
      </c>
      <c r="D892" s="428"/>
      <c r="E892" s="677"/>
      <c r="F892" s="427"/>
    </row>
    <row r="893" spans="1:6">
      <c r="A893" s="425"/>
      <c r="B893" s="426"/>
      <c r="C893" s="425" t="s">
        <v>7</v>
      </c>
      <c r="D893" s="428"/>
      <c r="E893" s="677"/>
      <c r="F893" s="435"/>
    </row>
    <row r="894" spans="1:6">
      <c r="A894" s="425"/>
      <c r="B894" s="426"/>
      <c r="C894" s="425" t="s">
        <v>8</v>
      </c>
      <c r="D894" s="428"/>
      <c r="E894" s="677"/>
      <c r="F894" s="427"/>
    </row>
    <row r="895" spans="1:6">
      <c r="A895"/>
      <c r="B895"/>
      <c r="D895"/>
      <c r="E895"/>
      <c r="F895"/>
    </row>
    <row r="896" spans="1:6" ht="100">
      <c r="A896" s="425" t="s">
        <v>1124</v>
      </c>
      <c r="B896" s="426" t="s">
        <v>1600</v>
      </c>
      <c r="C896" s="425"/>
      <c r="D896" s="426" t="s">
        <v>1125</v>
      </c>
      <c r="E896" s="677"/>
      <c r="F896" s="427"/>
    </row>
    <row r="897" spans="1:6">
      <c r="A897" s="425"/>
      <c r="B897" s="426"/>
      <c r="C897" s="425" t="s">
        <v>835</v>
      </c>
      <c r="D897" s="428"/>
      <c r="E897" s="677"/>
      <c r="F897" s="427"/>
    </row>
    <row r="898" spans="1:6" ht="70.5" customHeight="1">
      <c r="A898" s="425"/>
      <c r="B898" s="426"/>
      <c r="C898" s="425" t="s">
        <v>4</v>
      </c>
      <c r="D898" s="443" t="s">
        <v>1758</v>
      </c>
      <c r="E898" s="22" t="s">
        <v>1362</v>
      </c>
      <c r="F898" s="427"/>
    </row>
    <row r="899" spans="1:6" ht="37.5">
      <c r="A899" s="425"/>
      <c r="B899" s="426"/>
      <c r="C899" s="425" t="s">
        <v>5</v>
      </c>
      <c r="D899" s="428" t="s">
        <v>2245</v>
      </c>
      <c r="E899" s="677" t="s">
        <v>1362</v>
      </c>
      <c r="F899" s="427"/>
    </row>
    <row r="900" spans="1:6">
      <c r="A900" s="425"/>
      <c r="B900" s="426"/>
      <c r="C900" s="425" t="s">
        <v>6</v>
      </c>
      <c r="D900" s="428"/>
      <c r="E900" s="677"/>
      <c r="F900" s="427"/>
    </row>
    <row r="901" spans="1:6">
      <c r="A901" s="425"/>
      <c r="B901" s="426"/>
      <c r="C901" s="425" t="s">
        <v>7</v>
      </c>
      <c r="D901" s="428"/>
      <c r="E901" s="677"/>
      <c r="F901" s="427"/>
    </row>
    <row r="902" spans="1:6">
      <c r="A902" s="425"/>
      <c r="B902" s="426"/>
      <c r="C902" s="425" t="s">
        <v>8</v>
      </c>
      <c r="D902" s="428"/>
      <c r="E902" s="677"/>
      <c r="F902" s="427"/>
    </row>
    <row r="903" spans="1:6">
      <c r="A903"/>
      <c r="B903"/>
      <c r="D903"/>
      <c r="E903"/>
      <c r="F903"/>
    </row>
    <row r="904" spans="1:6" ht="287.5">
      <c r="A904" s="425" t="s">
        <v>1126</v>
      </c>
      <c r="B904" s="426" t="s">
        <v>1601</v>
      </c>
      <c r="C904" s="425"/>
      <c r="D904" s="426" t="s">
        <v>1127</v>
      </c>
      <c r="E904" s="677"/>
      <c r="F904" s="427"/>
    </row>
    <row r="905" spans="1:6">
      <c r="A905" s="425"/>
      <c r="B905" s="426"/>
      <c r="C905" s="425" t="s">
        <v>835</v>
      </c>
      <c r="D905" s="428"/>
      <c r="E905" s="677"/>
      <c r="F905" s="427"/>
    </row>
    <row r="906" spans="1:6" ht="37.5">
      <c r="A906" s="425"/>
      <c r="B906" s="426"/>
      <c r="C906" s="425" t="s">
        <v>4</v>
      </c>
      <c r="D906" s="429" t="s">
        <v>1685</v>
      </c>
      <c r="E906" s="22" t="s">
        <v>1362</v>
      </c>
      <c r="F906" s="427"/>
    </row>
    <row r="907" spans="1:6" ht="37.5">
      <c r="A907" s="425"/>
      <c r="B907" s="426"/>
      <c r="C907" s="425" t="s">
        <v>5</v>
      </c>
      <c r="D907" s="428" t="s">
        <v>2246</v>
      </c>
      <c r="E907" s="677" t="s">
        <v>1362</v>
      </c>
      <c r="F907" s="427"/>
    </row>
    <row r="908" spans="1:6">
      <c r="A908" s="425"/>
      <c r="B908" s="426"/>
      <c r="C908" s="425" t="s">
        <v>6</v>
      </c>
      <c r="D908" s="428"/>
      <c r="E908" s="677"/>
      <c r="F908" s="427"/>
    </row>
    <row r="909" spans="1:6">
      <c r="A909" s="425"/>
      <c r="B909" s="426"/>
      <c r="C909" s="425" t="s">
        <v>7</v>
      </c>
      <c r="D909" s="428"/>
      <c r="E909" s="677"/>
      <c r="F909" s="427"/>
    </row>
    <row r="910" spans="1:6">
      <c r="A910" s="425"/>
      <c r="B910" s="426"/>
      <c r="C910" s="425" t="s">
        <v>8</v>
      </c>
      <c r="D910" s="428"/>
      <c r="E910" s="677"/>
      <c r="F910" s="427"/>
    </row>
    <row r="911" spans="1:6">
      <c r="A911"/>
      <c r="B911"/>
      <c r="D911"/>
      <c r="E911"/>
      <c r="F911"/>
    </row>
    <row r="912" spans="1:6" ht="137.5">
      <c r="A912" s="425" t="s">
        <v>1128</v>
      </c>
      <c r="B912" s="426" t="s">
        <v>1602</v>
      </c>
      <c r="C912" s="425"/>
      <c r="D912" s="426" t="s">
        <v>1129</v>
      </c>
      <c r="E912" s="677"/>
      <c r="F912" s="427"/>
    </row>
    <row r="913" spans="1:6">
      <c r="A913" s="425"/>
      <c r="B913" s="426"/>
      <c r="C913" s="425" t="s">
        <v>835</v>
      </c>
      <c r="D913" s="428"/>
      <c r="E913" s="677"/>
      <c r="F913" s="427"/>
    </row>
    <row r="914" spans="1:6">
      <c r="A914" s="425"/>
      <c r="B914" s="426"/>
      <c r="C914" s="425" t="s">
        <v>4</v>
      </c>
      <c r="D914" s="429" t="s">
        <v>1626</v>
      </c>
      <c r="E914" s="22" t="s">
        <v>1362</v>
      </c>
      <c r="F914" s="427"/>
    </row>
    <row r="915" spans="1:6">
      <c r="A915" s="425"/>
      <c r="B915" s="426"/>
      <c r="C915" s="425" t="s">
        <v>5</v>
      </c>
      <c r="D915" s="429" t="s">
        <v>2247</v>
      </c>
      <c r="E915" s="22" t="s">
        <v>1362</v>
      </c>
      <c r="F915" s="427"/>
    </row>
    <row r="916" spans="1:6">
      <c r="A916" s="425"/>
      <c r="B916" s="426"/>
      <c r="C916" s="425" t="s">
        <v>6</v>
      </c>
      <c r="D916" s="428"/>
      <c r="E916" s="677"/>
      <c r="F916" s="427"/>
    </row>
    <row r="917" spans="1:6">
      <c r="A917" s="425"/>
      <c r="B917" s="426"/>
      <c r="C917" s="425" t="s">
        <v>7</v>
      </c>
      <c r="D917" s="428"/>
      <c r="E917" s="677"/>
      <c r="F917" s="427"/>
    </row>
    <row r="918" spans="1:6">
      <c r="A918" s="425"/>
      <c r="B918" s="426"/>
      <c r="C918" s="425" t="s">
        <v>8</v>
      </c>
      <c r="D918" s="428"/>
      <c r="E918" s="677"/>
      <c r="F918" s="427"/>
    </row>
    <row r="919" spans="1:6">
      <c r="A919"/>
      <c r="B919"/>
      <c r="D919"/>
      <c r="E919"/>
      <c r="F919"/>
    </row>
    <row r="920" spans="1:6" ht="175">
      <c r="A920" s="425" t="s">
        <v>1130</v>
      </c>
      <c r="B920" s="426" t="s">
        <v>1131</v>
      </c>
      <c r="C920" s="425"/>
      <c r="D920" s="426" t="s">
        <v>1132</v>
      </c>
      <c r="E920" s="677"/>
      <c r="F920" s="427"/>
    </row>
    <row r="921" spans="1:6">
      <c r="A921" s="425"/>
      <c r="B921" s="426"/>
      <c r="C921" s="425" t="s">
        <v>835</v>
      </c>
      <c r="D921" s="428"/>
      <c r="E921" s="677"/>
      <c r="F921" s="427"/>
    </row>
    <row r="922" spans="1:6">
      <c r="A922" s="425"/>
      <c r="B922" s="426"/>
      <c r="C922" s="425" t="s">
        <v>4</v>
      </c>
      <c r="D922" s="429" t="s">
        <v>1625</v>
      </c>
      <c r="E922" s="22" t="s">
        <v>1362</v>
      </c>
      <c r="F922" s="427"/>
    </row>
    <row r="923" spans="1:6">
      <c r="A923" s="425"/>
      <c r="B923" s="426"/>
      <c r="C923" s="425" t="s">
        <v>5</v>
      </c>
      <c r="D923" s="437" t="s">
        <v>2248</v>
      </c>
      <c r="E923" s="677" t="s">
        <v>1362</v>
      </c>
      <c r="F923" s="427"/>
    </row>
    <row r="924" spans="1:6">
      <c r="A924" s="425"/>
      <c r="B924" s="426"/>
      <c r="C924" s="425" t="s">
        <v>6</v>
      </c>
      <c r="D924" s="428"/>
      <c r="E924" s="677"/>
      <c r="F924" s="427"/>
    </row>
    <row r="925" spans="1:6">
      <c r="A925" s="425"/>
      <c r="B925" s="426"/>
      <c r="C925" s="425" t="s">
        <v>7</v>
      </c>
      <c r="D925" s="428"/>
      <c r="E925" s="677"/>
      <c r="F925" s="427"/>
    </row>
    <row r="926" spans="1:6">
      <c r="A926" s="425"/>
      <c r="B926" s="426"/>
      <c r="C926" s="425" t="s">
        <v>8</v>
      </c>
      <c r="D926" s="428"/>
      <c r="E926" s="677"/>
      <c r="F926" s="427"/>
    </row>
    <row r="927" spans="1:6">
      <c r="A927"/>
      <c r="B927"/>
      <c r="D927"/>
      <c r="E927"/>
      <c r="F927"/>
    </row>
    <row r="928" spans="1:6" ht="100">
      <c r="A928" s="425" t="s">
        <v>1133</v>
      </c>
      <c r="B928" s="426" t="s">
        <v>1134</v>
      </c>
      <c r="C928" s="425"/>
      <c r="D928" s="426" t="s">
        <v>1135</v>
      </c>
      <c r="E928" s="677"/>
      <c r="F928" s="427"/>
    </row>
    <row r="929" spans="1:6">
      <c r="A929" s="425"/>
      <c r="B929" s="426"/>
      <c r="C929" s="425" t="s">
        <v>835</v>
      </c>
      <c r="D929" s="428"/>
      <c r="E929" s="677"/>
      <c r="F929" s="427"/>
    </row>
    <row r="930" spans="1:6" ht="25">
      <c r="A930" s="425"/>
      <c r="B930" s="426"/>
      <c r="C930" s="425" t="s">
        <v>4</v>
      </c>
      <c r="D930" s="429" t="s">
        <v>1759</v>
      </c>
      <c r="E930" s="22" t="s">
        <v>1362</v>
      </c>
      <c r="F930" s="427"/>
    </row>
    <row r="931" spans="1:6" ht="25">
      <c r="A931" s="425"/>
      <c r="B931" s="426"/>
      <c r="C931" s="425" t="s">
        <v>5</v>
      </c>
      <c r="D931" s="428" t="s">
        <v>2249</v>
      </c>
      <c r="E931" s="677" t="s">
        <v>1362</v>
      </c>
      <c r="F931" s="427"/>
    </row>
    <row r="932" spans="1:6">
      <c r="A932" s="425"/>
      <c r="B932" s="426"/>
      <c r="C932" s="425" t="s">
        <v>6</v>
      </c>
      <c r="D932" s="428"/>
      <c r="E932" s="677"/>
      <c r="F932" s="427"/>
    </row>
    <row r="933" spans="1:6">
      <c r="A933" s="425"/>
      <c r="B933" s="426"/>
      <c r="C933" s="425" t="s">
        <v>7</v>
      </c>
      <c r="D933" s="428"/>
      <c r="E933" s="677"/>
      <c r="F933" s="427"/>
    </row>
    <row r="934" spans="1:6">
      <c r="A934" s="425"/>
      <c r="B934" s="426"/>
      <c r="C934" s="425" t="s">
        <v>8</v>
      </c>
      <c r="D934" s="428"/>
      <c r="E934" s="677"/>
      <c r="F934" s="427"/>
    </row>
    <row r="935" spans="1:6">
      <c r="A935"/>
      <c r="B935"/>
      <c r="D935"/>
      <c r="E935"/>
      <c r="F935"/>
    </row>
    <row r="936" spans="1:6" ht="100">
      <c r="A936" s="425" t="s">
        <v>1136</v>
      </c>
      <c r="B936" s="426" t="s">
        <v>1137</v>
      </c>
      <c r="C936" s="425"/>
      <c r="D936" s="426" t="s">
        <v>1138</v>
      </c>
      <c r="E936" s="677"/>
      <c r="F936" s="427"/>
    </row>
    <row r="937" spans="1:6">
      <c r="A937" s="425"/>
      <c r="B937" s="426"/>
      <c r="C937" s="425" t="s">
        <v>835</v>
      </c>
      <c r="D937" s="428"/>
      <c r="E937" s="677"/>
      <c r="F937" s="427"/>
    </row>
    <row r="938" spans="1:6" ht="37.5">
      <c r="A938" s="425"/>
      <c r="B938" s="426"/>
      <c r="C938" s="425" t="s">
        <v>4</v>
      </c>
      <c r="D938" s="429" t="s">
        <v>1760</v>
      </c>
      <c r="E938" s="22" t="s">
        <v>1362</v>
      </c>
      <c r="F938" s="427"/>
    </row>
    <row r="939" spans="1:6" ht="37.5">
      <c r="A939" s="425"/>
      <c r="B939" s="426"/>
      <c r="C939" s="425" t="s">
        <v>5</v>
      </c>
      <c r="D939" s="428" t="s">
        <v>2250</v>
      </c>
      <c r="E939" s="677" t="s">
        <v>1362</v>
      </c>
      <c r="F939" s="427"/>
    </row>
    <row r="940" spans="1:6">
      <c r="A940" s="425"/>
      <c r="B940" s="426"/>
      <c r="C940" s="425" t="s">
        <v>6</v>
      </c>
      <c r="D940" s="428"/>
      <c r="E940" s="677"/>
      <c r="F940" s="427"/>
    </row>
    <row r="941" spans="1:6">
      <c r="A941" s="425"/>
      <c r="B941" s="426"/>
      <c r="C941" s="425" t="s">
        <v>7</v>
      </c>
      <c r="D941" s="428"/>
      <c r="E941" s="677"/>
      <c r="F941" s="427"/>
    </row>
    <row r="942" spans="1:6">
      <c r="A942" s="425"/>
      <c r="B942" s="426"/>
      <c r="C942" s="425" t="s">
        <v>8</v>
      </c>
      <c r="D942" s="428"/>
      <c r="E942" s="677"/>
      <c r="F942" s="427"/>
    </row>
    <row r="943" spans="1:6">
      <c r="A943"/>
      <c r="B943"/>
      <c r="D943"/>
      <c r="E943"/>
      <c r="F943"/>
    </row>
    <row r="944" spans="1:6" ht="125">
      <c r="A944" s="425" t="s">
        <v>1139</v>
      </c>
      <c r="B944" s="426" t="s">
        <v>1140</v>
      </c>
      <c r="C944" s="425"/>
      <c r="D944" s="426" t="s">
        <v>1141</v>
      </c>
      <c r="E944" s="677"/>
      <c r="F944" s="427"/>
    </row>
    <row r="945" spans="1:6">
      <c r="A945" s="425"/>
      <c r="B945" s="426"/>
      <c r="C945" s="425" t="s">
        <v>835</v>
      </c>
      <c r="D945" s="428"/>
      <c r="E945" s="677"/>
      <c r="F945" s="427"/>
    </row>
    <row r="946" spans="1:6">
      <c r="A946" s="425"/>
      <c r="B946" s="426"/>
      <c r="C946" s="425" t="s">
        <v>4</v>
      </c>
      <c r="D946" s="429" t="s">
        <v>1686</v>
      </c>
      <c r="E946" s="22" t="s">
        <v>1362</v>
      </c>
      <c r="F946" s="427"/>
    </row>
    <row r="947" spans="1:6">
      <c r="A947" s="425"/>
      <c r="B947" s="426"/>
      <c r="C947" s="425" t="s">
        <v>5</v>
      </c>
      <c r="D947" s="429" t="s">
        <v>2251</v>
      </c>
      <c r="E947" s="22" t="s">
        <v>1362</v>
      </c>
      <c r="F947" s="427"/>
    </row>
    <row r="948" spans="1:6">
      <c r="A948" s="425"/>
      <c r="B948" s="426"/>
      <c r="C948" s="425" t="s">
        <v>6</v>
      </c>
      <c r="D948" s="428"/>
      <c r="E948" s="677"/>
      <c r="F948" s="427"/>
    </row>
    <row r="949" spans="1:6">
      <c r="A949" s="425"/>
      <c r="B949" s="426"/>
      <c r="C949" s="425" t="s">
        <v>7</v>
      </c>
      <c r="D949" s="428"/>
      <c r="E949" s="677"/>
      <c r="F949" s="427"/>
    </row>
    <row r="950" spans="1:6">
      <c r="A950" s="425"/>
      <c r="B950" s="426"/>
      <c r="C950" s="425" t="s">
        <v>8</v>
      </c>
      <c r="D950" s="428"/>
      <c r="E950" s="677"/>
      <c r="F950" s="427"/>
    </row>
    <row r="951" spans="1:6">
      <c r="A951"/>
      <c r="B951"/>
      <c r="D951"/>
      <c r="E951"/>
      <c r="F951"/>
    </row>
    <row r="952" spans="1:6" ht="100">
      <c r="A952" s="425" t="s">
        <v>1142</v>
      </c>
      <c r="B952" s="426" t="s">
        <v>1143</v>
      </c>
      <c r="C952" s="425"/>
      <c r="D952" s="426" t="s">
        <v>1144</v>
      </c>
      <c r="E952" s="677"/>
      <c r="F952" s="427"/>
    </row>
    <row r="953" spans="1:6">
      <c r="A953" s="425"/>
      <c r="B953" s="426"/>
      <c r="C953" s="425" t="s">
        <v>835</v>
      </c>
      <c r="D953" s="428"/>
      <c r="E953" s="677"/>
      <c r="F953" s="427"/>
    </row>
    <row r="954" spans="1:6">
      <c r="A954" s="425"/>
      <c r="B954" s="426"/>
      <c r="C954" s="425" t="s">
        <v>4</v>
      </c>
      <c r="D954" s="429" t="s">
        <v>1660</v>
      </c>
      <c r="E954" s="22" t="s">
        <v>1362</v>
      </c>
      <c r="F954" s="427"/>
    </row>
    <row r="955" spans="1:6">
      <c r="A955" s="425"/>
      <c r="B955" s="426"/>
      <c r="C955" s="425" t="s">
        <v>5</v>
      </c>
      <c r="D955" s="429" t="s">
        <v>2252</v>
      </c>
      <c r="E955" s="22" t="s">
        <v>1362</v>
      </c>
      <c r="F955" s="427"/>
    </row>
    <row r="956" spans="1:6">
      <c r="A956" s="425"/>
      <c r="B956" s="426"/>
      <c r="C956" s="425" t="s">
        <v>6</v>
      </c>
      <c r="D956" s="428"/>
      <c r="E956" s="677"/>
      <c r="F956" s="427"/>
    </row>
    <row r="957" spans="1:6">
      <c r="A957" s="425"/>
      <c r="B957" s="426"/>
      <c r="C957" s="425" t="s">
        <v>7</v>
      </c>
      <c r="D957" s="428"/>
      <c r="E957" s="677"/>
      <c r="F957" s="427"/>
    </row>
    <row r="958" spans="1:6">
      <c r="A958" s="425"/>
      <c r="B958" s="426"/>
      <c r="C958" s="425" t="s">
        <v>8</v>
      </c>
      <c r="D958" s="428"/>
      <c r="E958" s="677"/>
      <c r="F958" s="427"/>
    </row>
    <row r="959" spans="1:6">
      <c r="A959"/>
      <c r="B959"/>
      <c r="D959"/>
      <c r="E959"/>
      <c r="F959"/>
    </row>
    <row r="960" spans="1:6" ht="100">
      <c r="A960" s="425" t="s">
        <v>1145</v>
      </c>
      <c r="B960" s="426" t="s">
        <v>1146</v>
      </c>
      <c r="C960" s="425"/>
      <c r="D960" s="426" t="s">
        <v>1147</v>
      </c>
      <c r="E960" s="677"/>
      <c r="F960" s="427"/>
    </row>
    <row r="961" spans="1:6">
      <c r="A961" s="425"/>
      <c r="B961" s="426"/>
      <c r="C961" s="425" t="s">
        <v>835</v>
      </c>
      <c r="D961" s="428"/>
      <c r="E961" s="677"/>
      <c r="F961" s="427"/>
    </row>
    <row r="962" spans="1:6">
      <c r="A962" s="425"/>
      <c r="B962" s="426"/>
      <c r="C962" s="425" t="s">
        <v>4</v>
      </c>
      <c r="D962" s="429" t="s">
        <v>1687</v>
      </c>
      <c r="E962" s="22" t="s">
        <v>1362</v>
      </c>
      <c r="F962" s="427"/>
    </row>
    <row r="963" spans="1:6">
      <c r="A963" s="425"/>
      <c r="B963" s="426"/>
      <c r="C963" s="425" t="s">
        <v>5</v>
      </c>
      <c r="D963" s="428" t="s">
        <v>2253</v>
      </c>
      <c r="E963" s="677" t="s">
        <v>1362</v>
      </c>
      <c r="F963" s="427"/>
    </row>
    <row r="964" spans="1:6">
      <c r="A964" s="425"/>
      <c r="B964" s="426"/>
      <c r="C964" s="425" t="s">
        <v>6</v>
      </c>
      <c r="D964" s="428"/>
      <c r="E964" s="677"/>
      <c r="F964" s="427"/>
    </row>
    <row r="965" spans="1:6">
      <c r="A965" s="425"/>
      <c r="B965" s="426"/>
      <c r="C965" s="425" t="s">
        <v>7</v>
      </c>
      <c r="D965" s="428"/>
      <c r="E965" s="677"/>
      <c r="F965" s="427"/>
    </row>
    <row r="966" spans="1:6">
      <c r="A966" s="425"/>
      <c r="B966" s="426"/>
      <c r="C966" s="425" t="s">
        <v>8</v>
      </c>
      <c r="D966" s="428"/>
      <c r="E966" s="677"/>
      <c r="F966" s="427"/>
    </row>
    <row r="967" spans="1:6">
      <c r="A967"/>
      <c r="B967"/>
      <c r="D967"/>
      <c r="E967"/>
      <c r="F967"/>
    </row>
    <row r="968" spans="1:6">
      <c r="A968" s="422">
        <v>3.5</v>
      </c>
      <c r="B968" s="676"/>
      <c r="C968" s="422"/>
      <c r="D968" s="676" t="s">
        <v>1148</v>
      </c>
      <c r="E968" s="463"/>
      <c r="F968" s="423"/>
    </row>
    <row r="969" spans="1:6" ht="50">
      <c r="A969" s="425" t="s">
        <v>1149</v>
      </c>
      <c r="B969" s="426" t="s">
        <v>1150</v>
      </c>
      <c r="C969" s="425"/>
      <c r="D969" s="426" t="s">
        <v>1151</v>
      </c>
      <c r="E969" s="677"/>
      <c r="F969" s="427"/>
    </row>
    <row r="970" spans="1:6">
      <c r="A970" s="425"/>
      <c r="B970" s="426"/>
      <c r="C970" s="425" t="s">
        <v>835</v>
      </c>
      <c r="D970" s="428"/>
      <c r="E970" s="677"/>
      <c r="F970" s="427"/>
    </row>
    <row r="971" spans="1:6">
      <c r="A971" s="425"/>
      <c r="B971" s="426"/>
      <c r="C971" s="425" t="s">
        <v>4</v>
      </c>
      <c r="D971" s="429" t="s">
        <v>1688</v>
      </c>
      <c r="E971" s="22" t="s">
        <v>1362</v>
      </c>
      <c r="F971" s="427"/>
    </row>
    <row r="972" spans="1:6" ht="25">
      <c r="A972" s="425"/>
      <c r="B972" s="426"/>
      <c r="C972" s="425" t="s">
        <v>5</v>
      </c>
      <c r="D972" s="429" t="s">
        <v>2254</v>
      </c>
      <c r="E972" s="22" t="s">
        <v>1362</v>
      </c>
      <c r="F972" s="427"/>
    </row>
    <row r="973" spans="1:6">
      <c r="A973" s="425"/>
      <c r="B973" s="426"/>
      <c r="C973" s="425" t="s">
        <v>6</v>
      </c>
      <c r="D973" s="428"/>
      <c r="E973" s="677"/>
      <c r="F973" s="427"/>
    </row>
    <row r="974" spans="1:6">
      <c r="A974" s="425"/>
      <c r="B974" s="426"/>
      <c r="C974" s="425" t="s">
        <v>7</v>
      </c>
      <c r="D974" s="428"/>
      <c r="E974" s="677"/>
      <c r="F974" s="427"/>
    </row>
    <row r="975" spans="1:6">
      <c r="A975" s="425"/>
      <c r="B975" s="426"/>
      <c r="C975" s="425" t="s">
        <v>8</v>
      </c>
      <c r="D975" s="428"/>
      <c r="E975" s="677"/>
      <c r="F975" s="427"/>
    </row>
    <row r="976" spans="1:6">
      <c r="A976"/>
      <c r="B976"/>
      <c r="D976"/>
      <c r="E976"/>
      <c r="F976"/>
    </row>
    <row r="977" spans="1:6" ht="137.5">
      <c r="A977" s="425" t="s">
        <v>1152</v>
      </c>
      <c r="B977" s="426" t="s">
        <v>1153</v>
      </c>
      <c r="C977" s="425"/>
      <c r="D977" s="426" t="s">
        <v>1154</v>
      </c>
      <c r="E977" s="677"/>
      <c r="F977" s="427"/>
    </row>
    <row r="978" spans="1:6">
      <c r="A978" s="425"/>
      <c r="B978" s="426"/>
      <c r="C978" s="425" t="s">
        <v>835</v>
      </c>
      <c r="D978" s="428"/>
      <c r="E978" s="677"/>
      <c r="F978" s="427"/>
    </row>
    <row r="979" spans="1:6" ht="37.5">
      <c r="A979" s="425"/>
      <c r="B979" s="426"/>
      <c r="C979" s="425" t="s">
        <v>4</v>
      </c>
      <c r="D979" s="429" t="s">
        <v>1689</v>
      </c>
      <c r="E979" s="22" t="s">
        <v>1362</v>
      </c>
      <c r="F979" s="427"/>
    </row>
    <row r="980" spans="1:6" ht="25">
      <c r="A980" s="425"/>
      <c r="B980" s="426"/>
      <c r="C980" s="425" t="s">
        <v>5</v>
      </c>
      <c r="D980" s="428" t="s">
        <v>2255</v>
      </c>
      <c r="E980" s="677" t="s">
        <v>1362</v>
      </c>
      <c r="F980" s="427"/>
    </row>
    <row r="981" spans="1:6">
      <c r="A981" s="425"/>
      <c r="B981" s="426"/>
      <c r="C981" s="425" t="s">
        <v>6</v>
      </c>
      <c r="D981" s="428"/>
      <c r="E981" s="677"/>
      <c r="F981" s="427"/>
    </row>
    <row r="982" spans="1:6">
      <c r="A982" s="425"/>
      <c r="B982" s="426"/>
      <c r="C982" s="425" t="s">
        <v>7</v>
      </c>
      <c r="D982" s="428"/>
      <c r="E982" s="677"/>
      <c r="F982" s="427"/>
    </row>
    <row r="983" spans="1:6">
      <c r="A983" s="425"/>
      <c r="B983" s="426"/>
      <c r="C983" s="425" t="s">
        <v>8</v>
      </c>
      <c r="D983" s="428"/>
      <c r="E983" s="677"/>
      <c r="F983" s="427"/>
    </row>
    <row r="984" spans="1:6">
      <c r="A984"/>
      <c r="B984"/>
      <c r="D984"/>
      <c r="E984"/>
      <c r="F984"/>
    </row>
    <row r="985" spans="1:6">
      <c r="A985" s="422">
        <v>3.6</v>
      </c>
      <c r="B985" s="676"/>
      <c r="C985" s="422"/>
      <c r="D985" s="676" t="s">
        <v>1155</v>
      </c>
      <c r="E985" s="463"/>
      <c r="F985" s="423"/>
    </row>
    <row r="986" spans="1:6" ht="112.5">
      <c r="A986" s="425" t="s">
        <v>827</v>
      </c>
      <c r="B986" s="426" t="s">
        <v>1156</v>
      </c>
      <c r="C986" s="425"/>
      <c r="D986" s="426" t="s">
        <v>1157</v>
      </c>
      <c r="E986" s="677"/>
      <c r="F986" s="427"/>
    </row>
    <row r="987" spans="1:6">
      <c r="A987" s="425"/>
      <c r="B987" s="426"/>
      <c r="C987" s="425" t="s">
        <v>835</v>
      </c>
      <c r="D987" s="428"/>
      <c r="E987" s="677"/>
      <c r="F987" s="427"/>
    </row>
    <row r="988" spans="1:6" ht="25">
      <c r="A988" s="425"/>
      <c r="B988" s="426"/>
      <c r="C988" s="425" t="s">
        <v>4</v>
      </c>
      <c r="D988" s="429" t="s">
        <v>1690</v>
      </c>
      <c r="E988" s="22" t="s">
        <v>1362</v>
      </c>
      <c r="F988" s="427"/>
    </row>
    <row r="989" spans="1:6" ht="25">
      <c r="A989" s="425"/>
      <c r="B989" s="426"/>
      <c r="C989" s="425" t="s">
        <v>5</v>
      </c>
      <c r="D989" s="428" t="s">
        <v>2256</v>
      </c>
      <c r="E989" s="677" t="s">
        <v>1362</v>
      </c>
      <c r="F989" s="427"/>
    </row>
    <row r="990" spans="1:6">
      <c r="A990" s="425"/>
      <c r="B990" s="426"/>
      <c r="C990" s="425" t="s">
        <v>6</v>
      </c>
      <c r="D990" s="428"/>
      <c r="E990" s="677"/>
      <c r="F990" s="427"/>
    </row>
    <row r="991" spans="1:6">
      <c r="A991" s="425"/>
      <c r="B991" s="426"/>
      <c r="C991" s="425" t="s">
        <v>7</v>
      </c>
      <c r="D991" s="428"/>
      <c r="E991" s="677"/>
      <c r="F991" s="427"/>
    </row>
    <row r="992" spans="1:6">
      <c r="A992" s="425"/>
      <c r="B992" s="426"/>
      <c r="C992" s="425" t="s">
        <v>8</v>
      </c>
      <c r="D992" s="428"/>
      <c r="E992" s="677"/>
      <c r="F992" s="427"/>
    </row>
    <row r="993" spans="1:6">
      <c r="A993"/>
      <c r="B993"/>
      <c r="D993"/>
      <c r="E993"/>
      <c r="F993"/>
    </row>
    <row r="994" spans="1:6" ht="100">
      <c r="A994" s="425" t="s">
        <v>1158</v>
      </c>
      <c r="B994" s="426" t="s">
        <v>200</v>
      </c>
      <c r="C994" s="425"/>
      <c r="D994" s="426" t="s">
        <v>2402</v>
      </c>
      <c r="E994" s="677"/>
      <c r="F994" s="427"/>
    </row>
    <row r="995" spans="1:6">
      <c r="A995" s="425"/>
      <c r="B995" s="426"/>
      <c r="C995" s="425" t="s">
        <v>835</v>
      </c>
      <c r="D995" s="428"/>
      <c r="E995" s="677"/>
      <c r="F995" s="427"/>
    </row>
    <row r="996" spans="1:6" ht="37.5">
      <c r="A996" s="425"/>
      <c r="B996" s="426"/>
      <c r="C996" s="425" t="s">
        <v>4</v>
      </c>
      <c r="D996" s="429" t="s">
        <v>1724</v>
      </c>
      <c r="E996" s="22" t="s">
        <v>1362</v>
      </c>
      <c r="F996" s="427"/>
    </row>
    <row r="997" spans="1:6" ht="100">
      <c r="A997" s="425"/>
      <c r="B997" s="426"/>
      <c r="C997" s="425" t="s">
        <v>5</v>
      </c>
      <c r="D997" s="428" t="s">
        <v>2257</v>
      </c>
      <c r="E997" s="677" t="s">
        <v>1362</v>
      </c>
      <c r="F997" s="427" t="s">
        <v>2258</v>
      </c>
    </row>
    <row r="998" spans="1:6" ht="37.5">
      <c r="A998" s="425"/>
      <c r="B998" s="426"/>
      <c r="C998" s="425" t="s">
        <v>6</v>
      </c>
      <c r="D998" s="428" t="s">
        <v>2403</v>
      </c>
      <c r="E998" s="677" t="s">
        <v>1362</v>
      </c>
      <c r="F998" s="427"/>
    </row>
    <row r="999" spans="1:6">
      <c r="A999" s="425"/>
      <c r="B999" s="426"/>
      <c r="C999" s="425" t="s">
        <v>7</v>
      </c>
      <c r="D999" s="428"/>
      <c r="E999" s="677"/>
      <c r="F999" s="427"/>
    </row>
    <row r="1000" spans="1:6">
      <c r="A1000" s="425"/>
      <c r="B1000" s="426"/>
      <c r="C1000" s="425" t="s">
        <v>8</v>
      </c>
      <c r="D1000" s="428"/>
      <c r="E1000" s="677"/>
      <c r="F1000" s="427"/>
    </row>
    <row r="1001" spans="1:6">
      <c r="A1001"/>
      <c r="B1001"/>
      <c r="D1001"/>
      <c r="E1001"/>
      <c r="F1001"/>
    </row>
    <row r="1002" spans="1:6">
      <c r="A1002" s="422">
        <v>3.7</v>
      </c>
      <c r="B1002" s="676"/>
      <c r="C1002" s="422"/>
      <c r="D1002" s="676" t="s">
        <v>1159</v>
      </c>
      <c r="E1002" s="463"/>
      <c r="F1002" s="423"/>
    </row>
    <row r="1003" spans="1:6" ht="137.5">
      <c r="A1003" s="425" t="s">
        <v>251</v>
      </c>
      <c r="B1003" s="426" t="s">
        <v>778</v>
      </c>
      <c r="C1003" s="425"/>
      <c r="D1003" s="426" t="s">
        <v>1160</v>
      </c>
      <c r="E1003" s="677"/>
      <c r="F1003" s="427"/>
    </row>
    <row r="1004" spans="1:6">
      <c r="A1004" s="425"/>
      <c r="B1004" s="426"/>
      <c r="C1004" s="425" t="s">
        <v>835</v>
      </c>
      <c r="D1004" s="428"/>
      <c r="E1004" s="677"/>
      <c r="F1004" s="427"/>
    </row>
    <row r="1005" spans="1:6" ht="50">
      <c r="A1005" s="425"/>
      <c r="B1005" s="426"/>
      <c r="C1005" s="425" t="s">
        <v>4</v>
      </c>
      <c r="D1005" s="429" t="s">
        <v>1761</v>
      </c>
      <c r="E1005" s="22" t="s">
        <v>1362</v>
      </c>
      <c r="F1005" s="427"/>
    </row>
    <row r="1006" spans="1:6" ht="62.5">
      <c r="A1006" s="425"/>
      <c r="B1006" s="426"/>
      <c r="C1006" s="425" t="s">
        <v>5</v>
      </c>
      <c r="D1006" s="428" t="s">
        <v>2259</v>
      </c>
      <c r="E1006" s="677" t="s">
        <v>1362</v>
      </c>
      <c r="F1006" s="427"/>
    </row>
    <row r="1007" spans="1:6">
      <c r="A1007" s="425"/>
      <c r="B1007" s="426"/>
      <c r="C1007" s="425" t="s">
        <v>6</v>
      </c>
      <c r="D1007" s="428"/>
      <c r="E1007" s="677"/>
      <c r="F1007" s="427"/>
    </row>
    <row r="1008" spans="1:6">
      <c r="A1008" s="425"/>
      <c r="B1008" s="426"/>
      <c r="C1008" s="425" t="s">
        <v>7</v>
      </c>
      <c r="D1008" s="428"/>
      <c r="E1008" s="677"/>
      <c r="F1008" s="427"/>
    </row>
    <row r="1009" spans="1:6">
      <c r="A1009" s="425"/>
      <c r="B1009" s="426"/>
      <c r="C1009" s="425" t="s">
        <v>8</v>
      </c>
      <c r="D1009" s="428"/>
      <c r="E1009" s="677"/>
      <c r="F1009" s="427"/>
    </row>
    <row r="1010" spans="1:6">
      <c r="A1010"/>
      <c r="B1010"/>
      <c r="D1010"/>
      <c r="E1010"/>
      <c r="F1010"/>
    </row>
    <row r="1011" spans="1:6" ht="100">
      <c r="A1011" s="425" t="s">
        <v>777</v>
      </c>
      <c r="B1011" s="426" t="s">
        <v>779</v>
      </c>
      <c r="C1011" s="425"/>
      <c r="D1011" s="426" t="s">
        <v>1161</v>
      </c>
      <c r="E1011" s="677"/>
      <c r="F1011" s="427"/>
    </row>
    <row r="1012" spans="1:6">
      <c r="A1012" s="425"/>
      <c r="B1012" s="426"/>
      <c r="C1012" s="425" t="s">
        <v>835</v>
      </c>
      <c r="D1012" s="428"/>
      <c r="E1012" s="677"/>
      <c r="F1012" s="427"/>
    </row>
    <row r="1013" spans="1:6" ht="62.5">
      <c r="A1013" s="425"/>
      <c r="B1013" s="426"/>
      <c r="C1013" s="425" t="s">
        <v>4</v>
      </c>
      <c r="D1013" s="429" t="s">
        <v>1762</v>
      </c>
      <c r="E1013" s="22" t="s">
        <v>1362</v>
      </c>
      <c r="F1013" s="427"/>
    </row>
    <row r="1014" spans="1:6" ht="37.5">
      <c r="A1014" s="425"/>
      <c r="B1014" s="426"/>
      <c r="C1014" s="425" t="s">
        <v>5</v>
      </c>
      <c r="D1014" s="428" t="s">
        <v>2260</v>
      </c>
      <c r="E1014" s="677" t="s">
        <v>1362</v>
      </c>
      <c r="F1014" s="427"/>
    </row>
    <row r="1015" spans="1:6">
      <c r="A1015" s="425"/>
      <c r="B1015" s="426"/>
      <c r="C1015" s="425" t="s">
        <v>6</v>
      </c>
      <c r="D1015" s="428"/>
      <c r="E1015" s="677"/>
      <c r="F1015" s="427"/>
    </row>
    <row r="1016" spans="1:6">
      <c r="A1016" s="425"/>
      <c r="B1016" s="426"/>
      <c r="C1016" s="425" t="s">
        <v>7</v>
      </c>
      <c r="D1016" s="428"/>
      <c r="E1016" s="677"/>
      <c r="F1016" s="427"/>
    </row>
    <row r="1017" spans="1:6">
      <c r="A1017" s="425"/>
      <c r="B1017" s="426"/>
      <c r="C1017" s="425" t="s">
        <v>8</v>
      </c>
      <c r="D1017" s="428"/>
      <c r="E1017" s="677"/>
      <c r="F1017" s="427"/>
    </row>
    <row r="1018" spans="1:6">
      <c r="A1018"/>
      <c r="B1018"/>
      <c r="D1018"/>
      <c r="E1018"/>
      <c r="F1018"/>
    </row>
    <row r="1019" spans="1:6">
      <c r="A1019" s="422">
        <v>4</v>
      </c>
      <c r="B1019" s="676"/>
      <c r="C1019" s="422"/>
      <c r="D1019" s="676" t="s">
        <v>1162</v>
      </c>
      <c r="E1019" s="463"/>
      <c r="F1019" s="424"/>
    </row>
    <row r="1020" spans="1:6">
      <c r="A1020" s="422">
        <v>4.0999999999999996</v>
      </c>
      <c r="B1020" s="676"/>
      <c r="C1020" s="422"/>
      <c r="D1020" s="676" t="s">
        <v>1163</v>
      </c>
      <c r="E1020" s="463"/>
      <c r="F1020" s="424"/>
    </row>
    <row r="1021" spans="1:6" ht="237.5">
      <c r="A1021" s="425" t="s">
        <v>1164</v>
      </c>
      <c r="B1021" s="426" t="s">
        <v>1165</v>
      </c>
      <c r="C1021" s="425"/>
      <c r="D1021" s="426" t="s">
        <v>1166</v>
      </c>
      <c r="E1021" s="677"/>
      <c r="F1021" s="427"/>
    </row>
    <row r="1022" spans="1:6">
      <c r="A1022" s="425"/>
      <c r="B1022" s="426"/>
      <c r="C1022" s="425" t="s">
        <v>835</v>
      </c>
      <c r="D1022" s="428"/>
      <c r="E1022" s="677"/>
      <c r="F1022" s="427"/>
    </row>
    <row r="1023" spans="1:6">
      <c r="A1023" s="425"/>
      <c r="B1023" s="426"/>
      <c r="C1023" s="425" t="s">
        <v>4</v>
      </c>
      <c r="D1023" s="443" t="s">
        <v>1763</v>
      </c>
      <c r="E1023" s="22" t="s">
        <v>1362</v>
      </c>
      <c r="F1023" s="427"/>
    </row>
    <row r="1024" spans="1:6">
      <c r="A1024" s="425"/>
      <c r="B1024" s="426"/>
      <c r="C1024" s="425" t="s">
        <v>5</v>
      </c>
      <c r="D1024" s="428"/>
      <c r="E1024" s="677"/>
      <c r="F1024" s="427"/>
    </row>
    <row r="1025" spans="1:6" ht="50">
      <c r="A1025" s="425"/>
      <c r="B1025" s="426"/>
      <c r="C1025" s="425" t="s">
        <v>6</v>
      </c>
      <c r="D1025" s="443" t="s">
        <v>2404</v>
      </c>
      <c r="E1025" s="22" t="s">
        <v>1362</v>
      </c>
      <c r="F1025" s="427"/>
    </row>
    <row r="1026" spans="1:6">
      <c r="A1026" s="425"/>
      <c r="B1026" s="426"/>
      <c r="C1026" s="425" t="s">
        <v>7</v>
      </c>
      <c r="D1026" s="428"/>
      <c r="E1026" s="677"/>
      <c r="F1026" s="427"/>
    </row>
    <row r="1027" spans="1:6">
      <c r="A1027" s="425"/>
      <c r="B1027" s="426"/>
      <c r="C1027" s="425" t="s">
        <v>8</v>
      </c>
      <c r="D1027" s="428"/>
      <c r="E1027" s="677"/>
      <c r="F1027" s="427"/>
    </row>
    <row r="1028" spans="1:6">
      <c r="A1028"/>
      <c r="B1028"/>
      <c r="D1028"/>
      <c r="E1028"/>
      <c r="F1028"/>
    </row>
    <row r="1029" spans="1:6" ht="225">
      <c r="A1029" s="425" t="s">
        <v>1167</v>
      </c>
      <c r="B1029" s="426" t="s">
        <v>356</v>
      </c>
      <c r="C1029" s="425"/>
      <c r="D1029" s="426" t="s">
        <v>1168</v>
      </c>
      <c r="E1029" s="677"/>
      <c r="F1029" s="427"/>
    </row>
    <row r="1030" spans="1:6">
      <c r="A1030" s="425"/>
      <c r="B1030" s="426"/>
      <c r="C1030" s="425" t="s">
        <v>835</v>
      </c>
      <c r="D1030" s="428"/>
      <c r="E1030" s="677"/>
      <c r="F1030" s="427"/>
    </row>
    <row r="1031" spans="1:6" ht="75">
      <c r="A1031" s="425"/>
      <c r="B1031" s="426"/>
      <c r="C1031" s="425" t="s">
        <v>4</v>
      </c>
      <c r="D1031" s="429" t="s">
        <v>2405</v>
      </c>
      <c r="E1031" s="22" t="s">
        <v>1362</v>
      </c>
      <c r="F1031" s="427"/>
    </row>
    <row r="1032" spans="1:6">
      <c r="A1032" s="425"/>
      <c r="B1032" s="426"/>
      <c r="C1032" s="425" t="s">
        <v>5</v>
      </c>
      <c r="D1032" s="428"/>
      <c r="E1032" s="677"/>
      <c r="F1032" s="427"/>
    </row>
    <row r="1033" spans="1:6" ht="50">
      <c r="A1033" s="425"/>
      <c r="B1033" s="426"/>
      <c r="C1033" s="425" t="s">
        <v>6</v>
      </c>
      <c r="D1033" s="443" t="s">
        <v>2404</v>
      </c>
      <c r="E1033" s="22" t="s">
        <v>1362</v>
      </c>
      <c r="F1033" s="427"/>
    </row>
    <row r="1034" spans="1:6">
      <c r="A1034" s="425"/>
      <c r="B1034" s="426"/>
      <c r="C1034" s="425" t="s">
        <v>7</v>
      </c>
      <c r="D1034" s="428"/>
      <c r="E1034" s="677"/>
      <c r="F1034" s="427"/>
    </row>
    <row r="1035" spans="1:6">
      <c r="A1035" s="425"/>
      <c r="B1035" s="426"/>
      <c r="C1035" s="425" t="s">
        <v>8</v>
      </c>
      <c r="D1035" s="428"/>
      <c r="E1035" s="677"/>
      <c r="F1035" s="427"/>
    </row>
    <row r="1036" spans="1:6">
      <c r="A1036"/>
      <c r="B1036"/>
      <c r="D1036"/>
      <c r="E1036"/>
      <c r="F1036"/>
    </row>
    <row r="1037" spans="1:6" ht="225">
      <c r="A1037" s="425" t="s">
        <v>1169</v>
      </c>
      <c r="B1037" s="426" t="s">
        <v>1170</v>
      </c>
      <c r="C1037" s="436"/>
      <c r="D1037" s="426" t="s">
        <v>1171</v>
      </c>
      <c r="E1037" s="677"/>
      <c r="F1037" s="427"/>
    </row>
    <row r="1038" spans="1:6">
      <c r="A1038" s="425"/>
      <c r="B1038" s="426"/>
      <c r="C1038" s="425" t="s">
        <v>835</v>
      </c>
      <c r="D1038" s="428"/>
      <c r="E1038" s="677"/>
      <c r="F1038" s="427"/>
    </row>
    <row r="1039" spans="1:6" ht="37.5">
      <c r="A1039" s="425"/>
      <c r="B1039" s="426"/>
      <c r="C1039" s="425" t="s">
        <v>4</v>
      </c>
      <c r="D1039" s="429" t="s">
        <v>1764</v>
      </c>
      <c r="E1039" s="22" t="s">
        <v>1362</v>
      </c>
      <c r="F1039" s="427"/>
    </row>
    <row r="1040" spans="1:6">
      <c r="A1040" s="425"/>
      <c r="B1040" s="426"/>
      <c r="C1040" s="425" t="s">
        <v>5</v>
      </c>
      <c r="D1040" s="428"/>
      <c r="E1040" s="677"/>
      <c r="F1040" s="427"/>
    </row>
    <row r="1041" spans="1:6" ht="37.5">
      <c r="A1041" s="425"/>
      <c r="B1041" s="426"/>
      <c r="C1041" s="425" t="s">
        <v>6</v>
      </c>
      <c r="D1041" s="429" t="s">
        <v>1764</v>
      </c>
      <c r="E1041" s="22" t="s">
        <v>1362</v>
      </c>
      <c r="F1041" s="427"/>
    </row>
    <row r="1042" spans="1:6">
      <c r="A1042" s="425"/>
      <c r="B1042" s="426"/>
      <c r="C1042" s="425" t="s">
        <v>7</v>
      </c>
      <c r="D1042" s="428"/>
      <c r="E1042" s="677"/>
      <c r="F1042" s="427"/>
    </row>
    <row r="1043" spans="1:6">
      <c r="A1043" s="425"/>
      <c r="B1043" s="426"/>
      <c r="C1043" s="425" t="s">
        <v>8</v>
      </c>
      <c r="D1043" s="428"/>
      <c r="E1043" s="677"/>
      <c r="F1043" s="427"/>
    </row>
    <row r="1044" spans="1:6">
      <c r="A1044"/>
      <c r="B1044"/>
      <c r="D1044"/>
      <c r="E1044"/>
      <c r="F1044"/>
    </row>
    <row r="1045" spans="1:6" ht="225">
      <c r="A1045" s="425" t="s">
        <v>1172</v>
      </c>
      <c r="B1045" s="426" t="s">
        <v>1173</v>
      </c>
      <c r="C1045" s="425"/>
      <c r="D1045" s="426" t="s">
        <v>1174</v>
      </c>
      <c r="E1045" s="677"/>
      <c r="F1045" s="427"/>
    </row>
    <row r="1046" spans="1:6">
      <c r="A1046" s="425"/>
      <c r="B1046" s="426"/>
      <c r="C1046" s="425" t="s">
        <v>835</v>
      </c>
      <c r="D1046" s="437"/>
      <c r="E1046" s="677"/>
      <c r="F1046" s="427"/>
    </row>
    <row r="1047" spans="1:6" ht="25">
      <c r="A1047" s="425"/>
      <c r="B1047" s="426"/>
      <c r="C1047" s="425" t="s">
        <v>4</v>
      </c>
      <c r="D1047" s="429" t="s">
        <v>1725</v>
      </c>
      <c r="E1047" s="22" t="s">
        <v>1362</v>
      </c>
      <c r="F1047" s="427"/>
    </row>
    <row r="1048" spans="1:6">
      <c r="A1048" s="425"/>
      <c r="B1048" s="426"/>
      <c r="C1048" s="425" t="s">
        <v>5</v>
      </c>
      <c r="D1048" s="437"/>
      <c r="E1048" s="677"/>
      <c r="F1048" s="427"/>
    </row>
    <row r="1049" spans="1:6" ht="50">
      <c r="A1049" s="425"/>
      <c r="B1049" s="426"/>
      <c r="C1049" s="425" t="s">
        <v>6</v>
      </c>
      <c r="D1049" s="443" t="s">
        <v>2404</v>
      </c>
      <c r="E1049" s="22" t="s">
        <v>1362</v>
      </c>
      <c r="F1049" s="427"/>
    </row>
    <row r="1050" spans="1:6">
      <c r="A1050" s="425"/>
      <c r="B1050" s="426"/>
      <c r="C1050" s="425" t="s">
        <v>7</v>
      </c>
      <c r="D1050" s="437"/>
      <c r="E1050" s="677"/>
      <c r="F1050" s="427"/>
    </row>
    <row r="1051" spans="1:6">
      <c r="A1051" s="425"/>
      <c r="B1051" s="426"/>
      <c r="C1051" s="425" t="s">
        <v>8</v>
      </c>
      <c r="D1051" s="428"/>
      <c r="E1051" s="677"/>
      <c r="F1051" s="427"/>
    </row>
    <row r="1052" spans="1:6">
      <c r="A1052"/>
      <c r="B1052"/>
      <c r="D1052"/>
      <c r="E1052" s="685"/>
      <c r="F1052"/>
    </row>
    <row r="1053" spans="1:6" ht="137.5">
      <c r="A1053" s="425" t="s">
        <v>939</v>
      </c>
      <c r="B1053" s="426" t="s">
        <v>297</v>
      </c>
      <c r="C1053" s="425"/>
      <c r="D1053" s="426" t="s">
        <v>1175</v>
      </c>
      <c r="E1053" s="677"/>
      <c r="F1053" s="427"/>
    </row>
    <row r="1054" spans="1:6">
      <c r="A1054" s="425"/>
      <c r="B1054" s="426"/>
      <c r="C1054" s="425" t="s">
        <v>835</v>
      </c>
      <c r="D1054" s="437"/>
      <c r="E1054" s="677"/>
      <c r="F1054" s="427"/>
    </row>
    <row r="1055" spans="1:6" ht="37.5">
      <c r="A1055" s="425"/>
      <c r="B1055" s="426"/>
      <c r="C1055" s="425" t="s">
        <v>4</v>
      </c>
      <c r="D1055" s="429" t="s">
        <v>1765</v>
      </c>
      <c r="E1055" s="22" t="s">
        <v>1362</v>
      </c>
      <c r="F1055" s="427"/>
    </row>
    <row r="1056" spans="1:6">
      <c r="A1056" s="425"/>
      <c r="B1056" s="426"/>
      <c r="C1056" s="425" t="s">
        <v>5</v>
      </c>
      <c r="D1056" s="428" t="s">
        <v>2224</v>
      </c>
      <c r="E1056" s="677"/>
      <c r="F1056" s="427"/>
    </row>
    <row r="1057" spans="1:6" ht="62.5">
      <c r="A1057" s="425"/>
      <c r="B1057" s="426"/>
      <c r="C1057" s="425" t="s">
        <v>6</v>
      </c>
      <c r="D1057" s="428" t="s">
        <v>2406</v>
      </c>
      <c r="E1057" s="677" t="s">
        <v>1362</v>
      </c>
      <c r="F1057" s="427"/>
    </row>
    <row r="1058" spans="1:6">
      <c r="A1058" s="425"/>
      <c r="B1058" s="426"/>
      <c r="C1058" s="425" t="s">
        <v>7</v>
      </c>
      <c r="D1058" s="437"/>
      <c r="E1058" s="677"/>
      <c r="F1058" s="427"/>
    </row>
    <row r="1059" spans="1:6">
      <c r="A1059" s="425"/>
      <c r="B1059" s="426"/>
      <c r="C1059" s="425" t="s">
        <v>8</v>
      </c>
      <c r="D1059" s="428"/>
      <c r="E1059" s="677"/>
      <c r="F1059" s="427"/>
    </row>
    <row r="1060" spans="1:6">
      <c r="A1060"/>
      <c r="B1060"/>
      <c r="D1060"/>
      <c r="E1060" s="685"/>
      <c r="F1060"/>
    </row>
    <row r="1061" spans="1:6">
      <c r="A1061" s="422">
        <v>4.2</v>
      </c>
      <c r="B1061" s="676"/>
      <c r="C1061" s="422"/>
      <c r="D1061" s="676" t="s">
        <v>1176</v>
      </c>
      <c r="E1061" s="463"/>
      <c r="F1061" s="423"/>
    </row>
    <row r="1062" spans="1:6" ht="150">
      <c r="A1062" s="425" t="s">
        <v>1177</v>
      </c>
      <c r="B1062" s="426" t="s">
        <v>1178</v>
      </c>
      <c r="C1062" s="425"/>
      <c r="D1062" s="426" t="s">
        <v>1179</v>
      </c>
      <c r="E1062" s="677"/>
      <c r="F1062" s="427"/>
    </row>
    <row r="1063" spans="1:6">
      <c r="A1063" s="425"/>
      <c r="B1063" s="426"/>
      <c r="C1063" s="425" t="s">
        <v>835</v>
      </c>
      <c r="D1063" s="437"/>
      <c r="E1063" s="677"/>
      <c r="F1063" s="427"/>
    </row>
    <row r="1064" spans="1:6">
      <c r="A1064" s="425"/>
      <c r="B1064" s="426"/>
      <c r="C1064" s="425" t="s">
        <v>4</v>
      </c>
      <c r="D1064" s="429" t="s">
        <v>1726</v>
      </c>
      <c r="E1064" s="22" t="s">
        <v>1362</v>
      </c>
      <c r="F1064" s="427"/>
    </row>
    <row r="1065" spans="1:6">
      <c r="A1065" s="425"/>
      <c r="B1065" s="426"/>
      <c r="C1065" s="425" t="s">
        <v>5</v>
      </c>
      <c r="D1065" s="437"/>
      <c r="E1065" s="677"/>
      <c r="F1065" s="427"/>
    </row>
    <row r="1066" spans="1:6">
      <c r="A1066" s="425"/>
      <c r="B1066" s="426"/>
      <c r="C1066" s="425" t="s">
        <v>6</v>
      </c>
      <c r="D1066" s="429" t="s">
        <v>1726</v>
      </c>
      <c r="E1066" s="22" t="s">
        <v>1362</v>
      </c>
      <c r="F1066" s="427"/>
    </row>
    <row r="1067" spans="1:6">
      <c r="A1067" s="425"/>
      <c r="B1067" s="426"/>
      <c r="C1067" s="425" t="s">
        <v>7</v>
      </c>
      <c r="D1067" s="437"/>
      <c r="E1067" s="677"/>
      <c r="F1067" s="427"/>
    </row>
    <row r="1068" spans="1:6">
      <c r="A1068" s="425"/>
      <c r="B1068" s="426"/>
      <c r="C1068" s="425" t="s">
        <v>8</v>
      </c>
      <c r="D1068" s="428"/>
      <c r="E1068" s="677"/>
      <c r="F1068" s="427"/>
    </row>
    <row r="1069" spans="1:6">
      <c r="A1069"/>
      <c r="B1069"/>
      <c r="D1069"/>
      <c r="E1069"/>
      <c r="F1069"/>
    </row>
    <row r="1070" spans="1:6" ht="150">
      <c r="A1070" s="425" t="s">
        <v>1180</v>
      </c>
      <c r="B1070" s="426" t="s">
        <v>1181</v>
      </c>
      <c r="C1070" s="425"/>
      <c r="D1070" s="426" t="s">
        <v>1182</v>
      </c>
      <c r="E1070" s="677"/>
      <c r="F1070" s="427"/>
    </row>
    <row r="1071" spans="1:6">
      <c r="A1071" s="425"/>
      <c r="B1071" s="426"/>
      <c r="C1071" s="425" t="s">
        <v>835</v>
      </c>
      <c r="D1071" s="428"/>
      <c r="E1071" s="677"/>
      <c r="F1071" s="427"/>
    </row>
    <row r="1072" spans="1:6" ht="39" customHeight="1">
      <c r="A1072" s="425"/>
      <c r="B1072" s="426"/>
      <c r="C1072" s="425" t="s">
        <v>4</v>
      </c>
      <c r="D1072" s="429" t="s">
        <v>1727</v>
      </c>
      <c r="E1072" s="22" t="s">
        <v>1362</v>
      </c>
      <c r="F1072" s="427"/>
    </row>
    <row r="1073" spans="1:6">
      <c r="A1073" s="425"/>
      <c r="B1073" s="426"/>
      <c r="C1073" s="425" t="s">
        <v>5</v>
      </c>
      <c r="D1073" s="428"/>
      <c r="E1073" s="677"/>
      <c r="F1073" s="427"/>
    </row>
    <row r="1074" spans="1:6">
      <c r="A1074" s="425"/>
      <c r="B1074" s="426"/>
      <c r="C1074" s="425" t="s">
        <v>6</v>
      </c>
      <c r="D1074" s="429" t="s">
        <v>1727</v>
      </c>
      <c r="E1074" s="22" t="s">
        <v>1362</v>
      </c>
      <c r="F1074" s="427"/>
    </row>
    <row r="1075" spans="1:6">
      <c r="A1075" s="425"/>
      <c r="B1075" s="426"/>
      <c r="C1075" s="425" t="s">
        <v>7</v>
      </c>
      <c r="D1075" s="428"/>
      <c r="E1075" s="677"/>
      <c r="F1075" s="427"/>
    </row>
    <row r="1076" spans="1:6">
      <c r="A1076" s="425"/>
      <c r="B1076" s="426"/>
      <c r="C1076" s="425" t="s">
        <v>8</v>
      </c>
      <c r="D1076" s="428"/>
      <c r="E1076" s="677"/>
      <c r="F1076" s="427"/>
    </row>
    <row r="1077" spans="1:6">
      <c r="A1077"/>
      <c r="B1077"/>
      <c r="D1077"/>
      <c r="F1077"/>
    </row>
    <row r="1078" spans="1:6" ht="150">
      <c r="A1078" s="425" t="s">
        <v>1183</v>
      </c>
      <c r="B1078" s="426" t="s">
        <v>1184</v>
      </c>
      <c r="C1078" s="425"/>
      <c r="D1078" s="426" t="s">
        <v>1185</v>
      </c>
      <c r="E1078" s="677"/>
      <c r="F1078" s="427"/>
    </row>
    <row r="1079" spans="1:6">
      <c r="A1079" s="425"/>
      <c r="B1079" s="426"/>
      <c r="C1079" s="425" t="s">
        <v>835</v>
      </c>
      <c r="D1079" s="428"/>
      <c r="E1079" s="677"/>
      <c r="F1079" s="427"/>
    </row>
    <row r="1080" spans="1:6" ht="36.75" customHeight="1">
      <c r="A1080" s="425"/>
      <c r="B1080" s="426"/>
      <c r="C1080" s="425" t="s">
        <v>4</v>
      </c>
      <c r="D1080" s="429" t="s">
        <v>1728</v>
      </c>
      <c r="E1080" s="22" t="s">
        <v>1362</v>
      </c>
      <c r="F1080" s="427"/>
    </row>
    <row r="1081" spans="1:6">
      <c r="A1081" s="425"/>
      <c r="B1081" s="426"/>
      <c r="C1081" s="425" t="s">
        <v>5</v>
      </c>
      <c r="D1081" s="428"/>
      <c r="E1081" s="677"/>
      <c r="F1081" s="427"/>
    </row>
    <row r="1082" spans="1:6">
      <c r="A1082" s="425"/>
      <c r="B1082" s="426"/>
      <c r="C1082" s="425" t="s">
        <v>6</v>
      </c>
      <c r="D1082" s="429" t="s">
        <v>1728</v>
      </c>
      <c r="E1082" s="22" t="s">
        <v>1362</v>
      </c>
      <c r="F1082" s="427"/>
    </row>
    <row r="1083" spans="1:6">
      <c r="A1083" s="425"/>
      <c r="B1083" s="426"/>
      <c r="C1083" s="425" t="s">
        <v>7</v>
      </c>
      <c r="D1083" s="428"/>
      <c r="E1083" s="677"/>
      <c r="F1083" s="427"/>
    </row>
    <row r="1084" spans="1:6">
      <c r="A1084" s="425"/>
      <c r="B1084" s="426"/>
      <c r="C1084" s="425" t="s">
        <v>8</v>
      </c>
      <c r="D1084" s="428"/>
      <c r="E1084" s="677"/>
      <c r="F1084" s="427"/>
    </row>
    <row r="1085" spans="1:6">
      <c r="A1085"/>
      <c r="B1085"/>
      <c r="D1085"/>
      <c r="E1085"/>
      <c r="F1085"/>
    </row>
    <row r="1086" spans="1:6">
      <c r="A1086" s="422">
        <v>4.3</v>
      </c>
      <c r="B1086" s="676"/>
      <c r="C1086" s="422"/>
      <c r="D1086" s="676" t="s">
        <v>1186</v>
      </c>
      <c r="E1086" s="463"/>
      <c r="F1086" s="423"/>
    </row>
    <row r="1087" spans="1:6" ht="162.5">
      <c r="A1087" s="425" t="s">
        <v>1187</v>
      </c>
      <c r="B1087" s="426" t="s">
        <v>1603</v>
      </c>
      <c r="C1087" s="425"/>
      <c r="D1087" s="426" t="s">
        <v>1188</v>
      </c>
      <c r="E1087" s="677"/>
      <c r="F1087" s="427"/>
    </row>
    <row r="1088" spans="1:6">
      <c r="A1088" s="425"/>
      <c r="B1088" s="426"/>
      <c r="C1088" s="425" t="s">
        <v>835</v>
      </c>
      <c r="D1088" s="428"/>
      <c r="E1088" s="677"/>
      <c r="F1088" s="427"/>
    </row>
    <row r="1089" spans="1:6" ht="83.25" customHeight="1">
      <c r="A1089" s="425"/>
      <c r="B1089" s="426"/>
      <c r="C1089" s="425" t="s">
        <v>4</v>
      </c>
      <c r="D1089" s="441" t="s">
        <v>1766</v>
      </c>
      <c r="E1089" s="22" t="s">
        <v>1353</v>
      </c>
      <c r="F1089" s="427">
        <v>2021.3</v>
      </c>
    </row>
    <row r="1090" spans="1:6" ht="25">
      <c r="A1090" s="425"/>
      <c r="B1090" s="426"/>
      <c r="C1090" s="425" t="s">
        <v>5</v>
      </c>
      <c r="D1090" s="428" t="s">
        <v>2261</v>
      </c>
      <c r="E1090" s="677" t="s">
        <v>1362</v>
      </c>
      <c r="F1090" s="427"/>
    </row>
    <row r="1091" spans="1:6">
      <c r="A1091" s="425"/>
      <c r="B1091" s="426"/>
      <c r="C1091" s="425" t="s">
        <v>6</v>
      </c>
      <c r="D1091" s="428" t="s">
        <v>2407</v>
      </c>
      <c r="E1091" s="677" t="s">
        <v>1362</v>
      </c>
      <c r="F1091" s="427"/>
    </row>
    <row r="1092" spans="1:6">
      <c r="A1092" s="425"/>
      <c r="B1092" s="426"/>
      <c r="C1092" s="425" t="s">
        <v>7</v>
      </c>
      <c r="D1092" s="428"/>
      <c r="E1092" s="677"/>
      <c r="F1092" s="427"/>
    </row>
    <row r="1093" spans="1:6">
      <c r="A1093" s="425"/>
      <c r="B1093" s="426"/>
      <c r="C1093" s="425" t="s">
        <v>8</v>
      </c>
      <c r="D1093" s="428"/>
      <c r="E1093" s="677"/>
      <c r="F1093" s="427"/>
    </row>
    <row r="1094" spans="1:6">
      <c r="A1094"/>
      <c r="B1094"/>
      <c r="D1094"/>
      <c r="E1094"/>
      <c r="F1094"/>
    </row>
    <row r="1095" spans="1:6" ht="175">
      <c r="A1095" s="425" t="s">
        <v>1189</v>
      </c>
      <c r="B1095" s="426" t="s">
        <v>1604</v>
      </c>
      <c r="C1095" s="425"/>
      <c r="D1095" s="426" t="s">
        <v>1190</v>
      </c>
      <c r="E1095" s="677"/>
      <c r="F1095" s="427"/>
    </row>
    <row r="1096" spans="1:6">
      <c r="A1096" s="425"/>
      <c r="B1096" s="426"/>
      <c r="C1096" s="425" t="s">
        <v>835</v>
      </c>
      <c r="D1096" s="428"/>
      <c r="E1096" s="677"/>
      <c r="F1096" s="427"/>
    </row>
    <row r="1097" spans="1:6" ht="86.25" customHeight="1">
      <c r="A1097" s="425"/>
      <c r="B1097" s="426"/>
      <c r="C1097" s="425" t="s">
        <v>4</v>
      </c>
      <c r="D1097" s="441" t="s">
        <v>1767</v>
      </c>
      <c r="E1097" s="454" t="s">
        <v>1353</v>
      </c>
      <c r="F1097" s="455">
        <v>2021.3</v>
      </c>
    </row>
    <row r="1098" spans="1:6" ht="25">
      <c r="A1098" s="425"/>
      <c r="B1098" s="426"/>
      <c r="C1098" s="425" t="s">
        <v>5</v>
      </c>
      <c r="D1098" s="428" t="s">
        <v>2261</v>
      </c>
      <c r="E1098" s="677" t="s">
        <v>1362</v>
      </c>
      <c r="F1098" s="427"/>
    </row>
    <row r="1099" spans="1:6">
      <c r="A1099" s="425"/>
      <c r="B1099" s="426"/>
      <c r="C1099" s="425" t="s">
        <v>6</v>
      </c>
      <c r="D1099" s="428" t="s">
        <v>2407</v>
      </c>
      <c r="E1099" s="677" t="s">
        <v>1362</v>
      </c>
      <c r="F1099" s="427"/>
    </row>
    <row r="1100" spans="1:6">
      <c r="A1100" s="425"/>
      <c r="B1100" s="426"/>
      <c r="C1100" s="425" t="s">
        <v>7</v>
      </c>
      <c r="D1100" s="428"/>
      <c r="E1100" s="677"/>
      <c r="F1100" s="427"/>
    </row>
    <row r="1101" spans="1:6">
      <c r="A1101" s="425"/>
      <c r="B1101" s="426"/>
      <c r="C1101" s="425" t="s">
        <v>8</v>
      </c>
      <c r="D1101" s="428"/>
      <c r="E1101" s="677"/>
      <c r="F1101" s="427"/>
    </row>
    <row r="1102" spans="1:6">
      <c r="A1102"/>
      <c r="B1102"/>
      <c r="D1102"/>
      <c r="E1102"/>
      <c r="F1102"/>
    </row>
    <row r="1103" spans="1:6">
      <c r="A1103" s="422">
        <v>4.4000000000000004</v>
      </c>
      <c r="B1103" s="676"/>
      <c r="C1103" s="422"/>
      <c r="D1103" s="676" t="s">
        <v>1191</v>
      </c>
      <c r="E1103" s="463"/>
      <c r="F1103" s="423"/>
    </row>
    <row r="1104" spans="1:6" ht="112.5">
      <c r="A1104" s="425" t="s">
        <v>1192</v>
      </c>
      <c r="B1104" s="426" t="s">
        <v>1193</v>
      </c>
      <c r="C1104" s="425"/>
      <c r="D1104" s="426" t="s">
        <v>1194</v>
      </c>
      <c r="E1104" s="677"/>
      <c r="F1104" s="427"/>
    </row>
    <row r="1105" spans="1:6">
      <c r="A1105" s="425"/>
      <c r="B1105" s="426"/>
      <c r="C1105" s="425" t="s">
        <v>835</v>
      </c>
      <c r="D1105" s="428"/>
      <c r="E1105" s="677"/>
      <c r="F1105" s="427"/>
    </row>
    <row r="1106" spans="1:6" ht="25">
      <c r="A1106" s="425"/>
      <c r="B1106" s="426"/>
      <c r="C1106" s="425" t="s">
        <v>4</v>
      </c>
      <c r="D1106" s="429" t="s">
        <v>1768</v>
      </c>
      <c r="E1106" s="22" t="s">
        <v>1362</v>
      </c>
      <c r="F1106" s="427"/>
    </row>
    <row r="1107" spans="1:6">
      <c r="A1107" s="425"/>
      <c r="B1107" s="426"/>
      <c r="C1107" s="425" t="s">
        <v>5</v>
      </c>
      <c r="D1107" s="428"/>
      <c r="E1107" s="677"/>
      <c r="F1107" s="427"/>
    </row>
    <row r="1108" spans="1:6" ht="25">
      <c r="A1108" s="425"/>
      <c r="B1108" s="426"/>
      <c r="C1108" s="425" t="s">
        <v>6</v>
      </c>
      <c r="D1108" s="429" t="s">
        <v>1768</v>
      </c>
      <c r="E1108" s="22" t="s">
        <v>1362</v>
      </c>
      <c r="F1108" s="427"/>
    </row>
    <row r="1109" spans="1:6">
      <c r="A1109" s="425"/>
      <c r="B1109" s="426"/>
      <c r="C1109" s="425" t="s">
        <v>7</v>
      </c>
      <c r="D1109" s="428"/>
      <c r="E1109" s="677"/>
      <c r="F1109" s="427"/>
    </row>
    <row r="1110" spans="1:6">
      <c r="A1110" s="425"/>
      <c r="B1110" s="426"/>
      <c r="C1110" s="425" t="s">
        <v>8</v>
      </c>
      <c r="D1110" s="428"/>
      <c r="E1110" s="677"/>
      <c r="F1110" s="427"/>
    </row>
    <row r="1111" spans="1:6">
      <c r="A1111"/>
      <c r="B1111"/>
      <c r="D1111"/>
      <c r="E1111"/>
      <c r="F1111"/>
    </row>
    <row r="1112" spans="1:6" ht="125">
      <c r="A1112" s="425" t="s">
        <v>1195</v>
      </c>
      <c r="B1112" s="426" t="s">
        <v>1196</v>
      </c>
      <c r="C1112" s="425"/>
      <c r="D1112" s="426" t="s">
        <v>1197</v>
      </c>
      <c r="E1112" s="677"/>
      <c r="F1112" s="427"/>
    </row>
    <row r="1113" spans="1:6">
      <c r="A1113" s="425"/>
      <c r="B1113" s="426"/>
      <c r="C1113" s="425" t="s">
        <v>835</v>
      </c>
      <c r="D1113" s="428"/>
      <c r="E1113" s="677"/>
      <c r="F1113" s="427"/>
    </row>
    <row r="1114" spans="1:6" ht="57" customHeight="1">
      <c r="A1114" s="425"/>
      <c r="B1114" s="426"/>
      <c r="C1114" s="425" t="s">
        <v>4</v>
      </c>
      <c r="D1114" s="429" t="s">
        <v>1769</v>
      </c>
      <c r="E1114" s="22" t="s">
        <v>1362</v>
      </c>
      <c r="F1114" s="427"/>
    </row>
    <row r="1115" spans="1:6">
      <c r="A1115" s="425"/>
      <c r="B1115" s="426"/>
      <c r="C1115" s="425" t="s">
        <v>5</v>
      </c>
      <c r="D1115" s="428"/>
      <c r="E1115" s="677"/>
      <c r="F1115" s="427"/>
    </row>
    <row r="1116" spans="1:6" ht="25">
      <c r="A1116" s="425"/>
      <c r="B1116" s="426"/>
      <c r="C1116" s="425" t="s">
        <v>6</v>
      </c>
      <c r="D1116" s="429" t="s">
        <v>1768</v>
      </c>
      <c r="E1116" s="22" t="s">
        <v>1362</v>
      </c>
      <c r="F1116" s="427"/>
    </row>
    <row r="1117" spans="1:6">
      <c r="A1117" s="425"/>
      <c r="B1117" s="426"/>
      <c r="C1117" s="425" t="s">
        <v>7</v>
      </c>
      <c r="D1117" s="428"/>
      <c r="E1117" s="677"/>
      <c r="F1117" s="427"/>
    </row>
    <row r="1118" spans="1:6">
      <c r="A1118" s="425"/>
      <c r="B1118" s="426"/>
      <c r="C1118" s="425" t="s">
        <v>8</v>
      </c>
      <c r="D1118" s="428"/>
      <c r="E1118" s="677"/>
      <c r="F1118" s="427"/>
    </row>
    <row r="1119" spans="1:6">
      <c r="A1119"/>
      <c r="B1119"/>
      <c r="D1119"/>
      <c r="E1119"/>
      <c r="F1119"/>
    </row>
    <row r="1120" spans="1:6" ht="112.5">
      <c r="A1120" s="425" t="s">
        <v>1198</v>
      </c>
      <c r="B1120" s="426" t="s">
        <v>1199</v>
      </c>
      <c r="C1120" s="425"/>
      <c r="D1120" s="426" t="s">
        <v>1200</v>
      </c>
      <c r="E1120" s="677"/>
      <c r="F1120" s="427"/>
    </row>
    <row r="1121" spans="1:6">
      <c r="A1121" s="425"/>
      <c r="B1121" s="426"/>
      <c r="C1121" s="425" t="s">
        <v>835</v>
      </c>
      <c r="D1121" s="428"/>
      <c r="E1121" s="677"/>
      <c r="F1121" s="427"/>
    </row>
    <row r="1122" spans="1:6" ht="72.75" customHeight="1">
      <c r="A1122" s="425"/>
      <c r="B1122" s="426"/>
      <c r="C1122" s="425" t="s">
        <v>4</v>
      </c>
      <c r="D1122" s="429" t="s">
        <v>1769</v>
      </c>
      <c r="E1122" s="22" t="s">
        <v>1362</v>
      </c>
      <c r="F1122" s="427"/>
    </row>
    <row r="1123" spans="1:6">
      <c r="A1123" s="425"/>
      <c r="B1123" s="426"/>
      <c r="C1123" s="425" t="s">
        <v>5</v>
      </c>
      <c r="D1123" s="428"/>
      <c r="E1123" s="677"/>
      <c r="F1123" s="427"/>
    </row>
    <row r="1124" spans="1:6" ht="25">
      <c r="A1124" s="425"/>
      <c r="B1124" s="426"/>
      <c r="C1124" s="425" t="s">
        <v>6</v>
      </c>
      <c r="D1124" s="429" t="s">
        <v>1768</v>
      </c>
      <c r="E1124" s="22" t="s">
        <v>1362</v>
      </c>
      <c r="F1124" s="427"/>
    </row>
    <row r="1125" spans="1:6">
      <c r="A1125" s="425"/>
      <c r="B1125" s="426"/>
      <c r="C1125" s="425" t="s">
        <v>7</v>
      </c>
      <c r="D1125" s="428"/>
      <c r="E1125" s="677"/>
      <c r="F1125" s="427"/>
    </row>
    <row r="1126" spans="1:6">
      <c r="A1126" s="425"/>
      <c r="B1126" s="426"/>
      <c r="C1126" s="425" t="s">
        <v>8</v>
      </c>
      <c r="D1126" s="428"/>
      <c r="E1126" s="677"/>
      <c r="F1126" s="427"/>
    </row>
    <row r="1127" spans="1:6">
      <c r="A1127"/>
      <c r="B1127"/>
      <c r="C1127" s="212"/>
      <c r="D1127"/>
      <c r="E1127"/>
      <c r="F1127"/>
    </row>
    <row r="1128" spans="1:6" ht="150">
      <c r="A1128" s="425" t="s">
        <v>1201</v>
      </c>
      <c r="B1128" s="426" t="s">
        <v>1202</v>
      </c>
      <c r="C1128" s="425"/>
      <c r="D1128" s="426" t="s">
        <v>1203</v>
      </c>
      <c r="E1128" s="677"/>
      <c r="F1128" s="427"/>
    </row>
    <row r="1129" spans="1:6">
      <c r="A1129" s="425"/>
      <c r="B1129" s="426"/>
      <c r="C1129" s="425" t="s">
        <v>835</v>
      </c>
      <c r="D1129" s="428"/>
      <c r="E1129" s="677"/>
      <c r="F1129" s="427"/>
    </row>
    <row r="1130" spans="1:6">
      <c r="A1130" s="425"/>
      <c r="B1130" s="426"/>
      <c r="C1130" s="425" t="s">
        <v>4</v>
      </c>
      <c r="D1130" s="429" t="s">
        <v>1661</v>
      </c>
      <c r="E1130" s="22" t="s">
        <v>1362</v>
      </c>
      <c r="F1130" s="427"/>
    </row>
    <row r="1131" spans="1:6">
      <c r="A1131" s="425"/>
      <c r="B1131" s="426"/>
      <c r="C1131" s="425" t="s">
        <v>5</v>
      </c>
      <c r="D1131" s="428"/>
      <c r="E1131" s="677"/>
      <c r="F1131" s="427"/>
    </row>
    <row r="1132" spans="1:6">
      <c r="A1132" s="425"/>
      <c r="B1132" s="426"/>
      <c r="C1132" s="425" t="s">
        <v>6</v>
      </c>
      <c r="D1132" s="429" t="s">
        <v>1661</v>
      </c>
      <c r="E1132" s="22" t="s">
        <v>1362</v>
      </c>
      <c r="F1132" s="427"/>
    </row>
    <row r="1133" spans="1:6">
      <c r="A1133" s="425"/>
      <c r="B1133" s="426"/>
      <c r="C1133" s="425" t="s">
        <v>7</v>
      </c>
      <c r="D1133" s="428"/>
      <c r="E1133" s="677"/>
      <c r="F1133" s="427"/>
    </row>
    <row r="1134" spans="1:6">
      <c r="A1134" s="425"/>
      <c r="B1134" s="426"/>
      <c r="C1134" s="425" t="s">
        <v>8</v>
      </c>
      <c r="D1134" s="428"/>
      <c r="E1134" s="677"/>
      <c r="F1134" s="427"/>
    </row>
    <row r="1135" spans="1:6">
      <c r="A1135" s="213"/>
      <c r="B1135" s="438"/>
      <c r="C1135" s="213"/>
      <c r="D1135" s="438"/>
      <c r="E1135" s="686"/>
      <c r="F1135" s="687"/>
    </row>
    <row r="1136" spans="1:6" ht="112.5">
      <c r="A1136" s="425" t="s">
        <v>1204</v>
      </c>
      <c r="B1136" s="426" t="s">
        <v>1205</v>
      </c>
      <c r="C1136" s="425"/>
      <c r="D1136" s="426" t="s">
        <v>1206</v>
      </c>
      <c r="E1136" s="677"/>
      <c r="F1136" s="427"/>
    </row>
    <row r="1137" spans="1:6">
      <c r="A1137" s="425"/>
      <c r="B1137" s="426"/>
      <c r="C1137" s="425" t="s">
        <v>835</v>
      </c>
      <c r="D1137" s="428"/>
      <c r="E1137" s="677"/>
      <c r="F1137" s="427"/>
    </row>
    <row r="1138" spans="1:6">
      <c r="A1138" s="425"/>
      <c r="B1138" s="426"/>
      <c r="C1138" s="425" t="s">
        <v>4</v>
      </c>
      <c r="D1138" s="429" t="s">
        <v>1661</v>
      </c>
      <c r="E1138" s="22" t="s">
        <v>1362</v>
      </c>
      <c r="F1138" s="427"/>
    </row>
    <row r="1139" spans="1:6">
      <c r="A1139" s="425"/>
      <c r="B1139" s="426"/>
      <c r="C1139" s="425" t="s">
        <v>5</v>
      </c>
      <c r="D1139" s="428"/>
      <c r="E1139" s="677"/>
      <c r="F1139" s="427"/>
    </row>
    <row r="1140" spans="1:6">
      <c r="A1140" s="425"/>
      <c r="B1140" s="426"/>
      <c r="C1140" s="425" t="s">
        <v>6</v>
      </c>
      <c r="D1140" s="429" t="s">
        <v>1661</v>
      </c>
      <c r="E1140" s="22" t="s">
        <v>1362</v>
      </c>
      <c r="F1140" s="427"/>
    </row>
    <row r="1141" spans="1:6">
      <c r="A1141" s="425"/>
      <c r="B1141" s="426"/>
      <c r="C1141" s="425" t="s">
        <v>7</v>
      </c>
      <c r="D1141" s="428"/>
      <c r="E1141" s="677"/>
      <c r="F1141" s="427"/>
    </row>
    <row r="1142" spans="1:6">
      <c r="A1142" s="425"/>
      <c r="B1142" s="426"/>
      <c r="C1142" s="425" t="s">
        <v>8</v>
      </c>
      <c r="D1142" s="428"/>
      <c r="E1142" s="677"/>
      <c r="F1142" s="427"/>
    </row>
    <row r="1143" spans="1:6">
      <c r="A1143"/>
      <c r="B1143"/>
      <c r="D1143"/>
      <c r="E1143"/>
      <c r="F1143"/>
    </row>
    <row r="1144" spans="1:6" ht="137.5">
      <c r="A1144" s="425" t="s">
        <v>1207</v>
      </c>
      <c r="B1144" s="426" t="s">
        <v>1208</v>
      </c>
      <c r="C1144" s="425"/>
      <c r="D1144" s="426" t="s">
        <v>1209</v>
      </c>
      <c r="E1144" s="677"/>
      <c r="F1144" s="427"/>
    </row>
    <row r="1145" spans="1:6">
      <c r="A1145" s="425"/>
      <c r="B1145" s="426"/>
      <c r="C1145" s="425" t="s">
        <v>835</v>
      </c>
      <c r="D1145" s="428"/>
      <c r="E1145" s="677"/>
      <c r="F1145" s="427"/>
    </row>
    <row r="1146" spans="1:6">
      <c r="A1146" s="425"/>
      <c r="B1146" s="426"/>
      <c r="C1146" s="425" t="s">
        <v>4</v>
      </c>
      <c r="D1146" s="429" t="s">
        <v>1770</v>
      </c>
      <c r="E1146" s="22" t="s">
        <v>1362</v>
      </c>
      <c r="F1146" s="427"/>
    </row>
    <row r="1147" spans="1:6">
      <c r="A1147" s="425"/>
      <c r="B1147" s="426"/>
      <c r="C1147" s="425" t="s">
        <v>5</v>
      </c>
      <c r="D1147" s="428"/>
      <c r="E1147" s="677"/>
      <c r="F1147" s="427"/>
    </row>
    <row r="1148" spans="1:6">
      <c r="A1148" s="425"/>
      <c r="B1148" s="426"/>
      <c r="C1148" s="425" t="s">
        <v>6</v>
      </c>
      <c r="D1148" s="429" t="s">
        <v>1770</v>
      </c>
      <c r="E1148" s="22" t="s">
        <v>1362</v>
      </c>
      <c r="F1148" s="427"/>
    </row>
    <row r="1149" spans="1:6">
      <c r="A1149" s="425"/>
      <c r="B1149" s="426"/>
      <c r="C1149" s="425" t="s">
        <v>7</v>
      </c>
      <c r="D1149" s="428"/>
      <c r="E1149" s="677"/>
      <c r="F1149" s="427"/>
    </row>
    <row r="1150" spans="1:6">
      <c r="A1150" s="425"/>
      <c r="B1150" s="426"/>
      <c r="C1150" s="425" t="s">
        <v>8</v>
      </c>
      <c r="D1150" s="428"/>
      <c r="E1150" s="677"/>
      <c r="F1150" s="427"/>
    </row>
    <row r="1151" spans="1:6">
      <c r="A1151"/>
      <c r="B1151"/>
      <c r="D1151"/>
      <c r="E1151"/>
      <c r="F1151"/>
    </row>
    <row r="1152" spans="1:6">
      <c r="A1152" s="422">
        <v>4.5</v>
      </c>
      <c r="B1152" s="676"/>
      <c r="C1152" s="422"/>
      <c r="D1152" s="676" t="s">
        <v>1210</v>
      </c>
      <c r="E1152" s="463"/>
      <c r="F1152" s="423"/>
    </row>
    <row r="1153" spans="1:6" ht="112.5">
      <c r="A1153" s="425" t="s">
        <v>1211</v>
      </c>
      <c r="B1153" s="426" t="s">
        <v>1212</v>
      </c>
      <c r="C1153" s="425"/>
      <c r="D1153" s="426" t="s">
        <v>1213</v>
      </c>
      <c r="E1153" s="677"/>
      <c r="F1153" s="427"/>
    </row>
    <row r="1154" spans="1:6">
      <c r="A1154" s="425"/>
      <c r="B1154" s="426"/>
      <c r="C1154" s="425" t="s">
        <v>835</v>
      </c>
      <c r="D1154" s="428"/>
      <c r="E1154" s="677"/>
      <c r="F1154" s="427"/>
    </row>
    <row r="1155" spans="1:6" ht="25">
      <c r="A1155" s="425"/>
      <c r="B1155" s="426"/>
      <c r="C1155" s="425" t="s">
        <v>4</v>
      </c>
      <c r="D1155" s="429" t="s">
        <v>1662</v>
      </c>
      <c r="E1155" s="22" t="s">
        <v>1362</v>
      </c>
      <c r="F1155" s="427"/>
    </row>
    <row r="1156" spans="1:6">
      <c r="A1156" s="425"/>
      <c r="B1156" s="426"/>
      <c r="C1156" s="425" t="s">
        <v>5</v>
      </c>
      <c r="D1156" s="428"/>
      <c r="E1156" s="677"/>
      <c r="F1156" s="427"/>
    </row>
    <row r="1157" spans="1:6" ht="25">
      <c r="A1157" s="425"/>
      <c r="B1157" s="426"/>
      <c r="C1157" s="425" t="s">
        <v>6</v>
      </c>
      <c r="D1157" s="429" t="s">
        <v>1662</v>
      </c>
      <c r="E1157" s="22" t="s">
        <v>1362</v>
      </c>
      <c r="F1157" s="427"/>
    </row>
    <row r="1158" spans="1:6">
      <c r="A1158" s="425"/>
      <c r="B1158" s="426"/>
      <c r="C1158" s="425" t="s">
        <v>7</v>
      </c>
      <c r="D1158" s="428"/>
      <c r="E1158" s="677"/>
      <c r="F1158" s="427"/>
    </row>
    <row r="1159" spans="1:6">
      <c r="A1159" s="425"/>
      <c r="B1159" s="426"/>
      <c r="C1159" s="425" t="s">
        <v>8</v>
      </c>
      <c r="D1159" s="428"/>
      <c r="E1159" s="677"/>
      <c r="F1159" s="427"/>
    </row>
    <row r="1160" spans="1:6">
      <c r="A1160"/>
      <c r="B1160"/>
      <c r="D1160"/>
      <c r="E1160"/>
      <c r="F1160"/>
    </row>
    <row r="1161" spans="1:6" ht="112.5">
      <c r="A1161" s="425" t="s">
        <v>1214</v>
      </c>
      <c r="B1161" s="426" t="s">
        <v>1215</v>
      </c>
      <c r="C1161" s="425"/>
      <c r="D1161" s="426" t="s">
        <v>1216</v>
      </c>
      <c r="E1161" s="677"/>
      <c r="F1161" s="427"/>
    </row>
    <row r="1162" spans="1:6">
      <c r="A1162" s="425"/>
      <c r="B1162" s="426"/>
      <c r="C1162" s="425" t="s">
        <v>835</v>
      </c>
      <c r="D1162" s="428"/>
      <c r="E1162" s="677"/>
      <c r="F1162" s="427"/>
    </row>
    <row r="1163" spans="1:6" ht="25">
      <c r="A1163" s="425"/>
      <c r="B1163" s="426"/>
      <c r="C1163" s="425" t="s">
        <v>4</v>
      </c>
      <c r="D1163" s="429" t="s">
        <v>1662</v>
      </c>
      <c r="E1163" s="22" t="s">
        <v>1362</v>
      </c>
      <c r="F1163" s="427"/>
    </row>
    <row r="1164" spans="1:6">
      <c r="A1164" s="425"/>
      <c r="B1164" s="426"/>
      <c r="C1164" s="425" t="s">
        <v>5</v>
      </c>
      <c r="D1164" s="428"/>
      <c r="E1164" s="677"/>
      <c r="F1164" s="427"/>
    </row>
    <row r="1165" spans="1:6" ht="25">
      <c r="A1165" s="425"/>
      <c r="B1165" s="426"/>
      <c r="C1165" s="425" t="s">
        <v>6</v>
      </c>
      <c r="D1165" s="429" t="s">
        <v>1662</v>
      </c>
      <c r="E1165" s="22" t="s">
        <v>1362</v>
      </c>
      <c r="F1165" s="427"/>
    </row>
    <row r="1166" spans="1:6">
      <c r="A1166" s="425"/>
      <c r="B1166" s="426"/>
      <c r="C1166" s="425" t="s">
        <v>7</v>
      </c>
      <c r="D1166" s="428"/>
      <c r="E1166" s="677"/>
      <c r="F1166" s="427"/>
    </row>
    <row r="1167" spans="1:6">
      <c r="A1167" s="425"/>
      <c r="B1167" s="426"/>
      <c r="C1167" s="425" t="s">
        <v>8</v>
      </c>
      <c r="D1167" s="428"/>
      <c r="E1167" s="677"/>
      <c r="F1167" s="427"/>
    </row>
    <row r="1168" spans="1:6">
      <c r="A1168"/>
      <c r="B1168"/>
      <c r="D1168"/>
      <c r="E1168"/>
      <c r="F1168"/>
    </row>
    <row r="1169" spans="1:6">
      <c r="A1169" s="422">
        <v>4.5999999999999996</v>
      </c>
      <c r="B1169" s="676"/>
      <c r="C1169" s="422"/>
      <c r="D1169" s="676" t="s">
        <v>1217</v>
      </c>
      <c r="E1169" s="463"/>
      <c r="F1169" s="423"/>
    </row>
    <row r="1170" spans="1:6" ht="137.5">
      <c r="A1170" s="425" t="s">
        <v>1218</v>
      </c>
      <c r="B1170" s="426" t="s">
        <v>1219</v>
      </c>
      <c r="C1170" s="425"/>
      <c r="D1170" s="426" t="s">
        <v>1220</v>
      </c>
      <c r="E1170" s="677"/>
      <c r="F1170" s="427"/>
    </row>
    <row r="1171" spans="1:6">
      <c r="A1171" s="425"/>
      <c r="B1171" s="426"/>
      <c r="C1171" s="425" t="s">
        <v>835</v>
      </c>
      <c r="D1171" s="428"/>
      <c r="E1171" s="677"/>
      <c r="F1171" s="427"/>
    </row>
    <row r="1172" spans="1:6" ht="100.5" customHeight="1">
      <c r="A1172" s="425"/>
      <c r="B1172" s="426"/>
      <c r="C1172" s="425" t="s">
        <v>4</v>
      </c>
      <c r="D1172" s="429" t="s">
        <v>1771</v>
      </c>
      <c r="E1172" s="22" t="s">
        <v>1362</v>
      </c>
      <c r="F1172" s="427"/>
    </row>
    <row r="1173" spans="1:6">
      <c r="A1173" s="425"/>
      <c r="B1173" s="426"/>
      <c r="C1173" s="425" t="s">
        <v>5</v>
      </c>
      <c r="D1173" s="428" t="s">
        <v>2224</v>
      </c>
      <c r="E1173" s="677"/>
      <c r="F1173" s="427"/>
    </row>
    <row r="1174" spans="1:6" ht="75">
      <c r="A1174" s="425"/>
      <c r="B1174" s="426"/>
      <c r="C1174" s="425" t="s">
        <v>6</v>
      </c>
      <c r="D1174" s="428" t="s">
        <v>2408</v>
      </c>
      <c r="E1174" s="677" t="s">
        <v>1362</v>
      </c>
      <c r="F1174" s="427"/>
    </row>
    <row r="1175" spans="1:6">
      <c r="A1175" s="425"/>
      <c r="B1175" s="426"/>
      <c r="C1175" s="425" t="s">
        <v>7</v>
      </c>
      <c r="D1175" s="428"/>
      <c r="E1175" s="677"/>
      <c r="F1175" s="427"/>
    </row>
    <row r="1176" spans="1:6">
      <c r="A1176" s="425"/>
      <c r="B1176" s="426"/>
      <c r="C1176" s="425" t="s">
        <v>8</v>
      </c>
      <c r="D1176" s="428"/>
      <c r="E1176" s="677"/>
      <c r="F1176" s="427"/>
    </row>
    <row r="1177" spans="1:6">
      <c r="A1177"/>
      <c r="B1177"/>
      <c r="C1177"/>
      <c r="D1177"/>
      <c r="E1177"/>
      <c r="F1177"/>
    </row>
    <row r="1178" spans="1:6" ht="112.5">
      <c r="A1178" s="425" t="s">
        <v>1221</v>
      </c>
      <c r="B1178" s="426" t="s">
        <v>1222</v>
      </c>
      <c r="C1178" s="425"/>
      <c r="D1178" s="426" t="s">
        <v>1223</v>
      </c>
      <c r="E1178" s="677"/>
      <c r="F1178" s="427"/>
    </row>
    <row r="1179" spans="1:6">
      <c r="A1179" s="425"/>
      <c r="B1179" s="426"/>
      <c r="C1179" s="425" t="s">
        <v>835</v>
      </c>
      <c r="D1179" s="428"/>
      <c r="E1179" s="677"/>
      <c r="F1179" s="427"/>
    </row>
    <row r="1180" spans="1:6" ht="101.25" customHeight="1">
      <c r="A1180" s="425"/>
      <c r="B1180" s="426"/>
      <c r="C1180" s="425" t="s">
        <v>4</v>
      </c>
      <c r="D1180" s="429" t="s">
        <v>1772</v>
      </c>
      <c r="E1180" s="22" t="s">
        <v>1362</v>
      </c>
      <c r="F1180" s="427"/>
    </row>
    <row r="1181" spans="1:6">
      <c r="A1181" s="425"/>
      <c r="B1181" s="426"/>
      <c r="C1181" s="425" t="s">
        <v>5</v>
      </c>
      <c r="D1181" s="428" t="s">
        <v>2224</v>
      </c>
      <c r="E1181" s="677"/>
      <c r="F1181" s="427"/>
    </row>
    <row r="1182" spans="1:6" ht="75">
      <c r="A1182" s="425"/>
      <c r="B1182" s="426"/>
      <c r="C1182" s="425" t="s">
        <v>6</v>
      </c>
      <c r="D1182" s="428" t="s">
        <v>2409</v>
      </c>
      <c r="E1182" s="677" t="s">
        <v>1362</v>
      </c>
      <c r="F1182" s="427"/>
    </row>
    <row r="1183" spans="1:6">
      <c r="A1183" s="425"/>
      <c r="B1183" s="426"/>
      <c r="C1183" s="425" t="s">
        <v>7</v>
      </c>
      <c r="D1183" s="428"/>
      <c r="E1183" s="677"/>
      <c r="F1183" s="427"/>
    </row>
    <row r="1184" spans="1:6">
      <c r="A1184" s="425"/>
      <c r="B1184" s="426"/>
      <c r="C1184" s="425" t="s">
        <v>8</v>
      </c>
      <c r="D1184" s="428"/>
      <c r="E1184" s="677"/>
      <c r="F1184" s="427"/>
    </row>
    <row r="1185" spans="1:6">
      <c r="A1185"/>
      <c r="B1185"/>
      <c r="D1185"/>
      <c r="E1185"/>
      <c r="F1185"/>
    </row>
    <row r="1186" spans="1:6" ht="137.5">
      <c r="A1186" s="425" t="s">
        <v>1224</v>
      </c>
      <c r="B1186" s="426" t="s">
        <v>1225</v>
      </c>
      <c r="C1186" s="425"/>
      <c r="D1186" s="426" t="s">
        <v>1226</v>
      </c>
      <c r="E1186" s="677"/>
      <c r="F1186" s="427"/>
    </row>
    <row r="1187" spans="1:6">
      <c r="A1187" s="425"/>
      <c r="B1187" s="426"/>
      <c r="C1187" s="425" t="s">
        <v>835</v>
      </c>
      <c r="D1187" s="428"/>
      <c r="E1187" s="677"/>
      <c r="F1187" s="427"/>
    </row>
    <row r="1188" spans="1:6" ht="60" customHeight="1">
      <c r="A1188" s="425"/>
      <c r="B1188" s="426"/>
      <c r="C1188" s="425" t="s">
        <v>4</v>
      </c>
      <c r="D1188" s="429" t="s">
        <v>1773</v>
      </c>
      <c r="E1188" s="22" t="s">
        <v>1362</v>
      </c>
      <c r="F1188" s="427"/>
    </row>
    <row r="1189" spans="1:6">
      <c r="A1189" s="425"/>
      <c r="B1189" s="426"/>
      <c r="C1189" s="425" t="s">
        <v>5</v>
      </c>
      <c r="D1189" s="428" t="s">
        <v>2224</v>
      </c>
      <c r="E1189" s="677"/>
      <c r="F1189" s="427"/>
    </row>
    <row r="1190" spans="1:6" ht="25">
      <c r="A1190" s="425"/>
      <c r="B1190" s="426"/>
      <c r="C1190" s="425" t="s">
        <v>6</v>
      </c>
      <c r="D1190" s="429" t="s">
        <v>1773</v>
      </c>
      <c r="E1190" s="22" t="s">
        <v>1362</v>
      </c>
      <c r="F1190" s="427"/>
    </row>
    <row r="1191" spans="1:6">
      <c r="A1191" s="425"/>
      <c r="B1191" s="426"/>
      <c r="C1191" s="425" t="s">
        <v>7</v>
      </c>
      <c r="D1191" s="428"/>
      <c r="E1191" s="677"/>
      <c r="F1191" s="427"/>
    </row>
    <row r="1192" spans="1:6">
      <c r="A1192" s="425"/>
      <c r="B1192" s="426"/>
      <c r="C1192" s="425" t="s">
        <v>8</v>
      </c>
      <c r="D1192" s="428"/>
      <c r="E1192" s="677"/>
      <c r="F1192" s="427"/>
    </row>
    <row r="1193" spans="1:6">
      <c r="A1193"/>
      <c r="B1193"/>
      <c r="D1193"/>
      <c r="E1193"/>
      <c r="F1193"/>
    </row>
    <row r="1194" spans="1:6" ht="112.5">
      <c r="A1194" s="425" t="s">
        <v>1227</v>
      </c>
      <c r="B1194" s="426" t="s">
        <v>1228</v>
      </c>
      <c r="C1194" s="425"/>
      <c r="D1194" s="426" t="s">
        <v>1229</v>
      </c>
      <c r="E1194" s="677"/>
      <c r="F1194" s="427"/>
    </row>
    <row r="1195" spans="1:6">
      <c r="A1195" s="425"/>
      <c r="B1195" s="426"/>
      <c r="C1195" s="425" t="s">
        <v>835</v>
      </c>
      <c r="D1195" s="428"/>
      <c r="E1195" s="677"/>
      <c r="F1195" s="427"/>
    </row>
    <row r="1196" spans="1:6" ht="37.5">
      <c r="A1196" s="425"/>
      <c r="B1196" s="426"/>
      <c r="C1196" s="425" t="s">
        <v>4</v>
      </c>
      <c r="D1196" s="429" t="s">
        <v>1774</v>
      </c>
      <c r="E1196" s="22" t="s">
        <v>1362</v>
      </c>
      <c r="F1196" s="427"/>
    </row>
    <row r="1197" spans="1:6">
      <c r="A1197" s="425"/>
      <c r="B1197" s="426"/>
      <c r="C1197" s="425" t="s">
        <v>5</v>
      </c>
      <c r="D1197" s="428" t="s">
        <v>2224</v>
      </c>
      <c r="E1197" s="677"/>
      <c r="F1197" s="427"/>
    </row>
    <row r="1198" spans="1:6" ht="37.5">
      <c r="A1198" s="425"/>
      <c r="B1198" s="426"/>
      <c r="C1198" s="425" t="s">
        <v>6</v>
      </c>
      <c r="D1198" s="429" t="s">
        <v>1774</v>
      </c>
      <c r="E1198" s="22" t="s">
        <v>1362</v>
      </c>
      <c r="F1198" s="427"/>
    </row>
    <row r="1199" spans="1:6">
      <c r="A1199" s="425"/>
      <c r="B1199" s="426"/>
      <c r="C1199" s="425" t="s">
        <v>7</v>
      </c>
      <c r="D1199" s="428"/>
      <c r="E1199" s="677"/>
      <c r="F1199" s="427"/>
    </row>
    <row r="1200" spans="1:6">
      <c r="A1200" s="425"/>
      <c r="B1200" s="426"/>
      <c r="C1200" s="425" t="s">
        <v>8</v>
      </c>
      <c r="D1200" s="428"/>
      <c r="E1200" s="677"/>
      <c r="F1200" s="427"/>
    </row>
    <row r="1201" spans="1:6">
      <c r="A1201"/>
      <c r="B1201"/>
      <c r="D1201"/>
      <c r="E1201"/>
      <c r="F1201"/>
    </row>
    <row r="1202" spans="1:6" ht="125">
      <c r="A1202" s="425" t="s">
        <v>1230</v>
      </c>
      <c r="B1202" s="426" t="s">
        <v>1231</v>
      </c>
      <c r="C1202" s="425"/>
      <c r="D1202" s="426" t="s">
        <v>1232</v>
      </c>
      <c r="E1202" s="677"/>
      <c r="F1202" s="427"/>
    </row>
    <row r="1203" spans="1:6">
      <c r="A1203" s="425"/>
      <c r="B1203" s="426"/>
      <c r="C1203" s="425" t="s">
        <v>835</v>
      </c>
      <c r="D1203" s="428"/>
      <c r="E1203" s="677"/>
      <c r="F1203" s="427"/>
    </row>
    <row r="1204" spans="1:6" ht="37.5">
      <c r="A1204" s="425"/>
      <c r="B1204" s="426"/>
      <c r="C1204" s="425" t="s">
        <v>4</v>
      </c>
      <c r="D1204" s="429" t="s">
        <v>1774</v>
      </c>
      <c r="E1204" s="22" t="s">
        <v>1362</v>
      </c>
      <c r="F1204" s="427"/>
    </row>
    <row r="1205" spans="1:6">
      <c r="A1205" s="425"/>
      <c r="B1205" s="426"/>
      <c r="C1205" s="425" t="s">
        <v>5</v>
      </c>
      <c r="D1205" s="428" t="s">
        <v>2224</v>
      </c>
      <c r="E1205" s="677"/>
      <c r="F1205" s="427"/>
    </row>
    <row r="1206" spans="1:6" ht="37.5">
      <c r="A1206" s="425"/>
      <c r="B1206" s="426"/>
      <c r="C1206" s="425" t="s">
        <v>6</v>
      </c>
      <c r="D1206" s="429" t="s">
        <v>1774</v>
      </c>
      <c r="E1206" s="22" t="s">
        <v>1362</v>
      </c>
      <c r="F1206" s="427"/>
    </row>
    <row r="1207" spans="1:6">
      <c r="A1207" s="425"/>
      <c r="B1207" s="426"/>
      <c r="C1207" s="425" t="s">
        <v>7</v>
      </c>
      <c r="D1207" s="428"/>
      <c r="E1207" s="677"/>
      <c r="F1207" s="427"/>
    </row>
    <row r="1208" spans="1:6">
      <c r="A1208" s="425"/>
      <c r="B1208" s="426"/>
      <c r="C1208" s="425" t="s">
        <v>8</v>
      </c>
      <c r="D1208" s="428"/>
      <c r="E1208" s="677"/>
      <c r="F1208" s="427"/>
    </row>
    <row r="1209" spans="1:6">
      <c r="A1209"/>
      <c r="B1209"/>
      <c r="D1209"/>
      <c r="E1209"/>
      <c r="F1209"/>
    </row>
    <row r="1210" spans="1:6">
      <c r="A1210" s="422">
        <v>4.7</v>
      </c>
      <c r="B1210" s="676"/>
      <c r="C1210" s="422"/>
      <c r="D1210" s="676" t="s">
        <v>1233</v>
      </c>
      <c r="E1210" s="463"/>
      <c r="F1210" s="423"/>
    </row>
    <row r="1211" spans="1:6" ht="100">
      <c r="A1211" s="425" t="s">
        <v>1234</v>
      </c>
      <c r="B1211" s="426" t="s">
        <v>1235</v>
      </c>
      <c r="C1211" s="425"/>
      <c r="D1211" s="426" t="s">
        <v>1236</v>
      </c>
      <c r="E1211" s="677"/>
      <c r="F1211" s="427"/>
    </row>
    <row r="1212" spans="1:6">
      <c r="A1212" s="425"/>
      <c r="B1212" s="426"/>
      <c r="C1212" s="425" t="s">
        <v>835</v>
      </c>
      <c r="D1212" s="428"/>
      <c r="E1212" s="677"/>
      <c r="F1212" s="427"/>
    </row>
    <row r="1213" spans="1:6">
      <c r="A1213" s="425"/>
      <c r="B1213" s="426"/>
      <c r="C1213" s="425" t="s">
        <v>4</v>
      </c>
      <c r="D1213" s="429" t="s">
        <v>1624</v>
      </c>
      <c r="E1213" s="22" t="s">
        <v>1362</v>
      </c>
      <c r="F1213" s="427"/>
    </row>
    <row r="1214" spans="1:6">
      <c r="A1214" s="425"/>
      <c r="B1214" s="426"/>
      <c r="C1214" s="425" t="s">
        <v>5</v>
      </c>
      <c r="D1214" s="428"/>
      <c r="E1214" s="677"/>
      <c r="F1214" s="427"/>
    </row>
    <row r="1215" spans="1:6">
      <c r="A1215" s="425"/>
      <c r="B1215" s="426"/>
      <c r="C1215" s="425" t="s">
        <v>6</v>
      </c>
      <c r="D1215" s="429" t="s">
        <v>1624</v>
      </c>
      <c r="E1215" s="22" t="s">
        <v>1362</v>
      </c>
      <c r="F1215" s="427"/>
    </row>
    <row r="1216" spans="1:6">
      <c r="A1216" s="425"/>
      <c r="B1216" s="426"/>
      <c r="C1216" s="425" t="s">
        <v>7</v>
      </c>
      <c r="D1216" s="428"/>
      <c r="E1216" s="677"/>
      <c r="F1216" s="427"/>
    </row>
    <row r="1217" spans="1:6">
      <c r="A1217" s="425"/>
      <c r="B1217" s="426"/>
      <c r="C1217" s="425" t="s">
        <v>8</v>
      </c>
      <c r="D1217" s="428"/>
      <c r="E1217" s="677"/>
      <c r="F1217" s="427"/>
    </row>
    <row r="1218" spans="1:6">
      <c r="A1218"/>
      <c r="B1218"/>
      <c r="D1218"/>
      <c r="E1218"/>
      <c r="F1218"/>
    </row>
    <row r="1219" spans="1:6" ht="112.5">
      <c r="A1219" s="425" t="s">
        <v>1237</v>
      </c>
      <c r="B1219" s="426" t="s">
        <v>1238</v>
      </c>
      <c r="C1219" s="425"/>
      <c r="D1219" s="426" t="s">
        <v>1239</v>
      </c>
      <c r="E1219" s="677"/>
      <c r="F1219" s="427"/>
    </row>
    <row r="1220" spans="1:6">
      <c r="A1220" s="425"/>
      <c r="B1220" s="426"/>
      <c r="C1220" s="425" t="s">
        <v>835</v>
      </c>
      <c r="D1220" s="428"/>
      <c r="E1220" s="677"/>
      <c r="F1220" s="427"/>
    </row>
    <row r="1221" spans="1:6">
      <c r="A1221" s="425"/>
      <c r="B1221" s="426"/>
      <c r="C1221" s="425" t="s">
        <v>4</v>
      </c>
      <c r="D1221" s="429" t="s">
        <v>1624</v>
      </c>
      <c r="E1221" s="22" t="s">
        <v>1362</v>
      </c>
      <c r="F1221" s="427"/>
    </row>
    <row r="1222" spans="1:6">
      <c r="A1222" s="425"/>
      <c r="B1222" s="426"/>
      <c r="C1222" s="425" t="s">
        <v>5</v>
      </c>
      <c r="D1222" s="428"/>
      <c r="E1222" s="677"/>
      <c r="F1222" s="427"/>
    </row>
    <row r="1223" spans="1:6">
      <c r="A1223" s="425"/>
      <c r="B1223" s="426"/>
      <c r="C1223" s="425" t="s">
        <v>6</v>
      </c>
      <c r="D1223" s="429" t="s">
        <v>1624</v>
      </c>
      <c r="E1223" s="22" t="s">
        <v>1362</v>
      </c>
      <c r="F1223" s="427"/>
    </row>
    <row r="1224" spans="1:6">
      <c r="A1224" s="425"/>
      <c r="B1224" s="426"/>
      <c r="C1224" s="425" t="s">
        <v>7</v>
      </c>
      <c r="D1224" s="428"/>
      <c r="E1224" s="677"/>
      <c r="F1224" s="427"/>
    </row>
    <row r="1225" spans="1:6">
      <c r="A1225" s="425"/>
      <c r="B1225" s="426"/>
      <c r="C1225" s="425" t="s">
        <v>8</v>
      </c>
      <c r="D1225" s="428"/>
      <c r="E1225" s="677"/>
      <c r="F1225" s="427"/>
    </row>
    <row r="1226" spans="1:6">
      <c r="A1226"/>
      <c r="B1226"/>
      <c r="C1226"/>
      <c r="D1226"/>
      <c r="E1226"/>
      <c r="F1226"/>
    </row>
    <row r="1227" spans="1:6">
      <c r="A1227" s="422">
        <v>4.8</v>
      </c>
      <c r="B1227" s="676"/>
      <c r="C1227" s="422"/>
      <c r="D1227" s="676" t="s">
        <v>1240</v>
      </c>
      <c r="E1227" s="463"/>
      <c r="F1227" s="423"/>
    </row>
    <row r="1228" spans="1:6" ht="312.5">
      <c r="A1228" s="425" t="s">
        <v>1241</v>
      </c>
      <c r="B1228" s="426" t="s">
        <v>1605</v>
      </c>
      <c r="C1228" s="425"/>
      <c r="D1228" s="426" t="s">
        <v>1242</v>
      </c>
      <c r="E1228" s="677"/>
      <c r="F1228" s="427"/>
    </row>
    <row r="1229" spans="1:6">
      <c r="A1229" s="425"/>
      <c r="B1229" s="426"/>
      <c r="C1229" s="425" t="s">
        <v>835</v>
      </c>
      <c r="D1229" s="428"/>
      <c r="E1229" s="677"/>
      <c r="F1229" s="427"/>
    </row>
    <row r="1230" spans="1:6" ht="25">
      <c r="A1230" s="425"/>
      <c r="B1230" s="426"/>
      <c r="C1230" s="425" t="s">
        <v>4</v>
      </c>
      <c r="D1230" s="429" t="s">
        <v>1729</v>
      </c>
      <c r="E1230" s="22" t="s">
        <v>1362</v>
      </c>
      <c r="F1230" s="427"/>
    </row>
    <row r="1231" spans="1:6">
      <c r="A1231" s="425"/>
      <c r="B1231" s="426"/>
      <c r="C1231" s="425" t="s">
        <v>5</v>
      </c>
      <c r="D1231" s="428"/>
      <c r="E1231" s="677"/>
      <c r="F1231" s="427"/>
    </row>
    <row r="1232" spans="1:6" ht="25">
      <c r="A1232" s="425"/>
      <c r="B1232" s="426"/>
      <c r="C1232" s="425" t="s">
        <v>6</v>
      </c>
      <c r="D1232" s="429" t="s">
        <v>1729</v>
      </c>
      <c r="E1232" s="22" t="s">
        <v>1362</v>
      </c>
      <c r="F1232" s="427"/>
    </row>
    <row r="1233" spans="1:6">
      <c r="A1233" s="425"/>
      <c r="B1233" s="426"/>
      <c r="C1233" s="425" t="s">
        <v>7</v>
      </c>
      <c r="D1233" s="428"/>
      <c r="E1233" s="677"/>
      <c r="F1233" s="427"/>
    </row>
    <row r="1234" spans="1:6">
      <c r="A1234" s="425"/>
      <c r="B1234" s="426"/>
      <c r="C1234" s="425" t="s">
        <v>8</v>
      </c>
      <c r="D1234" s="428"/>
      <c r="E1234" s="677"/>
      <c r="F1234" s="427"/>
    </row>
    <row r="1235" spans="1:6">
      <c r="A1235"/>
      <c r="B1235"/>
      <c r="D1235"/>
      <c r="E1235"/>
      <c r="F1235"/>
    </row>
    <row r="1236" spans="1:6">
      <c r="A1236" s="422">
        <v>4.9000000000000004</v>
      </c>
      <c r="B1236" s="676"/>
      <c r="C1236" s="422"/>
      <c r="D1236" s="676" t="s">
        <v>1243</v>
      </c>
      <c r="E1236" s="463"/>
      <c r="F1236" s="423"/>
    </row>
    <row r="1237" spans="1:6" ht="162.5">
      <c r="A1237" s="425" t="s">
        <v>1244</v>
      </c>
      <c r="B1237" s="426" t="s">
        <v>1245</v>
      </c>
      <c r="C1237" s="425"/>
      <c r="D1237" s="426" t="s">
        <v>1246</v>
      </c>
      <c r="E1237" s="677"/>
      <c r="F1237" s="427"/>
    </row>
    <row r="1238" spans="1:6">
      <c r="A1238" s="425"/>
      <c r="B1238" s="426"/>
      <c r="C1238" s="425" t="s">
        <v>835</v>
      </c>
      <c r="D1238" s="428"/>
      <c r="E1238" s="677"/>
      <c r="F1238" s="427"/>
    </row>
    <row r="1239" spans="1:6">
      <c r="A1239" s="425"/>
      <c r="B1239" s="426"/>
      <c r="C1239" s="425" t="s">
        <v>4</v>
      </c>
      <c r="D1239" s="429" t="s">
        <v>1623</v>
      </c>
      <c r="E1239" s="22" t="s">
        <v>1362</v>
      </c>
      <c r="F1239" s="427"/>
    </row>
    <row r="1240" spans="1:6">
      <c r="A1240" s="425"/>
      <c r="B1240" s="426"/>
      <c r="C1240" s="425" t="s">
        <v>5</v>
      </c>
      <c r="D1240" s="428" t="s">
        <v>2224</v>
      </c>
      <c r="E1240" s="677"/>
      <c r="F1240" s="427"/>
    </row>
    <row r="1241" spans="1:6">
      <c r="A1241" s="425"/>
      <c r="B1241" s="426"/>
      <c r="C1241" s="425" t="s">
        <v>6</v>
      </c>
      <c r="D1241" s="429" t="s">
        <v>1623</v>
      </c>
      <c r="E1241" s="22" t="s">
        <v>1362</v>
      </c>
      <c r="F1241" s="427"/>
    </row>
    <row r="1242" spans="1:6">
      <c r="A1242" s="425"/>
      <c r="B1242" s="426"/>
      <c r="C1242" s="425" t="s">
        <v>7</v>
      </c>
      <c r="D1242" s="428"/>
      <c r="E1242" s="677"/>
      <c r="F1242" s="427"/>
    </row>
    <row r="1243" spans="1:6">
      <c r="A1243" s="425"/>
      <c r="B1243" s="426"/>
      <c r="C1243" s="425" t="s">
        <v>8</v>
      </c>
      <c r="D1243" s="428"/>
      <c r="E1243" s="677"/>
      <c r="F1243" s="427"/>
    </row>
    <row r="1244" spans="1:6">
      <c r="A1244"/>
      <c r="B1244"/>
      <c r="D1244"/>
      <c r="E1244"/>
      <c r="F1244"/>
    </row>
    <row r="1245" spans="1:6">
      <c r="A1245" s="422">
        <v>5</v>
      </c>
      <c r="B1245" s="676"/>
      <c r="C1245" s="422"/>
      <c r="D1245" s="676" t="s">
        <v>1247</v>
      </c>
      <c r="E1245" s="463"/>
      <c r="F1245" s="423"/>
    </row>
    <row r="1246" spans="1:6">
      <c r="A1246" s="422">
        <v>5.0999999999999996</v>
      </c>
      <c r="B1246" s="676"/>
      <c r="C1246" s="422"/>
      <c r="D1246" s="676" t="s">
        <v>1248</v>
      </c>
      <c r="E1246" s="463"/>
      <c r="F1246" s="423"/>
    </row>
    <row r="1247" spans="1:6" ht="112.5">
      <c r="A1247" s="425" t="s">
        <v>1249</v>
      </c>
      <c r="B1247" s="426" t="s">
        <v>1250</v>
      </c>
      <c r="C1247" s="425"/>
      <c r="D1247" s="426" t="s">
        <v>1251</v>
      </c>
      <c r="E1247" s="677"/>
      <c r="F1247" s="427"/>
    </row>
    <row r="1248" spans="1:6">
      <c r="A1248" s="425"/>
      <c r="B1248" s="426"/>
      <c r="C1248" s="425" t="s">
        <v>835</v>
      </c>
      <c r="D1248" s="428"/>
      <c r="E1248" s="677"/>
      <c r="F1248" s="427"/>
    </row>
    <row r="1249" spans="1:6">
      <c r="A1249" s="425"/>
      <c r="B1249" s="426"/>
      <c r="C1249" s="425" t="s">
        <v>4</v>
      </c>
      <c r="D1249" s="429" t="s">
        <v>1606</v>
      </c>
      <c r="E1249" s="22" t="s">
        <v>1362</v>
      </c>
      <c r="F1249" s="427"/>
    </row>
    <row r="1250" spans="1:6" ht="25">
      <c r="A1250" s="425"/>
      <c r="B1250" s="426"/>
      <c r="C1250" s="425" t="s">
        <v>5</v>
      </c>
      <c r="D1250" s="429" t="s">
        <v>2262</v>
      </c>
      <c r="E1250" s="677" t="s">
        <v>1362</v>
      </c>
      <c r="F1250" s="427"/>
    </row>
    <row r="1251" spans="1:6">
      <c r="A1251" s="425"/>
      <c r="B1251" s="426"/>
      <c r="C1251" s="425" t="s">
        <v>6</v>
      </c>
      <c r="D1251" s="428"/>
      <c r="E1251" s="677"/>
      <c r="F1251" s="427"/>
    </row>
    <row r="1252" spans="1:6">
      <c r="A1252" s="425"/>
      <c r="B1252" s="426"/>
      <c r="C1252" s="425" t="s">
        <v>7</v>
      </c>
      <c r="D1252" s="428"/>
      <c r="E1252" s="677"/>
      <c r="F1252" s="427"/>
    </row>
    <row r="1253" spans="1:6">
      <c r="A1253" s="425"/>
      <c r="B1253" s="426"/>
      <c r="C1253" s="425" t="s">
        <v>8</v>
      </c>
      <c r="D1253" s="428"/>
      <c r="E1253" s="677"/>
      <c r="F1253" s="427"/>
    </row>
    <row r="1254" spans="1:6">
      <c r="A1254"/>
      <c r="B1254"/>
      <c r="D1254"/>
      <c r="E1254"/>
      <c r="F1254"/>
    </row>
    <row r="1255" spans="1:6" ht="100">
      <c r="A1255" s="425" t="s">
        <v>1252</v>
      </c>
      <c r="B1255" s="426" t="s">
        <v>1253</v>
      </c>
      <c r="C1255" s="425"/>
      <c r="D1255" s="426" t="s">
        <v>1254</v>
      </c>
      <c r="E1255" s="677"/>
      <c r="F1255" s="427"/>
    </row>
    <row r="1256" spans="1:6">
      <c r="A1256" s="425"/>
      <c r="B1256" s="426"/>
      <c r="C1256" s="425" t="s">
        <v>835</v>
      </c>
      <c r="D1256" s="428"/>
      <c r="E1256" s="677"/>
      <c r="F1256" s="427"/>
    </row>
    <row r="1257" spans="1:6" ht="37.5">
      <c r="A1257" s="425"/>
      <c r="B1257" s="426"/>
      <c r="C1257" s="425" t="s">
        <v>4</v>
      </c>
      <c r="D1257" s="429" t="s">
        <v>1775</v>
      </c>
      <c r="E1257" s="22" t="s">
        <v>1362</v>
      </c>
      <c r="F1257" s="427"/>
    </row>
    <row r="1258" spans="1:6" ht="50">
      <c r="A1258" s="425"/>
      <c r="B1258" s="426"/>
      <c r="C1258" s="425" t="s">
        <v>5</v>
      </c>
      <c r="D1258" s="428" t="s">
        <v>2263</v>
      </c>
      <c r="E1258" s="677" t="s">
        <v>1362</v>
      </c>
      <c r="F1258" s="427"/>
    </row>
    <row r="1259" spans="1:6">
      <c r="A1259" s="425"/>
      <c r="B1259" s="426"/>
      <c r="C1259" s="425" t="s">
        <v>6</v>
      </c>
      <c r="D1259" s="428"/>
      <c r="E1259" s="677"/>
      <c r="F1259" s="427"/>
    </row>
    <row r="1260" spans="1:6">
      <c r="A1260" s="425"/>
      <c r="B1260" s="426"/>
      <c r="C1260" s="425" t="s">
        <v>7</v>
      </c>
      <c r="D1260" s="428"/>
      <c r="E1260" s="677"/>
      <c r="F1260" s="427"/>
    </row>
    <row r="1261" spans="1:6">
      <c r="A1261" s="425"/>
      <c r="B1261" s="426"/>
      <c r="C1261" s="425" t="s">
        <v>8</v>
      </c>
      <c r="D1261" s="428"/>
      <c r="E1261" s="677"/>
      <c r="F1261" s="427"/>
    </row>
    <row r="1262" spans="1:6">
      <c r="A1262"/>
      <c r="B1262"/>
      <c r="D1262"/>
      <c r="E1262"/>
      <c r="F1262"/>
    </row>
    <row r="1263" spans="1:6" ht="162.5">
      <c r="A1263" s="425" t="s">
        <v>1255</v>
      </c>
      <c r="B1263" s="426" t="s">
        <v>1256</v>
      </c>
      <c r="C1263" s="425"/>
      <c r="D1263" s="426" t="s">
        <v>1257</v>
      </c>
      <c r="E1263" s="677"/>
      <c r="F1263" s="427"/>
    </row>
    <row r="1264" spans="1:6">
      <c r="A1264" s="425"/>
      <c r="B1264" s="426"/>
      <c r="C1264" s="425" t="s">
        <v>835</v>
      </c>
      <c r="D1264" s="428"/>
      <c r="E1264" s="677"/>
      <c r="F1264" s="427"/>
    </row>
    <row r="1265" spans="1:6">
      <c r="A1265" s="425"/>
      <c r="B1265" s="426"/>
      <c r="C1265" s="425" t="s">
        <v>4</v>
      </c>
      <c r="D1265" s="429" t="s">
        <v>1622</v>
      </c>
      <c r="E1265" s="22" t="s">
        <v>1362</v>
      </c>
      <c r="F1265" s="427"/>
    </row>
    <row r="1266" spans="1:6" ht="25">
      <c r="A1266" s="425"/>
      <c r="B1266" s="426"/>
      <c r="C1266" s="425" t="s">
        <v>5</v>
      </c>
      <c r="D1266" s="429" t="s">
        <v>2264</v>
      </c>
      <c r="E1266" s="677"/>
      <c r="F1266" s="427"/>
    </row>
    <row r="1267" spans="1:6">
      <c r="A1267" s="425"/>
      <c r="B1267" s="426"/>
      <c r="C1267" s="425" t="s">
        <v>6</v>
      </c>
      <c r="D1267" s="428"/>
      <c r="E1267" s="677"/>
      <c r="F1267" s="427"/>
    </row>
    <row r="1268" spans="1:6">
      <c r="A1268" s="425"/>
      <c r="B1268" s="426"/>
      <c r="C1268" s="425" t="s">
        <v>7</v>
      </c>
      <c r="D1268" s="428"/>
      <c r="E1268" s="677"/>
      <c r="F1268" s="427"/>
    </row>
    <row r="1269" spans="1:6">
      <c r="A1269" s="425"/>
      <c r="B1269" s="426"/>
      <c r="C1269" s="425" t="s">
        <v>8</v>
      </c>
      <c r="D1269" s="428"/>
      <c r="E1269" s="677"/>
      <c r="F1269" s="427"/>
    </row>
    <row r="1270" spans="1:6">
      <c r="A1270"/>
      <c r="B1270"/>
      <c r="D1270"/>
      <c r="E1270"/>
      <c r="F1270"/>
    </row>
    <row r="1271" spans="1:6" ht="175">
      <c r="A1271" s="425" t="s">
        <v>1258</v>
      </c>
      <c r="B1271" s="426" t="s">
        <v>1259</v>
      </c>
      <c r="C1271" s="425"/>
      <c r="D1271" s="426" t="s">
        <v>1260</v>
      </c>
      <c r="E1271" s="677"/>
      <c r="F1271" s="427"/>
    </row>
    <row r="1272" spans="1:6">
      <c r="A1272" s="425"/>
      <c r="B1272" s="426"/>
      <c r="C1272" s="425" t="s">
        <v>835</v>
      </c>
      <c r="D1272" s="428"/>
      <c r="E1272" s="677"/>
      <c r="F1272" s="427"/>
    </row>
    <row r="1273" spans="1:6" ht="25">
      <c r="A1273" s="425"/>
      <c r="B1273" s="426"/>
      <c r="C1273" s="425" t="s">
        <v>4</v>
      </c>
      <c r="D1273" s="429" t="s">
        <v>1663</v>
      </c>
      <c r="E1273" s="22" t="s">
        <v>1362</v>
      </c>
      <c r="F1273" s="427"/>
    </row>
    <row r="1274" spans="1:6" ht="37.5">
      <c r="A1274" s="425"/>
      <c r="B1274" s="426"/>
      <c r="C1274" s="425" t="s">
        <v>5</v>
      </c>
      <c r="D1274" s="428" t="s">
        <v>2265</v>
      </c>
      <c r="E1274" s="677" t="s">
        <v>1362</v>
      </c>
      <c r="F1274" s="427"/>
    </row>
    <row r="1275" spans="1:6">
      <c r="A1275" s="425"/>
      <c r="B1275" s="426"/>
      <c r="C1275" s="425" t="s">
        <v>6</v>
      </c>
      <c r="D1275" s="428"/>
      <c r="E1275" s="677"/>
      <c r="F1275" s="427"/>
    </row>
    <row r="1276" spans="1:6">
      <c r="A1276" s="425"/>
      <c r="B1276" s="426"/>
      <c r="C1276" s="425" t="s">
        <v>7</v>
      </c>
      <c r="D1276" s="428"/>
      <c r="E1276" s="677"/>
      <c r="F1276" s="427"/>
    </row>
    <row r="1277" spans="1:6">
      <c r="A1277" s="425"/>
      <c r="B1277" s="426"/>
      <c r="C1277" s="425" t="s">
        <v>8</v>
      </c>
      <c r="D1277" s="428"/>
      <c r="E1277" s="677"/>
      <c r="F1277" s="427"/>
    </row>
    <row r="1278" spans="1:6">
      <c r="A1278"/>
      <c r="B1278"/>
      <c r="D1278"/>
      <c r="E1278"/>
      <c r="F1278"/>
    </row>
    <row r="1279" spans="1:6">
      <c r="A1279" s="422">
        <v>5.2</v>
      </c>
      <c r="B1279" s="676"/>
      <c r="C1279" s="422"/>
      <c r="D1279" s="676" t="s">
        <v>1261</v>
      </c>
      <c r="E1279" s="463"/>
      <c r="F1279" s="424"/>
    </row>
    <row r="1280" spans="1:6" ht="137.5">
      <c r="A1280" s="425" t="s">
        <v>274</v>
      </c>
      <c r="B1280" s="426" t="s">
        <v>1262</v>
      </c>
      <c r="C1280" s="425"/>
      <c r="D1280" s="426" t="s">
        <v>1263</v>
      </c>
      <c r="E1280" s="677"/>
      <c r="F1280" s="427"/>
    </row>
    <row r="1281" spans="1:6">
      <c r="A1281" s="425"/>
      <c r="B1281" s="426"/>
      <c r="C1281" s="425" t="s">
        <v>835</v>
      </c>
      <c r="D1281" s="428"/>
      <c r="E1281" s="677"/>
      <c r="F1281" s="427"/>
    </row>
    <row r="1282" spans="1:6" ht="50">
      <c r="A1282" s="425"/>
      <c r="B1282" s="426"/>
      <c r="C1282" s="425" t="s">
        <v>4</v>
      </c>
      <c r="D1282" s="441" t="s">
        <v>1776</v>
      </c>
      <c r="E1282" s="454" t="s">
        <v>1353</v>
      </c>
      <c r="F1282" s="455">
        <v>2021.02</v>
      </c>
    </row>
    <row r="1283" spans="1:6" ht="199.5" customHeight="1">
      <c r="A1283" s="425"/>
      <c r="B1283" s="426"/>
      <c r="C1283" s="425" t="s">
        <v>5</v>
      </c>
      <c r="D1283" s="428" t="s">
        <v>2266</v>
      </c>
      <c r="E1283" s="677" t="s">
        <v>1362</v>
      </c>
      <c r="F1283" s="427" t="s">
        <v>2267</v>
      </c>
    </row>
    <row r="1284" spans="1:6" ht="37.5">
      <c r="A1284" s="425"/>
      <c r="B1284" s="426"/>
      <c r="C1284" s="425" t="s">
        <v>6</v>
      </c>
      <c r="D1284" s="428" t="s">
        <v>2410</v>
      </c>
      <c r="E1284" s="677" t="s">
        <v>1362</v>
      </c>
      <c r="F1284" s="427"/>
    </row>
    <row r="1285" spans="1:6">
      <c r="A1285" s="425"/>
      <c r="B1285" s="426"/>
      <c r="C1285" s="425" t="s">
        <v>7</v>
      </c>
      <c r="D1285" s="428"/>
      <c r="E1285" s="677"/>
      <c r="F1285" s="427"/>
    </row>
    <row r="1286" spans="1:6">
      <c r="A1286" s="425"/>
      <c r="B1286" s="426"/>
      <c r="C1286" s="425" t="s">
        <v>8</v>
      </c>
      <c r="D1286" s="428"/>
      <c r="E1286" s="677"/>
      <c r="F1286" s="427"/>
    </row>
    <row r="1287" spans="1:6">
      <c r="A1287"/>
      <c r="B1287"/>
      <c r="D1287"/>
      <c r="E1287"/>
      <c r="F1287"/>
    </row>
    <row r="1288" spans="1:6" ht="112.5">
      <c r="A1288" s="425" t="s">
        <v>275</v>
      </c>
      <c r="B1288" s="426" t="s">
        <v>1218</v>
      </c>
      <c r="C1288" s="425"/>
      <c r="D1288" s="426" t="s">
        <v>1264</v>
      </c>
      <c r="E1288" s="677"/>
      <c r="F1288" s="427"/>
    </row>
    <row r="1289" spans="1:6">
      <c r="A1289" s="425"/>
      <c r="B1289" s="426"/>
      <c r="C1289" s="425" t="s">
        <v>835</v>
      </c>
      <c r="D1289" s="428"/>
      <c r="E1289" s="677"/>
      <c r="F1289" s="427"/>
    </row>
    <row r="1290" spans="1:6" ht="25">
      <c r="A1290" s="425"/>
      <c r="B1290" s="426"/>
      <c r="C1290" s="425" t="s">
        <v>4</v>
      </c>
      <c r="D1290" s="429" t="s">
        <v>1664</v>
      </c>
      <c r="E1290" s="22" t="s">
        <v>1362</v>
      </c>
      <c r="F1290" s="427"/>
    </row>
    <row r="1291" spans="1:6" ht="25">
      <c r="A1291" s="425"/>
      <c r="B1291" s="426"/>
      <c r="C1291" s="425" t="s">
        <v>5</v>
      </c>
      <c r="D1291" s="429" t="s">
        <v>2268</v>
      </c>
      <c r="E1291" s="22" t="s">
        <v>1362</v>
      </c>
      <c r="F1291" s="427"/>
    </row>
    <row r="1292" spans="1:6">
      <c r="A1292" s="425"/>
      <c r="B1292" s="426"/>
      <c r="C1292" s="425" t="s">
        <v>6</v>
      </c>
      <c r="D1292" s="428"/>
      <c r="E1292" s="677"/>
      <c r="F1292" s="427"/>
    </row>
    <row r="1293" spans="1:6">
      <c r="A1293" s="425"/>
      <c r="B1293" s="426"/>
      <c r="C1293" s="425" t="s">
        <v>7</v>
      </c>
      <c r="D1293" s="428"/>
      <c r="E1293" s="677"/>
      <c r="F1293" s="427"/>
    </row>
    <row r="1294" spans="1:6">
      <c r="A1294" s="425"/>
      <c r="B1294" s="426"/>
      <c r="C1294" s="425" t="s">
        <v>8</v>
      </c>
      <c r="D1294" s="428"/>
      <c r="E1294" s="677"/>
      <c r="F1294" s="427"/>
    </row>
    <row r="1295" spans="1:6">
      <c r="A1295"/>
      <c r="B1295"/>
      <c r="C1295"/>
      <c r="D1295"/>
      <c r="E1295"/>
      <c r="F1295"/>
    </row>
    <row r="1296" spans="1:6">
      <c r="A1296" s="422">
        <v>5.3</v>
      </c>
      <c r="B1296" s="676"/>
      <c r="C1296" s="422"/>
      <c r="D1296" s="676" t="s">
        <v>1265</v>
      </c>
      <c r="E1296" s="463"/>
      <c r="F1296" s="424"/>
    </row>
    <row r="1297" spans="1:6" ht="409.5">
      <c r="A1297" s="425" t="s">
        <v>277</v>
      </c>
      <c r="B1297" s="426" t="s">
        <v>1607</v>
      </c>
      <c r="C1297" s="425"/>
      <c r="D1297" s="426" t="s">
        <v>1266</v>
      </c>
      <c r="E1297" s="677"/>
      <c r="F1297" s="427"/>
    </row>
    <row r="1298" spans="1:6">
      <c r="A1298" s="425"/>
      <c r="B1298" s="426"/>
      <c r="C1298" s="425" t="s">
        <v>835</v>
      </c>
      <c r="D1298" s="428"/>
      <c r="E1298" s="677"/>
      <c r="F1298" s="427"/>
    </row>
    <row r="1299" spans="1:6" ht="25">
      <c r="A1299" s="425"/>
      <c r="B1299" s="426"/>
      <c r="C1299" s="425" t="s">
        <v>4</v>
      </c>
      <c r="D1299" s="429" t="s">
        <v>1665</v>
      </c>
      <c r="E1299" s="22" t="s">
        <v>1362</v>
      </c>
      <c r="F1299" s="427"/>
    </row>
    <row r="1300" spans="1:6" ht="50">
      <c r="A1300" s="425"/>
      <c r="B1300" s="426"/>
      <c r="C1300" s="425" t="s">
        <v>5</v>
      </c>
      <c r="D1300" s="429" t="s">
        <v>2269</v>
      </c>
      <c r="E1300" s="22" t="s">
        <v>1362</v>
      </c>
      <c r="F1300" s="427"/>
    </row>
    <row r="1301" spans="1:6">
      <c r="A1301" s="425"/>
      <c r="B1301" s="426"/>
      <c r="C1301" s="425" t="s">
        <v>6</v>
      </c>
      <c r="D1301" s="428"/>
      <c r="E1301" s="677"/>
      <c r="F1301" s="427"/>
    </row>
    <row r="1302" spans="1:6">
      <c r="A1302" s="425"/>
      <c r="B1302" s="426"/>
      <c r="C1302" s="425" t="s">
        <v>7</v>
      </c>
      <c r="D1302" s="428"/>
      <c r="E1302" s="677"/>
      <c r="F1302" s="427"/>
    </row>
    <row r="1303" spans="1:6">
      <c r="A1303" s="425"/>
      <c r="B1303" s="426"/>
      <c r="C1303" s="425" t="s">
        <v>8</v>
      </c>
      <c r="D1303" s="428"/>
      <c r="E1303" s="677"/>
      <c r="F1303" s="427"/>
    </row>
    <row r="1304" spans="1:6">
      <c r="A1304"/>
      <c r="B1304"/>
      <c r="D1304"/>
      <c r="E1304"/>
      <c r="F1304"/>
    </row>
    <row r="1305" spans="1:6">
      <c r="A1305" s="422">
        <v>5.4</v>
      </c>
      <c r="B1305" s="676"/>
      <c r="C1305" s="422"/>
      <c r="D1305" s="676" t="s">
        <v>1267</v>
      </c>
      <c r="E1305" s="463"/>
      <c r="F1305" s="423"/>
    </row>
    <row r="1306" spans="1:6" ht="250">
      <c r="A1306" s="425" t="s">
        <v>1268</v>
      </c>
      <c r="B1306" s="426" t="s">
        <v>770</v>
      </c>
      <c r="C1306" s="425"/>
      <c r="D1306" s="426" t="s">
        <v>1269</v>
      </c>
      <c r="E1306" s="677"/>
      <c r="F1306" s="427"/>
    </row>
    <row r="1307" spans="1:6">
      <c r="A1307" s="425"/>
      <c r="B1307" s="426"/>
      <c r="C1307" s="425" t="s">
        <v>835</v>
      </c>
      <c r="D1307" s="428"/>
      <c r="E1307" s="677"/>
      <c r="F1307" s="427"/>
    </row>
    <row r="1308" spans="1:6" ht="50">
      <c r="A1308" s="425"/>
      <c r="B1308" s="426"/>
      <c r="C1308" s="425" t="s">
        <v>4</v>
      </c>
      <c r="D1308" s="429" t="s">
        <v>1678</v>
      </c>
      <c r="E1308" s="22" t="s">
        <v>1362</v>
      </c>
      <c r="F1308" s="427"/>
    </row>
    <row r="1309" spans="1:6" ht="95.65" customHeight="1">
      <c r="A1309" s="425"/>
      <c r="B1309" s="426"/>
      <c r="C1309" s="425" t="s">
        <v>5</v>
      </c>
      <c r="D1309" s="429" t="s">
        <v>2270</v>
      </c>
      <c r="E1309" s="22" t="s">
        <v>1362</v>
      </c>
      <c r="F1309" s="427"/>
    </row>
    <row r="1310" spans="1:6" ht="50">
      <c r="A1310" s="425"/>
      <c r="B1310" s="426"/>
      <c r="C1310" s="425" t="s">
        <v>6</v>
      </c>
      <c r="D1310" s="428" t="s">
        <v>2411</v>
      </c>
      <c r="E1310" s="677" t="s">
        <v>1362</v>
      </c>
      <c r="F1310" s="427"/>
    </row>
    <row r="1311" spans="1:6">
      <c r="A1311" s="425"/>
      <c r="B1311" s="426"/>
      <c r="C1311" s="425" t="s">
        <v>7</v>
      </c>
      <c r="D1311" s="428"/>
      <c r="E1311" s="677"/>
      <c r="F1311" s="427"/>
    </row>
    <row r="1312" spans="1:6">
      <c r="A1312" s="425"/>
      <c r="B1312" s="426"/>
      <c r="C1312" s="425" t="s">
        <v>8</v>
      </c>
      <c r="D1312" s="428"/>
      <c r="E1312" s="677"/>
      <c r="F1312" s="427"/>
    </row>
    <row r="1313" spans="1:6">
      <c r="A1313"/>
      <c r="B1313"/>
      <c r="D1313"/>
      <c r="E1313"/>
      <c r="F1313"/>
    </row>
    <row r="1314" spans="1:6" ht="212.5">
      <c r="A1314" s="425" t="s">
        <v>1270</v>
      </c>
      <c r="B1314" s="426" t="s">
        <v>771</v>
      </c>
      <c r="C1314" s="425"/>
      <c r="D1314" s="426" t="s">
        <v>1271</v>
      </c>
      <c r="E1314" s="677"/>
      <c r="F1314" s="427"/>
    </row>
    <row r="1315" spans="1:6">
      <c r="A1315" s="425"/>
      <c r="B1315" s="426"/>
      <c r="C1315" s="425" t="s">
        <v>835</v>
      </c>
      <c r="D1315" s="428"/>
      <c r="E1315" s="677"/>
      <c r="F1315" s="427"/>
    </row>
    <row r="1316" spans="1:6" ht="36" customHeight="1">
      <c r="A1316" s="425"/>
      <c r="B1316" s="426"/>
      <c r="C1316" s="425" t="s">
        <v>4</v>
      </c>
      <c r="D1316" s="429" t="s">
        <v>1777</v>
      </c>
      <c r="E1316" s="22" t="s">
        <v>1362</v>
      </c>
      <c r="F1316" s="427"/>
    </row>
    <row r="1317" spans="1:6" ht="37.5">
      <c r="A1317" s="425"/>
      <c r="B1317" s="426"/>
      <c r="C1317" s="425" t="s">
        <v>5</v>
      </c>
      <c r="D1317" s="429" t="s">
        <v>2271</v>
      </c>
      <c r="E1317" s="22" t="s">
        <v>1362</v>
      </c>
      <c r="F1317" s="427"/>
    </row>
    <row r="1318" spans="1:6" ht="25">
      <c r="A1318" s="425"/>
      <c r="B1318" s="426"/>
      <c r="C1318" s="425" t="s">
        <v>6</v>
      </c>
      <c r="D1318" s="429" t="s">
        <v>1777</v>
      </c>
      <c r="E1318" s="22" t="s">
        <v>1362</v>
      </c>
      <c r="F1318" s="427"/>
    </row>
    <row r="1319" spans="1:6">
      <c r="A1319" s="425"/>
      <c r="B1319" s="426"/>
      <c r="C1319" s="425" t="s">
        <v>7</v>
      </c>
      <c r="D1319" s="428"/>
      <c r="E1319" s="677"/>
      <c r="F1319" s="427"/>
    </row>
    <row r="1320" spans="1:6">
      <c r="A1320" s="425"/>
      <c r="B1320" s="426"/>
      <c r="C1320" s="425" t="s">
        <v>8</v>
      </c>
      <c r="D1320" s="428"/>
      <c r="E1320" s="677"/>
      <c r="F1320" s="427"/>
    </row>
    <row r="1321" spans="1:6">
      <c r="A1321"/>
      <c r="B1321"/>
      <c r="D1321"/>
      <c r="E1321"/>
      <c r="F1321"/>
    </row>
    <row r="1322" spans="1:6" ht="212.5">
      <c r="A1322" s="425" t="s">
        <v>1608</v>
      </c>
      <c r="B1322" s="426" t="s">
        <v>772</v>
      </c>
      <c r="C1322" s="425"/>
      <c r="D1322" s="426" t="s">
        <v>1272</v>
      </c>
      <c r="E1322" s="677"/>
      <c r="F1322" s="427"/>
    </row>
    <row r="1323" spans="1:6">
      <c r="A1323" s="425"/>
      <c r="B1323" s="426"/>
      <c r="C1323" s="425" t="s">
        <v>835</v>
      </c>
      <c r="D1323" s="428"/>
      <c r="E1323" s="677"/>
      <c r="F1323" s="427"/>
    </row>
    <row r="1324" spans="1:6" ht="37.5">
      <c r="A1324" s="425"/>
      <c r="B1324" s="426"/>
      <c r="C1324" s="425" t="s">
        <v>4</v>
      </c>
      <c r="D1324" s="429" t="s">
        <v>1778</v>
      </c>
      <c r="E1324" s="22" t="s">
        <v>1362</v>
      </c>
      <c r="F1324" s="427"/>
    </row>
    <row r="1325" spans="1:6" ht="37.5">
      <c r="A1325" s="425"/>
      <c r="B1325" s="426"/>
      <c r="C1325" s="425" t="s">
        <v>5</v>
      </c>
      <c r="D1325" s="429" t="s">
        <v>2272</v>
      </c>
      <c r="E1325" s="22" t="s">
        <v>1362</v>
      </c>
      <c r="F1325" s="427"/>
    </row>
    <row r="1326" spans="1:6" ht="37.5">
      <c r="A1326" s="425"/>
      <c r="B1326" s="426"/>
      <c r="C1326" s="425" t="s">
        <v>6</v>
      </c>
      <c r="D1326" s="429" t="s">
        <v>2412</v>
      </c>
      <c r="E1326" s="9" t="s">
        <v>1362</v>
      </c>
      <c r="F1326" s="427"/>
    </row>
    <row r="1327" spans="1:6">
      <c r="A1327" s="425"/>
      <c r="B1327" s="426"/>
      <c r="C1327" s="425" t="s">
        <v>7</v>
      </c>
      <c r="D1327" s="428"/>
      <c r="E1327" s="677"/>
      <c r="F1327" s="427"/>
    </row>
    <row r="1328" spans="1:6">
      <c r="A1328" s="425"/>
      <c r="B1328" s="426"/>
      <c r="C1328" s="425" t="s">
        <v>8</v>
      </c>
      <c r="D1328" s="428"/>
      <c r="E1328" s="677"/>
      <c r="F1328" s="427"/>
    </row>
    <row r="1329" spans="1:6">
      <c r="A1329"/>
      <c r="B1329"/>
      <c r="D1329"/>
      <c r="E1329"/>
      <c r="F1329"/>
    </row>
    <row r="1330" spans="1:6">
      <c r="A1330" s="422">
        <v>5.5</v>
      </c>
      <c r="B1330" s="676"/>
      <c r="C1330" s="422"/>
      <c r="D1330" s="676" t="s">
        <v>1273</v>
      </c>
      <c r="E1330" s="463"/>
      <c r="F1330" s="423"/>
    </row>
    <row r="1331" spans="1:6" ht="150">
      <c r="A1331" s="425" t="s">
        <v>283</v>
      </c>
      <c r="B1331" s="426" t="s">
        <v>1274</v>
      </c>
      <c r="C1331" s="425"/>
      <c r="D1331" s="426" t="s">
        <v>1275</v>
      </c>
      <c r="E1331" s="677"/>
      <c r="F1331" s="427"/>
    </row>
    <row r="1332" spans="1:6">
      <c r="A1332" s="425"/>
      <c r="B1332" s="426"/>
      <c r="C1332" s="425" t="s">
        <v>835</v>
      </c>
      <c r="D1332" s="428"/>
      <c r="E1332" s="677"/>
      <c r="F1332" s="427"/>
    </row>
    <row r="1333" spans="1:6" ht="50">
      <c r="A1333" s="425"/>
      <c r="B1333" s="426"/>
      <c r="C1333" s="425" t="s">
        <v>4</v>
      </c>
      <c r="D1333" s="429" t="s">
        <v>1779</v>
      </c>
      <c r="E1333" s="22" t="s">
        <v>1362</v>
      </c>
      <c r="F1333" s="427"/>
    </row>
    <row r="1334" spans="1:6" ht="37.5">
      <c r="A1334" s="425"/>
      <c r="B1334" s="426"/>
      <c r="C1334" s="425" t="s">
        <v>5</v>
      </c>
      <c r="D1334" s="428" t="s">
        <v>2273</v>
      </c>
      <c r="E1334" s="677" t="s">
        <v>1362</v>
      </c>
      <c r="F1334" s="427"/>
    </row>
    <row r="1335" spans="1:6">
      <c r="A1335" s="425"/>
      <c r="B1335" s="426"/>
      <c r="C1335" s="425" t="s">
        <v>6</v>
      </c>
      <c r="D1335" s="428"/>
      <c r="E1335" s="677"/>
      <c r="F1335" s="427"/>
    </row>
    <row r="1336" spans="1:6">
      <c r="A1336" s="425"/>
      <c r="B1336" s="426"/>
      <c r="C1336" s="425" t="s">
        <v>7</v>
      </c>
      <c r="D1336" s="428"/>
      <c r="E1336" s="677"/>
      <c r="F1336" s="427"/>
    </row>
    <row r="1337" spans="1:6">
      <c r="A1337" s="425"/>
      <c r="B1337" s="426"/>
      <c r="C1337" s="425" t="s">
        <v>8</v>
      </c>
      <c r="D1337" s="428"/>
      <c r="E1337" s="677"/>
      <c r="F1337" s="427"/>
    </row>
    <row r="1338" spans="1:6">
      <c r="A1338"/>
      <c r="B1338"/>
      <c r="D1338"/>
      <c r="E1338"/>
      <c r="F1338"/>
    </row>
    <row r="1339" spans="1:6" ht="87.5">
      <c r="A1339" s="425" t="s">
        <v>284</v>
      </c>
      <c r="B1339" s="426" t="s">
        <v>282</v>
      </c>
      <c r="C1339" s="425"/>
      <c r="D1339" s="426" t="s">
        <v>1276</v>
      </c>
      <c r="E1339" s="677"/>
      <c r="F1339" s="427"/>
    </row>
    <row r="1340" spans="1:6">
      <c r="A1340" s="425"/>
      <c r="B1340" s="426"/>
      <c r="C1340" s="425" t="s">
        <v>835</v>
      </c>
      <c r="D1340" s="428"/>
      <c r="E1340" s="677"/>
      <c r="F1340" s="427"/>
    </row>
    <row r="1341" spans="1:6">
      <c r="A1341" s="425"/>
      <c r="B1341" s="426"/>
      <c r="C1341" s="425" t="s">
        <v>4</v>
      </c>
      <c r="D1341" s="429" t="s">
        <v>1666</v>
      </c>
      <c r="E1341" s="22" t="s">
        <v>1362</v>
      </c>
      <c r="F1341" s="427"/>
    </row>
    <row r="1342" spans="1:6" ht="37.5">
      <c r="A1342" s="425"/>
      <c r="B1342" s="426"/>
      <c r="C1342" s="425" t="s">
        <v>5</v>
      </c>
      <c r="D1342" s="429" t="s">
        <v>2274</v>
      </c>
      <c r="E1342" s="22" t="s">
        <v>1362</v>
      </c>
      <c r="F1342" s="427"/>
    </row>
    <row r="1343" spans="1:6">
      <c r="A1343" s="425"/>
      <c r="B1343" s="426"/>
      <c r="C1343" s="425" t="s">
        <v>6</v>
      </c>
      <c r="D1343" s="428"/>
      <c r="E1343" s="677"/>
      <c r="F1343" s="427"/>
    </row>
    <row r="1344" spans="1:6">
      <c r="A1344" s="425"/>
      <c r="B1344" s="426"/>
      <c r="C1344" s="425" t="s">
        <v>7</v>
      </c>
      <c r="D1344" s="428"/>
      <c r="E1344" s="677"/>
      <c r="F1344" s="427"/>
    </row>
    <row r="1345" spans="1:6">
      <c r="A1345" s="425"/>
      <c r="B1345" s="426"/>
      <c r="C1345" s="425" t="s">
        <v>8</v>
      </c>
      <c r="D1345" s="428"/>
      <c r="E1345" s="677"/>
      <c r="F1345" s="427"/>
    </row>
    <row r="1346" spans="1:6">
      <c r="A1346"/>
      <c r="B1346"/>
      <c r="D1346"/>
      <c r="E1346"/>
      <c r="F1346"/>
    </row>
    <row r="1347" spans="1:6">
      <c r="A1347" s="432">
        <v>5.6</v>
      </c>
      <c r="B1347" s="439"/>
      <c r="C1347" s="422"/>
      <c r="D1347" s="676" t="s">
        <v>1277</v>
      </c>
      <c r="E1347" s="463"/>
      <c r="F1347" s="423"/>
    </row>
    <row r="1348" spans="1:6" ht="100">
      <c r="A1348" s="425" t="s">
        <v>1278</v>
      </c>
      <c r="B1348" s="426" t="s">
        <v>1609</v>
      </c>
      <c r="C1348" s="425"/>
      <c r="D1348" s="426" t="s">
        <v>1279</v>
      </c>
      <c r="E1348" s="677"/>
      <c r="F1348" s="427"/>
    </row>
    <row r="1349" spans="1:6">
      <c r="A1349" s="425"/>
      <c r="B1349" s="426"/>
      <c r="C1349" s="425" t="s">
        <v>835</v>
      </c>
      <c r="D1349" s="428"/>
      <c r="E1349" s="677"/>
      <c r="F1349" s="427"/>
    </row>
    <row r="1350" spans="1:6" ht="25">
      <c r="A1350" s="425"/>
      <c r="B1350" s="426"/>
      <c r="C1350" s="425" t="s">
        <v>4</v>
      </c>
      <c r="D1350" s="429" t="s">
        <v>1621</v>
      </c>
      <c r="E1350" s="22" t="s">
        <v>1362</v>
      </c>
      <c r="F1350" s="427"/>
    </row>
    <row r="1351" spans="1:6" ht="25">
      <c r="A1351" s="425"/>
      <c r="B1351" s="426"/>
      <c r="C1351" s="425" t="s">
        <v>5</v>
      </c>
      <c r="D1351" s="429" t="s">
        <v>2275</v>
      </c>
      <c r="E1351" s="22" t="s">
        <v>1362</v>
      </c>
      <c r="F1351" s="427"/>
    </row>
    <row r="1352" spans="1:6">
      <c r="A1352" s="425"/>
      <c r="B1352" s="426"/>
      <c r="C1352" s="425" t="s">
        <v>6</v>
      </c>
      <c r="D1352" s="428"/>
      <c r="E1352" s="677"/>
      <c r="F1352" s="427"/>
    </row>
    <row r="1353" spans="1:6">
      <c r="A1353" s="425"/>
      <c r="B1353" s="426"/>
      <c r="C1353" s="425" t="s">
        <v>7</v>
      </c>
      <c r="D1353" s="428"/>
      <c r="E1353" s="677"/>
      <c r="F1353" s="427"/>
    </row>
    <row r="1354" spans="1:6">
      <c r="A1354" s="425"/>
      <c r="B1354" s="426"/>
      <c r="C1354" s="425" t="s">
        <v>8</v>
      </c>
      <c r="D1354" s="428"/>
      <c r="E1354" s="677"/>
      <c r="F1354" s="427"/>
    </row>
    <row r="1355" spans="1:6">
      <c r="A1355"/>
      <c r="B1355"/>
      <c r="D1355"/>
      <c r="E1355"/>
      <c r="F1355"/>
    </row>
    <row r="1356" spans="1:6" ht="62.5">
      <c r="A1356" s="425" t="s">
        <v>1280</v>
      </c>
      <c r="B1356" s="426" t="s">
        <v>881</v>
      </c>
      <c r="C1356" s="425"/>
      <c r="D1356" s="426" t="s">
        <v>1281</v>
      </c>
      <c r="E1356" s="677"/>
      <c r="F1356" s="427"/>
    </row>
    <row r="1357" spans="1:6">
      <c r="A1357" s="425"/>
      <c r="B1357" s="426"/>
      <c r="C1357" s="425" t="s">
        <v>835</v>
      </c>
      <c r="D1357" s="428"/>
      <c r="E1357" s="677"/>
      <c r="F1357" s="427"/>
    </row>
    <row r="1358" spans="1:6" ht="25">
      <c r="A1358" s="425"/>
      <c r="B1358" s="426"/>
      <c r="C1358" s="425" t="s">
        <v>4</v>
      </c>
      <c r="D1358" s="429" t="s">
        <v>1621</v>
      </c>
      <c r="E1358" s="22" t="s">
        <v>1362</v>
      </c>
      <c r="F1358" s="427"/>
    </row>
    <row r="1359" spans="1:6" ht="25">
      <c r="A1359" s="425"/>
      <c r="B1359" s="426"/>
      <c r="C1359" s="425" t="s">
        <v>5</v>
      </c>
      <c r="D1359" s="429" t="s">
        <v>2276</v>
      </c>
      <c r="E1359" s="22" t="s">
        <v>1362</v>
      </c>
      <c r="F1359" s="427"/>
    </row>
    <row r="1360" spans="1:6">
      <c r="A1360" s="425"/>
      <c r="B1360" s="426"/>
      <c r="C1360" s="425" t="s">
        <v>6</v>
      </c>
      <c r="D1360" s="428"/>
      <c r="E1360" s="677"/>
      <c r="F1360" s="427"/>
    </row>
    <row r="1361" spans="1:6">
      <c r="A1361" s="425"/>
      <c r="B1361" s="426"/>
      <c r="C1361" s="425" t="s">
        <v>7</v>
      </c>
      <c r="D1361" s="428"/>
      <c r="E1361" s="677"/>
      <c r="F1361" s="427"/>
    </row>
    <row r="1362" spans="1:6">
      <c r="A1362" s="425"/>
      <c r="B1362" s="426"/>
      <c r="C1362" s="425" t="s">
        <v>8</v>
      </c>
      <c r="D1362" s="428"/>
      <c r="E1362" s="677"/>
      <c r="F1362" s="427"/>
    </row>
    <row r="1363" spans="1:6">
      <c r="A1363"/>
      <c r="B1363"/>
      <c r="C1363"/>
      <c r="D1363"/>
      <c r="E1363"/>
      <c r="F1363"/>
    </row>
    <row r="1364" spans="1:6" ht="100">
      <c r="A1364" s="425" t="s">
        <v>1282</v>
      </c>
      <c r="B1364" s="426" t="s">
        <v>1610</v>
      </c>
      <c r="C1364" s="425"/>
      <c r="D1364" s="426" t="s">
        <v>1283</v>
      </c>
      <c r="E1364" s="677"/>
      <c r="F1364" s="427"/>
    </row>
    <row r="1365" spans="1:6">
      <c r="A1365" s="425"/>
      <c r="B1365" s="426"/>
      <c r="C1365" s="425" t="s">
        <v>835</v>
      </c>
      <c r="D1365" s="428"/>
      <c r="E1365" s="677"/>
      <c r="F1365" s="427"/>
    </row>
    <row r="1366" spans="1:6" ht="25">
      <c r="A1366" s="425"/>
      <c r="B1366" s="426"/>
      <c r="C1366" s="425" t="s">
        <v>4</v>
      </c>
      <c r="D1366" s="429" t="s">
        <v>1621</v>
      </c>
      <c r="E1366" s="22" t="s">
        <v>1362</v>
      </c>
      <c r="F1366" s="427"/>
    </row>
    <row r="1367" spans="1:6" ht="37.5">
      <c r="A1367" s="425"/>
      <c r="B1367" s="426"/>
      <c r="C1367" s="425" t="s">
        <v>5</v>
      </c>
      <c r="D1367" s="429" t="s">
        <v>2277</v>
      </c>
      <c r="E1367" s="22" t="s">
        <v>1362</v>
      </c>
      <c r="F1367" s="427"/>
    </row>
    <row r="1368" spans="1:6">
      <c r="A1368" s="425"/>
      <c r="B1368" s="426"/>
      <c r="C1368" s="425" t="s">
        <v>6</v>
      </c>
      <c r="D1368" s="428"/>
      <c r="E1368" s="677"/>
      <c r="F1368" s="427"/>
    </row>
    <row r="1369" spans="1:6">
      <c r="A1369" s="425"/>
      <c r="B1369" s="426"/>
      <c r="C1369" s="425" t="s">
        <v>7</v>
      </c>
      <c r="D1369" s="428"/>
      <c r="E1369" s="677"/>
      <c r="F1369" s="427"/>
    </row>
    <row r="1370" spans="1:6">
      <c r="A1370" s="425"/>
      <c r="B1370" s="426"/>
      <c r="C1370" s="425" t="s">
        <v>8</v>
      </c>
      <c r="D1370" s="428"/>
      <c r="E1370" s="677"/>
      <c r="F1370" s="427"/>
    </row>
    <row r="1371" spans="1:6">
      <c r="A1371"/>
      <c r="B1371"/>
      <c r="C1371"/>
      <c r="D1371"/>
      <c r="E1371"/>
      <c r="F1371"/>
    </row>
    <row r="1372" spans="1:6" ht="75">
      <c r="A1372" s="425" t="s">
        <v>1284</v>
      </c>
      <c r="B1372" s="426" t="s">
        <v>1285</v>
      </c>
      <c r="C1372" s="425"/>
      <c r="D1372" s="426" t="s">
        <v>1286</v>
      </c>
      <c r="E1372" s="677"/>
      <c r="F1372" s="427"/>
    </row>
    <row r="1373" spans="1:6">
      <c r="A1373" s="425"/>
      <c r="B1373" s="426"/>
      <c r="C1373" s="425" t="s">
        <v>835</v>
      </c>
      <c r="D1373" s="429"/>
      <c r="E1373" s="677"/>
      <c r="F1373" s="427"/>
    </row>
    <row r="1374" spans="1:6" ht="25">
      <c r="A1374" s="425"/>
      <c r="B1374" s="426"/>
      <c r="C1374" s="425" t="s">
        <v>4</v>
      </c>
      <c r="D1374" s="429" t="s">
        <v>1621</v>
      </c>
      <c r="E1374" s="22" t="s">
        <v>1362</v>
      </c>
      <c r="F1374" s="427"/>
    </row>
    <row r="1375" spans="1:6" ht="37.5">
      <c r="A1375" s="425"/>
      <c r="B1375" s="426"/>
      <c r="C1375" s="425" t="s">
        <v>5</v>
      </c>
      <c r="D1375" s="429" t="s">
        <v>2278</v>
      </c>
      <c r="E1375" s="22" t="s">
        <v>1362</v>
      </c>
      <c r="F1375" s="427"/>
    </row>
    <row r="1376" spans="1:6">
      <c r="A1376" s="425"/>
      <c r="B1376" s="426"/>
      <c r="C1376" s="425" t="s">
        <v>6</v>
      </c>
      <c r="D1376" s="428"/>
      <c r="E1376" s="677"/>
      <c r="F1376" s="427"/>
    </row>
    <row r="1377" spans="1:6">
      <c r="A1377" s="425"/>
      <c r="B1377" s="426"/>
      <c r="C1377" s="425" t="s">
        <v>7</v>
      </c>
      <c r="D1377" s="428"/>
      <c r="E1377" s="677"/>
      <c r="F1377" s="427"/>
    </row>
    <row r="1378" spans="1:6">
      <c r="A1378" s="425"/>
      <c r="B1378" s="426"/>
      <c r="C1378" s="425" t="s">
        <v>8</v>
      </c>
      <c r="D1378" s="428"/>
      <c r="E1378" s="677"/>
      <c r="F1378" s="427"/>
    </row>
    <row r="1379" spans="1:6">
      <c r="A1379"/>
      <c r="B1379"/>
      <c r="D1379"/>
      <c r="E1379"/>
      <c r="F1379"/>
    </row>
    <row r="1380" spans="1:6" ht="62.5">
      <c r="A1380" s="425" t="s">
        <v>1287</v>
      </c>
      <c r="B1380" s="426" t="s">
        <v>962</v>
      </c>
      <c r="C1380" s="425"/>
      <c r="D1380" s="426" t="s">
        <v>1288</v>
      </c>
      <c r="E1380" s="677"/>
      <c r="F1380" s="427"/>
    </row>
    <row r="1381" spans="1:6">
      <c r="A1381" s="425"/>
      <c r="B1381" s="426"/>
      <c r="C1381" s="425" t="s">
        <v>835</v>
      </c>
      <c r="D1381" s="428"/>
      <c r="E1381" s="677"/>
      <c r="F1381" s="427"/>
    </row>
    <row r="1382" spans="1:6" ht="25">
      <c r="A1382" s="425"/>
      <c r="B1382" s="426"/>
      <c r="C1382" s="425" t="s">
        <v>4</v>
      </c>
      <c r="D1382" s="429" t="s">
        <v>1621</v>
      </c>
      <c r="E1382" s="22" t="s">
        <v>1362</v>
      </c>
      <c r="F1382" s="427"/>
    </row>
    <row r="1383" spans="1:6" ht="37.5">
      <c r="A1383" s="425"/>
      <c r="B1383" s="426"/>
      <c r="C1383" s="425" t="s">
        <v>5</v>
      </c>
      <c r="D1383" s="429" t="s">
        <v>2279</v>
      </c>
      <c r="E1383" s="22" t="s">
        <v>1362</v>
      </c>
      <c r="F1383" s="427"/>
    </row>
    <row r="1384" spans="1:6">
      <c r="A1384" s="425"/>
      <c r="B1384" s="426"/>
      <c r="C1384" s="425" t="s">
        <v>6</v>
      </c>
      <c r="D1384" s="428"/>
      <c r="E1384" s="677"/>
      <c r="F1384" s="427"/>
    </row>
    <row r="1385" spans="1:6">
      <c r="A1385" s="425"/>
      <c r="B1385" s="426"/>
      <c r="C1385" s="425" t="s">
        <v>7</v>
      </c>
      <c r="D1385" s="428"/>
      <c r="E1385" s="677"/>
      <c r="F1385" s="427"/>
    </row>
    <row r="1386" spans="1:6">
      <c r="A1386" s="425"/>
      <c r="B1386" s="426"/>
      <c r="C1386" s="425" t="s">
        <v>8</v>
      </c>
      <c r="D1386" s="428"/>
      <c r="E1386" s="677"/>
      <c r="F1386" s="427"/>
    </row>
    <row r="1387" spans="1:6">
      <c r="A1387"/>
      <c r="B1387"/>
      <c r="D1387"/>
      <c r="E1387"/>
      <c r="F1387"/>
    </row>
    <row r="1388" spans="1:6">
      <c r="A1388" s="422">
        <v>5.7</v>
      </c>
      <c r="B1388" s="676"/>
      <c r="C1388" s="422"/>
      <c r="D1388" s="676" t="s">
        <v>1289</v>
      </c>
      <c r="E1388" s="463"/>
      <c r="F1388" s="423"/>
    </row>
    <row r="1389" spans="1:6" ht="86.65" customHeight="1">
      <c r="A1389" s="425" t="s">
        <v>1290</v>
      </c>
      <c r="B1389" s="426" t="s">
        <v>1291</v>
      </c>
      <c r="C1389" s="425"/>
      <c r="D1389" s="426" t="s">
        <v>1292</v>
      </c>
      <c r="E1389" s="677"/>
      <c r="F1389" s="427"/>
    </row>
    <row r="1390" spans="1:6">
      <c r="A1390" s="425"/>
      <c r="B1390" s="426"/>
      <c r="C1390" s="425" t="s">
        <v>835</v>
      </c>
      <c r="D1390" s="428"/>
      <c r="E1390" s="677"/>
      <c r="F1390" s="427"/>
    </row>
    <row r="1391" spans="1:6" ht="50">
      <c r="A1391" s="425"/>
      <c r="B1391" s="426"/>
      <c r="C1391" s="425" t="s">
        <v>4</v>
      </c>
      <c r="D1391" s="429" t="s">
        <v>1780</v>
      </c>
      <c r="E1391" s="22" t="s">
        <v>1362</v>
      </c>
      <c r="F1391" s="427"/>
    </row>
    <row r="1392" spans="1:6" ht="25">
      <c r="A1392" s="425"/>
      <c r="B1392" s="426"/>
      <c r="C1392" s="425" t="s">
        <v>5</v>
      </c>
      <c r="D1392" s="428" t="s">
        <v>2280</v>
      </c>
      <c r="E1392" s="677" t="s">
        <v>1362</v>
      </c>
      <c r="F1392" s="427"/>
    </row>
    <row r="1393" spans="1:6">
      <c r="A1393" s="425"/>
      <c r="B1393" s="426"/>
      <c r="C1393" s="425" t="s">
        <v>6</v>
      </c>
      <c r="D1393" s="428"/>
      <c r="E1393" s="677"/>
      <c r="F1393" s="427"/>
    </row>
    <row r="1394" spans="1:6">
      <c r="A1394" s="425"/>
      <c r="B1394" s="426"/>
      <c r="C1394" s="425" t="s">
        <v>7</v>
      </c>
      <c r="D1394" s="428"/>
      <c r="E1394" s="677"/>
      <c r="F1394" s="427"/>
    </row>
    <row r="1395" spans="1:6">
      <c r="A1395" s="425"/>
      <c r="B1395" s="426"/>
      <c r="C1395" s="425" t="s">
        <v>8</v>
      </c>
      <c r="D1395" s="428"/>
      <c r="E1395" s="677"/>
      <c r="F1395" s="427"/>
    </row>
  </sheetData>
  <autoFilter ref="B2:G1395" xr:uid="{E946A7DF-63EC-4F32-82AC-9FACEAFC3734}"/>
  <conditionalFormatting sqref="D1023 D1025 D1033 D1049">
    <cfRule type="expression" dxfId="5" priority="1" stopIfTrue="1">
      <formula>ISNUMBER(SEARCH("Closed",$G1023))</formula>
    </cfRule>
    <cfRule type="expression" dxfId="4" priority="2" stopIfTrue="1">
      <formula>IF($B1023="Minor", TRUE, FALSE)</formula>
    </cfRule>
    <cfRule type="expression" dxfId="3" priority="3" stopIfTrue="1">
      <formula>IF(OR($B1023="Major",$B1023="Pre-Condition"), TRUE, FALSE)</formula>
    </cfRule>
  </conditionalFormatting>
  <pageMargins left="0.74803149606299213" right="0.74803149606299213" top="0.51181102362204722" bottom="0.51181102362204722" header="0.51181102362204722" footer="0.5118110236220472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C0C7-AED5-43BC-AEBA-F84FB110DA87}">
  <dimension ref="A1:N8"/>
  <sheetViews>
    <sheetView workbookViewId="0">
      <selection activeCell="C24" sqref="C24"/>
    </sheetView>
  </sheetViews>
  <sheetFormatPr defaultRowHeight="14"/>
  <cols>
    <col min="3" max="3" width="26.54296875" bestFit="1" customWidth="1"/>
    <col min="5" max="5" width="3.7265625" bestFit="1" customWidth="1"/>
    <col min="6" max="9" width="2.7265625" bestFit="1" customWidth="1"/>
    <col min="10" max="10" width="3.1796875" bestFit="1" customWidth="1"/>
    <col min="259" max="259" width="26.54296875" bestFit="1" customWidth="1"/>
    <col min="261" max="261" width="3.7265625" bestFit="1" customWidth="1"/>
    <col min="262" max="265" width="2.7265625" bestFit="1" customWidth="1"/>
    <col min="266" max="266" width="3.1796875" bestFit="1" customWidth="1"/>
    <col min="515" max="515" width="26.54296875" bestFit="1" customWidth="1"/>
    <col min="517" max="517" width="3.7265625" bestFit="1" customWidth="1"/>
    <col min="518" max="521" width="2.7265625" bestFit="1" customWidth="1"/>
    <col min="522" max="522" width="3.1796875" bestFit="1" customWidth="1"/>
    <col min="771" max="771" width="26.54296875" bestFit="1" customWidth="1"/>
    <col min="773" max="773" width="3.7265625" bestFit="1" customWidth="1"/>
    <col min="774" max="777" width="2.7265625" bestFit="1" customWidth="1"/>
    <col min="778" max="778" width="3.1796875" bestFit="1" customWidth="1"/>
    <col min="1027" max="1027" width="26.54296875" bestFit="1" customWidth="1"/>
    <col min="1029" max="1029" width="3.7265625" bestFit="1" customWidth="1"/>
    <col min="1030" max="1033" width="2.7265625" bestFit="1" customWidth="1"/>
    <col min="1034" max="1034" width="3.1796875" bestFit="1" customWidth="1"/>
    <col min="1283" max="1283" width="26.54296875" bestFit="1" customWidth="1"/>
    <col min="1285" max="1285" width="3.7265625" bestFit="1" customWidth="1"/>
    <col min="1286" max="1289" width="2.7265625" bestFit="1" customWidth="1"/>
    <col min="1290" max="1290" width="3.1796875" bestFit="1" customWidth="1"/>
    <col min="1539" max="1539" width="26.54296875" bestFit="1" customWidth="1"/>
    <col min="1541" max="1541" width="3.7265625" bestFit="1" customWidth="1"/>
    <col min="1542" max="1545" width="2.7265625" bestFit="1" customWidth="1"/>
    <col min="1546" max="1546" width="3.1796875" bestFit="1" customWidth="1"/>
    <col min="1795" max="1795" width="26.54296875" bestFit="1" customWidth="1"/>
    <col min="1797" max="1797" width="3.7265625" bestFit="1" customWidth="1"/>
    <col min="1798" max="1801" width="2.7265625" bestFit="1" customWidth="1"/>
    <col min="1802" max="1802" width="3.1796875" bestFit="1" customWidth="1"/>
    <col min="2051" max="2051" width="26.54296875" bestFit="1" customWidth="1"/>
    <col min="2053" max="2053" width="3.7265625" bestFit="1" customWidth="1"/>
    <col min="2054" max="2057" width="2.7265625" bestFit="1" customWidth="1"/>
    <col min="2058" max="2058" width="3.1796875" bestFit="1" customWidth="1"/>
    <col min="2307" max="2307" width="26.54296875" bestFit="1" customWidth="1"/>
    <col min="2309" max="2309" width="3.7265625" bestFit="1" customWidth="1"/>
    <col min="2310" max="2313" width="2.7265625" bestFit="1" customWidth="1"/>
    <col min="2314" max="2314" width="3.1796875" bestFit="1" customWidth="1"/>
    <col min="2563" max="2563" width="26.54296875" bestFit="1" customWidth="1"/>
    <col min="2565" max="2565" width="3.7265625" bestFit="1" customWidth="1"/>
    <col min="2566" max="2569" width="2.7265625" bestFit="1" customWidth="1"/>
    <col min="2570" max="2570" width="3.1796875" bestFit="1" customWidth="1"/>
    <col min="2819" max="2819" width="26.54296875" bestFit="1" customWidth="1"/>
    <col min="2821" max="2821" width="3.7265625" bestFit="1" customWidth="1"/>
    <col min="2822" max="2825" width="2.7265625" bestFit="1" customWidth="1"/>
    <col min="2826" max="2826" width="3.1796875" bestFit="1" customWidth="1"/>
    <col min="3075" max="3075" width="26.54296875" bestFit="1" customWidth="1"/>
    <col min="3077" max="3077" width="3.7265625" bestFit="1" customWidth="1"/>
    <col min="3078" max="3081" width="2.7265625" bestFit="1" customWidth="1"/>
    <col min="3082" max="3082" width="3.1796875" bestFit="1" customWidth="1"/>
    <col min="3331" max="3331" width="26.54296875" bestFit="1" customWidth="1"/>
    <col min="3333" max="3333" width="3.7265625" bestFit="1" customWidth="1"/>
    <col min="3334" max="3337" width="2.7265625" bestFit="1" customWidth="1"/>
    <col min="3338" max="3338" width="3.1796875" bestFit="1" customWidth="1"/>
    <col min="3587" max="3587" width="26.54296875" bestFit="1" customWidth="1"/>
    <col min="3589" max="3589" width="3.7265625" bestFit="1" customWidth="1"/>
    <col min="3590" max="3593" width="2.7265625" bestFit="1" customWidth="1"/>
    <col min="3594" max="3594" width="3.1796875" bestFit="1" customWidth="1"/>
    <col min="3843" max="3843" width="26.54296875" bestFit="1" customWidth="1"/>
    <col min="3845" max="3845" width="3.7265625" bestFit="1" customWidth="1"/>
    <col min="3846" max="3849" width="2.7265625" bestFit="1" customWidth="1"/>
    <col min="3850" max="3850" width="3.1796875" bestFit="1" customWidth="1"/>
    <col min="4099" max="4099" width="26.54296875" bestFit="1" customWidth="1"/>
    <col min="4101" max="4101" width="3.7265625" bestFit="1" customWidth="1"/>
    <col min="4102" max="4105" width="2.7265625" bestFit="1" customWidth="1"/>
    <col min="4106" max="4106" width="3.1796875" bestFit="1" customWidth="1"/>
    <col min="4355" max="4355" width="26.54296875" bestFit="1" customWidth="1"/>
    <col min="4357" max="4357" width="3.7265625" bestFit="1" customWidth="1"/>
    <col min="4358" max="4361" width="2.7265625" bestFit="1" customWidth="1"/>
    <col min="4362" max="4362" width="3.1796875" bestFit="1" customWidth="1"/>
    <col min="4611" max="4611" width="26.54296875" bestFit="1" customWidth="1"/>
    <col min="4613" max="4613" width="3.7265625" bestFit="1" customWidth="1"/>
    <col min="4614" max="4617" width="2.7265625" bestFit="1" customWidth="1"/>
    <col min="4618" max="4618" width="3.1796875" bestFit="1" customWidth="1"/>
    <col min="4867" max="4867" width="26.54296875" bestFit="1" customWidth="1"/>
    <col min="4869" max="4869" width="3.7265625" bestFit="1" customWidth="1"/>
    <col min="4870" max="4873" width="2.7265625" bestFit="1" customWidth="1"/>
    <col min="4874" max="4874" width="3.1796875" bestFit="1" customWidth="1"/>
    <col min="5123" max="5123" width="26.54296875" bestFit="1" customWidth="1"/>
    <col min="5125" max="5125" width="3.7265625" bestFit="1" customWidth="1"/>
    <col min="5126" max="5129" width="2.7265625" bestFit="1" customWidth="1"/>
    <col min="5130" max="5130" width="3.1796875" bestFit="1" customWidth="1"/>
    <col min="5379" max="5379" width="26.54296875" bestFit="1" customWidth="1"/>
    <col min="5381" max="5381" width="3.7265625" bestFit="1" customWidth="1"/>
    <col min="5382" max="5385" width="2.7265625" bestFit="1" customWidth="1"/>
    <col min="5386" max="5386" width="3.1796875" bestFit="1" customWidth="1"/>
    <col min="5635" max="5635" width="26.54296875" bestFit="1" customWidth="1"/>
    <col min="5637" max="5637" width="3.7265625" bestFit="1" customWidth="1"/>
    <col min="5638" max="5641" width="2.7265625" bestFit="1" customWidth="1"/>
    <col min="5642" max="5642" width="3.1796875" bestFit="1" customWidth="1"/>
    <col min="5891" max="5891" width="26.54296875" bestFit="1" customWidth="1"/>
    <col min="5893" max="5893" width="3.7265625" bestFit="1" customWidth="1"/>
    <col min="5894" max="5897" width="2.7265625" bestFit="1" customWidth="1"/>
    <col min="5898" max="5898" width="3.1796875" bestFit="1" customWidth="1"/>
    <col min="6147" max="6147" width="26.54296875" bestFit="1" customWidth="1"/>
    <col min="6149" max="6149" width="3.7265625" bestFit="1" customWidth="1"/>
    <col min="6150" max="6153" width="2.7265625" bestFit="1" customWidth="1"/>
    <col min="6154" max="6154" width="3.1796875" bestFit="1" customWidth="1"/>
    <col min="6403" max="6403" width="26.54296875" bestFit="1" customWidth="1"/>
    <col min="6405" max="6405" width="3.7265625" bestFit="1" customWidth="1"/>
    <col min="6406" max="6409" width="2.7265625" bestFit="1" customWidth="1"/>
    <col min="6410" max="6410" width="3.1796875" bestFit="1" customWidth="1"/>
    <col min="6659" max="6659" width="26.54296875" bestFit="1" customWidth="1"/>
    <col min="6661" max="6661" width="3.7265625" bestFit="1" customWidth="1"/>
    <col min="6662" max="6665" width="2.7265625" bestFit="1" customWidth="1"/>
    <col min="6666" max="6666" width="3.1796875" bestFit="1" customWidth="1"/>
    <col min="6915" max="6915" width="26.54296875" bestFit="1" customWidth="1"/>
    <col min="6917" max="6917" width="3.7265625" bestFit="1" customWidth="1"/>
    <col min="6918" max="6921" width="2.7265625" bestFit="1" customWidth="1"/>
    <col min="6922" max="6922" width="3.1796875" bestFit="1" customWidth="1"/>
    <col min="7171" max="7171" width="26.54296875" bestFit="1" customWidth="1"/>
    <col min="7173" max="7173" width="3.7265625" bestFit="1" customWidth="1"/>
    <col min="7174" max="7177" width="2.7265625" bestFit="1" customWidth="1"/>
    <col min="7178" max="7178" width="3.1796875" bestFit="1" customWidth="1"/>
    <col min="7427" max="7427" width="26.54296875" bestFit="1" customWidth="1"/>
    <col min="7429" max="7429" width="3.7265625" bestFit="1" customWidth="1"/>
    <col min="7430" max="7433" width="2.7265625" bestFit="1" customWidth="1"/>
    <col min="7434" max="7434" width="3.1796875" bestFit="1" customWidth="1"/>
    <col min="7683" max="7683" width="26.54296875" bestFit="1" customWidth="1"/>
    <col min="7685" max="7685" width="3.7265625" bestFit="1" customWidth="1"/>
    <col min="7686" max="7689" width="2.7265625" bestFit="1" customWidth="1"/>
    <col min="7690" max="7690" width="3.1796875" bestFit="1" customWidth="1"/>
    <col min="7939" max="7939" width="26.54296875" bestFit="1" customWidth="1"/>
    <col min="7941" max="7941" width="3.7265625" bestFit="1" customWidth="1"/>
    <col min="7942" max="7945" width="2.7265625" bestFit="1" customWidth="1"/>
    <col min="7946" max="7946" width="3.1796875" bestFit="1" customWidth="1"/>
    <col min="8195" max="8195" width="26.54296875" bestFit="1" customWidth="1"/>
    <col min="8197" max="8197" width="3.7265625" bestFit="1" customWidth="1"/>
    <col min="8198" max="8201" width="2.7265625" bestFit="1" customWidth="1"/>
    <col min="8202" max="8202" width="3.1796875" bestFit="1" customWidth="1"/>
    <col min="8451" max="8451" width="26.54296875" bestFit="1" customWidth="1"/>
    <col min="8453" max="8453" width="3.7265625" bestFit="1" customWidth="1"/>
    <col min="8454" max="8457" width="2.7265625" bestFit="1" customWidth="1"/>
    <col min="8458" max="8458" width="3.1796875" bestFit="1" customWidth="1"/>
    <col min="8707" max="8707" width="26.54296875" bestFit="1" customWidth="1"/>
    <col min="8709" max="8709" width="3.7265625" bestFit="1" customWidth="1"/>
    <col min="8710" max="8713" width="2.7265625" bestFit="1" customWidth="1"/>
    <col min="8714" max="8714" width="3.1796875" bestFit="1" customWidth="1"/>
    <col min="8963" max="8963" width="26.54296875" bestFit="1" customWidth="1"/>
    <col min="8965" max="8965" width="3.7265625" bestFit="1" customWidth="1"/>
    <col min="8966" max="8969" width="2.7265625" bestFit="1" customWidth="1"/>
    <col min="8970" max="8970" width="3.1796875" bestFit="1" customWidth="1"/>
    <col min="9219" max="9219" width="26.54296875" bestFit="1" customWidth="1"/>
    <col min="9221" max="9221" width="3.7265625" bestFit="1" customWidth="1"/>
    <col min="9222" max="9225" width="2.7265625" bestFit="1" customWidth="1"/>
    <col min="9226" max="9226" width="3.1796875" bestFit="1" customWidth="1"/>
    <col min="9475" max="9475" width="26.54296875" bestFit="1" customWidth="1"/>
    <col min="9477" max="9477" width="3.7265625" bestFit="1" customWidth="1"/>
    <col min="9478" max="9481" width="2.7265625" bestFit="1" customWidth="1"/>
    <col min="9482" max="9482" width="3.1796875" bestFit="1" customWidth="1"/>
    <col min="9731" max="9731" width="26.54296875" bestFit="1" customWidth="1"/>
    <col min="9733" max="9733" width="3.7265625" bestFit="1" customWidth="1"/>
    <col min="9734" max="9737" width="2.7265625" bestFit="1" customWidth="1"/>
    <col min="9738" max="9738" width="3.1796875" bestFit="1" customWidth="1"/>
    <col min="9987" max="9987" width="26.54296875" bestFit="1" customWidth="1"/>
    <col min="9989" max="9989" width="3.7265625" bestFit="1" customWidth="1"/>
    <col min="9990" max="9993" width="2.7265625" bestFit="1" customWidth="1"/>
    <col min="9994" max="9994" width="3.1796875" bestFit="1" customWidth="1"/>
    <col min="10243" max="10243" width="26.54296875" bestFit="1" customWidth="1"/>
    <col min="10245" max="10245" width="3.7265625" bestFit="1" customWidth="1"/>
    <col min="10246" max="10249" width="2.7265625" bestFit="1" customWidth="1"/>
    <col min="10250" max="10250" width="3.1796875" bestFit="1" customWidth="1"/>
    <col min="10499" max="10499" width="26.54296875" bestFit="1" customWidth="1"/>
    <col min="10501" max="10501" width="3.7265625" bestFit="1" customWidth="1"/>
    <col min="10502" max="10505" width="2.7265625" bestFit="1" customWidth="1"/>
    <col min="10506" max="10506" width="3.1796875" bestFit="1" customWidth="1"/>
    <col min="10755" max="10755" width="26.54296875" bestFit="1" customWidth="1"/>
    <col min="10757" max="10757" width="3.7265625" bestFit="1" customWidth="1"/>
    <col min="10758" max="10761" width="2.7265625" bestFit="1" customWidth="1"/>
    <col min="10762" max="10762" width="3.1796875" bestFit="1" customWidth="1"/>
    <col min="11011" max="11011" width="26.54296875" bestFit="1" customWidth="1"/>
    <col min="11013" max="11013" width="3.7265625" bestFit="1" customWidth="1"/>
    <col min="11014" max="11017" width="2.7265625" bestFit="1" customWidth="1"/>
    <col min="11018" max="11018" width="3.1796875" bestFit="1" customWidth="1"/>
    <col min="11267" max="11267" width="26.54296875" bestFit="1" customWidth="1"/>
    <col min="11269" max="11269" width="3.7265625" bestFit="1" customWidth="1"/>
    <col min="11270" max="11273" width="2.7265625" bestFit="1" customWidth="1"/>
    <col min="11274" max="11274" width="3.1796875" bestFit="1" customWidth="1"/>
    <col min="11523" max="11523" width="26.54296875" bestFit="1" customWidth="1"/>
    <col min="11525" max="11525" width="3.7265625" bestFit="1" customWidth="1"/>
    <col min="11526" max="11529" width="2.7265625" bestFit="1" customWidth="1"/>
    <col min="11530" max="11530" width="3.1796875" bestFit="1" customWidth="1"/>
    <col min="11779" max="11779" width="26.54296875" bestFit="1" customWidth="1"/>
    <col min="11781" max="11781" width="3.7265625" bestFit="1" customWidth="1"/>
    <col min="11782" max="11785" width="2.7265625" bestFit="1" customWidth="1"/>
    <col min="11786" max="11786" width="3.1796875" bestFit="1" customWidth="1"/>
    <col min="12035" max="12035" width="26.54296875" bestFit="1" customWidth="1"/>
    <col min="12037" max="12037" width="3.7265625" bestFit="1" customWidth="1"/>
    <col min="12038" max="12041" width="2.7265625" bestFit="1" customWidth="1"/>
    <col min="12042" max="12042" width="3.1796875" bestFit="1" customWidth="1"/>
    <col min="12291" max="12291" width="26.54296875" bestFit="1" customWidth="1"/>
    <col min="12293" max="12293" width="3.7265625" bestFit="1" customWidth="1"/>
    <col min="12294" max="12297" width="2.7265625" bestFit="1" customWidth="1"/>
    <col min="12298" max="12298" width="3.1796875" bestFit="1" customWidth="1"/>
    <col min="12547" max="12547" width="26.54296875" bestFit="1" customWidth="1"/>
    <col min="12549" max="12549" width="3.7265625" bestFit="1" customWidth="1"/>
    <col min="12550" max="12553" width="2.7265625" bestFit="1" customWidth="1"/>
    <col min="12554" max="12554" width="3.1796875" bestFit="1" customWidth="1"/>
    <col min="12803" max="12803" width="26.54296875" bestFit="1" customWidth="1"/>
    <col min="12805" max="12805" width="3.7265625" bestFit="1" customWidth="1"/>
    <col min="12806" max="12809" width="2.7265625" bestFit="1" customWidth="1"/>
    <col min="12810" max="12810" width="3.1796875" bestFit="1" customWidth="1"/>
    <col min="13059" max="13059" width="26.54296875" bestFit="1" customWidth="1"/>
    <col min="13061" max="13061" width="3.7265625" bestFit="1" customWidth="1"/>
    <col min="13062" max="13065" width="2.7265625" bestFit="1" customWidth="1"/>
    <col min="13066" max="13066" width="3.1796875" bestFit="1" customWidth="1"/>
    <col min="13315" max="13315" width="26.54296875" bestFit="1" customWidth="1"/>
    <col min="13317" max="13317" width="3.7265625" bestFit="1" customWidth="1"/>
    <col min="13318" max="13321" width="2.7265625" bestFit="1" customWidth="1"/>
    <col min="13322" max="13322" width="3.1796875" bestFit="1" customWidth="1"/>
    <col min="13571" max="13571" width="26.54296875" bestFit="1" customWidth="1"/>
    <col min="13573" max="13573" width="3.7265625" bestFit="1" customWidth="1"/>
    <col min="13574" max="13577" width="2.7265625" bestFit="1" customWidth="1"/>
    <col min="13578" max="13578" width="3.1796875" bestFit="1" customWidth="1"/>
    <col min="13827" max="13827" width="26.54296875" bestFit="1" customWidth="1"/>
    <col min="13829" max="13829" width="3.7265625" bestFit="1" customWidth="1"/>
    <col min="13830" max="13833" width="2.7265625" bestFit="1" customWidth="1"/>
    <col min="13834" max="13834" width="3.1796875" bestFit="1" customWidth="1"/>
    <col min="14083" max="14083" width="26.54296875" bestFit="1" customWidth="1"/>
    <col min="14085" max="14085" width="3.7265625" bestFit="1" customWidth="1"/>
    <col min="14086" max="14089" width="2.7265625" bestFit="1" customWidth="1"/>
    <col min="14090" max="14090" width="3.1796875" bestFit="1" customWidth="1"/>
    <col min="14339" max="14339" width="26.54296875" bestFit="1" customWidth="1"/>
    <col min="14341" max="14341" width="3.7265625" bestFit="1" customWidth="1"/>
    <col min="14342" max="14345" width="2.7265625" bestFit="1" customWidth="1"/>
    <col min="14346" max="14346" width="3.1796875" bestFit="1" customWidth="1"/>
    <col min="14595" max="14595" width="26.54296875" bestFit="1" customWidth="1"/>
    <col min="14597" max="14597" width="3.7265625" bestFit="1" customWidth="1"/>
    <col min="14598" max="14601" width="2.7265625" bestFit="1" customWidth="1"/>
    <col min="14602" max="14602" width="3.1796875" bestFit="1" customWidth="1"/>
    <col min="14851" max="14851" width="26.54296875" bestFit="1" customWidth="1"/>
    <col min="14853" max="14853" width="3.7265625" bestFit="1" customWidth="1"/>
    <col min="14854" max="14857" width="2.7265625" bestFit="1" customWidth="1"/>
    <col min="14858" max="14858" width="3.1796875" bestFit="1" customWidth="1"/>
    <col min="15107" max="15107" width="26.54296875" bestFit="1" customWidth="1"/>
    <col min="15109" max="15109" width="3.7265625" bestFit="1" customWidth="1"/>
    <col min="15110" max="15113" width="2.7265625" bestFit="1" customWidth="1"/>
    <col min="15114" max="15114" width="3.1796875" bestFit="1" customWidth="1"/>
    <col min="15363" max="15363" width="26.54296875" bestFit="1" customWidth="1"/>
    <col min="15365" max="15365" width="3.7265625" bestFit="1" customWidth="1"/>
    <col min="15366" max="15369" width="2.7265625" bestFit="1" customWidth="1"/>
    <col min="15370" max="15370" width="3.1796875" bestFit="1" customWidth="1"/>
    <col min="15619" max="15619" width="26.54296875" bestFit="1" customWidth="1"/>
    <col min="15621" max="15621" width="3.7265625" bestFit="1" customWidth="1"/>
    <col min="15622" max="15625" width="2.7265625" bestFit="1" customWidth="1"/>
    <col min="15626" max="15626" width="3.1796875" bestFit="1" customWidth="1"/>
    <col min="15875" max="15875" width="26.54296875" bestFit="1" customWidth="1"/>
    <col min="15877" max="15877" width="3.7265625" bestFit="1" customWidth="1"/>
    <col min="15878" max="15881" width="2.7265625" bestFit="1" customWidth="1"/>
    <col min="15882" max="15882" width="3.1796875" bestFit="1" customWidth="1"/>
    <col min="16131" max="16131" width="26.54296875" bestFit="1" customWidth="1"/>
    <col min="16133" max="16133" width="3.7265625" bestFit="1" customWidth="1"/>
    <col min="16134" max="16137" width="2.7265625" bestFit="1" customWidth="1"/>
    <col min="16138" max="16138" width="3.1796875" bestFit="1" customWidth="1"/>
  </cols>
  <sheetData>
    <row r="1" spans="1:14" ht="14.5">
      <c r="A1" s="695" t="s">
        <v>2288</v>
      </c>
      <c r="B1" s="695"/>
      <c r="C1" s="695"/>
      <c r="D1" s="695"/>
      <c r="E1" s="695"/>
      <c r="F1" s="695"/>
      <c r="G1" s="695"/>
      <c r="H1" s="695"/>
      <c r="I1" s="695"/>
      <c r="J1" s="695"/>
      <c r="K1" s="695"/>
      <c r="L1" s="695"/>
      <c r="M1" s="695"/>
      <c r="N1" s="695"/>
    </row>
    <row r="3" spans="1:14" ht="15">
      <c r="B3" s="426"/>
      <c r="C3" s="677"/>
      <c r="D3" s="427"/>
      <c r="E3" s="696" t="s">
        <v>4</v>
      </c>
      <c r="F3" s="697" t="s">
        <v>5</v>
      </c>
      <c r="G3" s="697" t="s">
        <v>6</v>
      </c>
      <c r="H3" s="697" t="s">
        <v>7</v>
      </c>
      <c r="I3" s="697" t="s">
        <v>8</v>
      </c>
      <c r="J3" s="698" t="s">
        <v>586</v>
      </c>
    </row>
    <row r="4" spans="1:14" ht="25">
      <c r="B4" s="676"/>
      <c r="C4" s="676" t="s">
        <v>832</v>
      </c>
      <c r="D4" s="699"/>
      <c r="E4" s="696" t="s">
        <v>1841</v>
      </c>
      <c r="F4" s="697"/>
      <c r="G4" s="697"/>
      <c r="H4" s="697" t="s">
        <v>1841</v>
      </c>
      <c r="I4" s="697"/>
      <c r="J4" s="698" t="s">
        <v>1841</v>
      </c>
    </row>
    <row r="5" spans="1:14" ht="14.5">
      <c r="B5" s="676"/>
      <c r="C5" s="676" t="s">
        <v>873</v>
      </c>
      <c r="D5" s="699"/>
      <c r="E5" s="696" t="s">
        <v>1841</v>
      </c>
      <c r="F5" s="697" t="s">
        <v>1841</v>
      </c>
      <c r="G5" s="697"/>
      <c r="H5" s="697"/>
      <c r="I5" s="697"/>
      <c r="J5" s="698" t="s">
        <v>1841</v>
      </c>
    </row>
    <row r="6" spans="1:14" ht="14.5">
      <c r="B6" s="676"/>
      <c r="C6" s="676" t="s">
        <v>1083</v>
      </c>
      <c r="D6" s="699"/>
      <c r="E6" s="696" t="s">
        <v>1841</v>
      </c>
      <c r="F6" s="697"/>
      <c r="G6" s="697" t="s">
        <v>1841</v>
      </c>
      <c r="H6" s="697"/>
      <c r="I6" s="697" t="s">
        <v>1841</v>
      </c>
      <c r="J6" s="698" t="s">
        <v>1841</v>
      </c>
    </row>
    <row r="7" spans="1:14" ht="25">
      <c r="B7" s="676"/>
      <c r="C7" s="676" t="s">
        <v>1162</v>
      </c>
      <c r="D7" s="700"/>
      <c r="E7" s="696" t="s">
        <v>1841</v>
      </c>
      <c r="F7" s="697"/>
      <c r="G7" s="697"/>
      <c r="H7" s="697" t="s">
        <v>1841</v>
      </c>
      <c r="I7" s="697"/>
      <c r="J7" s="698" t="s">
        <v>1841</v>
      </c>
    </row>
    <row r="8" spans="1:14" ht="25">
      <c r="B8" s="676"/>
      <c r="C8" s="676" t="s">
        <v>1247</v>
      </c>
      <c r="D8" s="699"/>
      <c r="E8" s="701" t="s">
        <v>1841</v>
      </c>
      <c r="F8" s="697"/>
      <c r="G8" s="697" t="s">
        <v>1841</v>
      </c>
      <c r="H8" s="697"/>
      <c r="I8" s="697" t="s">
        <v>1841</v>
      </c>
      <c r="J8" s="698" t="s">
        <v>1841</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3AE-E49C-4425-B7A2-D0C972BDDFF8}">
  <sheetPr>
    <tabColor rgb="FF92D050"/>
  </sheetPr>
  <dimension ref="A1:I22"/>
  <sheetViews>
    <sheetView view="pageBreakPreview" zoomScaleNormal="100" zoomScaleSheetLayoutView="100" workbookViewId="0">
      <selection activeCell="E16" sqref="E16"/>
    </sheetView>
  </sheetViews>
  <sheetFormatPr defaultColWidth="9.26953125" defaultRowHeight="14"/>
  <cols>
    <col min="1" max="1" width="8.26953125" style="2" customWidth="1"/>
    <col min="2" max="2" width="13.26953125" style="2" customWidth="1"/>
    <col min="3" max="3" width="5.26953125" style="2" customWidth="1"/>
    <col min="4" max="4" width="11" style="2" customWidth="1"/>
    <col min="5" max="5" width="11.7265625" style="2" customWidth="1"/>
    <col min="6" max="6" width="9.26953125" style="2" customWidth="1"/>
    <col min="7" max="7" width="10.26953125" style="2" customWidth="1"/>
    <col min="8" max="8" width="58" style="2" customWidth="1"/>
    <col min="9" max="9" width="35.26953125" style="2" customWidth="1"/>
    <col min="10" max="16384" width="9.26953125" style="1"/>
  </cols>
  <sheetData>
    <row r="1" spans="1:9" ht="15" customHeight="1">
      <c r="A1" s="733" t="s">
        <v>362</v>
      </c>
      <c r="B1" s="193"/>
      <c r="C1" s="734"/>
      <c r="D1" s="734"/>
      <c r="E1" s="734"/>
      <c r="F1" s="734"/>
      <c r="G1" s="734"/>
      <c r="H1" s="734"/>
      <c r="I1" s="735"/>
    </row>
    <row r="2" spans="1:9" ht="76.5" customHeight="1">
      <c r="A2" s="736" t="s">
        <v>363</v>
      </c>
      <c r="B2" s="194" t="s">
        <v>364</v>
      </c>
      <c r="C2" s="737" t="s">
        <v>365</v>
      </c>
      <c r="D2" s="738" t="s">
        <v>366</v>
      </c>
      <c r="E2" s="738" t="s">
        <v>367</v>
      </c>
      <c r="F2" s="738" t="s">
        <v>182</v>
      </c>
      <c r="G2" s="738" t="s">
        <v>368</v>
      </c>
      <c r="H2" s="738" t="s">
        <v>369</v>
      </c>
      <c r="I2" s="738" t="s">
        <v>370</v>
      </c>
    </row>
    <row r="3" spans="1:9">
      <c r="A3" s="195" t="s">
        <v>586</v>
      </c>
      <c r="B3" s="195" t="s">
        <v>1800</v>
      </c>
      <c r="C3" s="195">
        <v>1</v>
      </c>
      <c r="D3" s="195" t="s">
        <v>1525</v>
      </c>
      <c r="E3" s="195" t="s">
        <v>1589</v>
      </c>
      <c r="F3" s="195" t="s">
        <v>202</v>
      </c>
      <c r="G3" s="195" t="s">
        <v>1801</v>
      </c>
      <c r="H3" s="196" t="s">
        <v>202</v>
      </c>
      <c r="I3" s="196" t="s">
        <v>202</v>
      </c>
    </row>
    <row r="4" spans="1:9">
      <c r="A4" s="176" t="s">
        <v>586</v>
      </c>
      <c r="B4" s="176" t="s">
        <v>1802</v>
      </c>
      <c r="C4" s="176">
        <v>2</v>
      </c>
      <c r="D4" s="176" t="s">
        <v>1374</v>
      </c>
      <c r="E4" s="176" t="s">
        <v>1589</v>
      </c>
      <c r="F4" s="176" t="s">
        <v>202</v>
      </c>
      <c r="G4" s="176" t="s">
        <v>1801</v>
      </c>
      <c r="H4" s="197" t="s">
        <v>202</v>
      </c>
      <c r="I4" s="197" t="s">
        <v>202</v>
      </c>
    </row>
    <row r="5" spans="1:9">
      <c r="A5" s="176" t="s">
        <v>586</v>
      </c>
      <c r="B5" s="176" t="s">
        <v>1803</v>
      </c>
      <c r="C5" s="176">
        <v>3</v>
      </c>
      <c r="D5" s="176" t="s">
        <v>1804</v>
      </c>
      <c r="E5" s="176" t="s">
        <v>1589</v>
      </c>
      <c r="F5" s="176" t="s">
        <v>202</v>
      </c>
      <c r="G5" s="176" t="s">
        <v>1801</v>
      </c>
      <c r="H5" s="197" t="s">
        <v>202</v>
      </c>
      <c r="I5" s="197" t="s">
        <v>202</v>
      </c>
    </row>
    <row r="6" spans="1:9">
      <c r="A6" s="195" t="s">
        <v>586</v>
      </c>
      <c r="B6" s="195" t="s">
        <v>1800</v>
      </c>
      <c r="C6" s="195">
        <v>4</v>
      </c>
      <c r="D6" s="195" t="s">
        <v>1533</v>
      </c>
      <c r="E6" s="195" t="s">
        <v>1589</v>
      </c>
      <c r="F6" s="195" t="s">
        <v>202</v>
      </c>
      <c r="G6" s="195" t="s">
        <v>1801</v>
      </c>
      <c r="H6" s="196" t="s">
        <v>202</v>
      </c>
      <c r="I6" s="196" t="s">
        <v>202</v>
      </c>
    </row>
    <row r="7" spans="1:9">
      <c r="A7" s="617" t="s">
        <v>5</v>
      </c>
      <c r="B7" s="618"/>
      <c r="C7" s="618"/>
      <c r="D7" s="618"/>
      <c r="E7" s="618"/>
      <c r="F7" s="618"/>
      <c r="G7" s="618"/>
      <c r="H7" s="619"/>
      <c r="I7" s="619"/>
    </row>
    <row r="8" spans="1:9" ht="25.5">
      <c r="A8" s="195" t="s">
        <v>5</v>
      </c>
      <c r="B8" s="195" t="s">
        <v>2106</v>
      </c>
      <c r="C8" s="195">
        <v>1</v>
      </c>
      <c r="D8" s="195" t="s">
        <v>2107</v>
      </c>
      <c r="E8" s="195" t="s">
        <v>2107</v>
      </c>
      <c r="F8" s="195" t="s">
        <v>2107</v>
      </c>
      <c r="G8" s="195" t="s">
        <v>1896</v>
      </c>
      <c r="H8" s="196" t="s">
        <v>2108</v>
      </c>
      <c r="I8" s="195" t="s">
        <v>2109</v>
      </c>
    </row>
    <row r="9" spans="1:9">
      <c r="A9" s="195" t="s">
        <v>5</v>
      </c>
      <c r="B9" s="195" t="s">
        <v>1800</v>
      </c>
      <c r="C9" s="195"/>
      <c r="D9" s="195" t="s">
        <v>1465</v>
      </c>
      <c r="E9" s="195" t="s">
        <v>2107</v>
      </c>
      <c r="F9" s="195" t="s">
        <v>2107</v>
      </c>
      <c r="G9" s="195" t="s">
        <v>1801</v>
      </c>
      <c r="H9" s="196" t="s">
        <v>2107</v>
      </c>
      <c r="I9" s="196" t="s">
        <v>2107</v>
      </c>
    </row>
    <row r="10" spans="1:9">
      <c r="A10" s="195" t="s">
        <v>5</v>
      </c>
      <c r="B10" s="195" t="s">
        <v>1800</v>
      </c>
      <c r="C10" s="195"/>
      <c r="D10" s="195" t="s">
        <v>2086</v>
      </c>
      <c r="E10" s="195" t="s">
        <v>2107</v>
      </c>
      <c r="F10" s="195" t="s">
        <v>2107</v>
      </c>
      <c r="G10" s="195" t="s">
        <v>1801</v>
      </c>
      <c r="H10" s="196" t="s">
        <v>2107</v>
      </c>
      <c r="I10" s="196" t="s">
        <v>2107</v>
      </c>
    </row>
    <row r="11" spans="1:9">
      <c r="A11" s="195" t="s">
        <v>5</v>
      </c>
      <c r="B11" s="195" t="s">
        <v>1800</v>
      </c>
      <c r="C11" s="195"/>
      <c r="D11" s="195" t="s">
        <v>2090</v>
      </c>
      <c r="E11" s="195" t="s">
        <v>2107</v>
      </c>
      <c r="F11" s="195" t="s">
        <v>2107</v>
      </c>
      <c r="G11" s="195" t="s">
        <v>1801</v>
      </c>
      <c r="H11" s="196" t="s">
        <v>2107</v>
      </c>
      <c r="I11" s="196" t="s">
        <v>2107</v>
      </c>
    </row>
    <row r="12" spans="1:9">
      <c r="A12" s="195" t="s">
        <v>5</v>
      </c>
      <c r="B12" s="195" t="s">
        <v>1800</v>
      </c>
      <c r="C12" s="195"/>
      <c r="D12" s="195" t="s">
        <v>2090</v>
      </c>
      <c r="E12" s="195" t="s">
        <v>2107</v>
      </c>
      <c r="F12" s="195" t="s">
        <v>2107</v>
      </c>
      <c r="G12" s="195" t="s">
        <v>1801</v>
      </c>
      <c r="H12" s="196" t="s">
        <v>2107</v>
      </c>
      <c r="I12" s="196" t="s">
        <v>2107</v>
      </c>
    </row>
    <row r="13" spans="1:9" ht="38">
      <c r="A13" s="195" t="s">
        <v>5</v>
      </c>
      <c r="B13" s="196" t="s">
        <v>2156</v>
      </c>
      <c r="C13" s="195"/>
      <c r="D13" s="195" t="s">
        <v>2157</v>
      </c>
      <c r="E13" s="195" t="s">
        <v>2107</v>
      </c>
      <c r="F13" s="195" t="s">
        <v>2107</v>
      </c>
      <c r="G13" s="195" t="s">
        <v>1801</v>
      </c>
      <c r="H13" s="196" t="s">
        <v>2107</v>
      </c>
      <c r="I13" s="196" t="s">
        <v>2107</v>
      </c>
    </row>
    <row r="14" spans="1:9">
      <c r="A14" s="617" t="s">
        <v>6</v>
      </c>
      <c r="B14" s="618"/>
      <c r="C14" s="618"/>
      <c r="D14" s="618"/>
      <c r="E14" s="618"/>
      <c r="F14" s="618"/>
      <c r="G14" s="618"/>
      <c r="H14" s="619"/>
      <c r="I14" s="619"/>
    </row>
    <row r="15" spans="1:9" ht="25.5">
      <c r="A15" s="195" t="s">
        <v>6</v>
      </c>
      <c r="B15" s="196" t="s">
        <v>2413</v>
      </c>
      <c r="C15" s="195">
        <v>1</v>
      </c>
      <c r="D15" s="195" t="s">
        <v>2414</v>
      </c>
      <c r="E15" s="195" t="s">
        <v>2107</v>
      </c>
      <c r="F15" s="195" t="s">
        <v>2107</v>
      </c>
      <c r="G15" s="195" t="s">
        <v>1801</v>
      </c>
      <c r="H15" s="196" t="s">
        <v>2415</v>
      </c>
      <c r="I15" s="196" t="s">
        <v>2109</v>
      </c>
    </row>
    <row r="16" spans="1:9" ht="113">
      <c r="A16" s="195" t="s">
        <v>6</v>
      </c>
      <c r="B16" s="195" t="s">
        <v>2416</v>
      </c>
      <c r="C16" s="195">
        <v>2</v>
      </c>
      <c r="D16" s="195" t="s">
        <v>2417</v>
      </c>
      <c r="E16" s="196" t="s">
        <v>2418</v>
      </c>
      <c r="F16" s="195" t="s">
        <v>2107</v>
      </c>
      <c r="G16" s="195" t="s">
        <v>1801</v>
      </c>
      <c r="H16" s="196" t="s">
        <v>2419</v>
      </c>
      <c r="I16" s="196" t="s">
        <v>2109</v>
      </c>
    </row>
    <row r="17" spans="1:9" ht="25.5">
      <c r="A17" s="195" t="s">
        <v>6</v>
      </c>
      <c r="B17" s="195" t="s">
        <v>2420</v>
      </c>
      <c r="C17" s="195">
        <v>3</v>
      </c>
      <c r="D17" s="195" t="s">
        <v>2417</v>
      </c>
      <c r="E17" s="195" t="s">
        <v>2107</v>
      </c>
      <c r="F17" s="195" t="s">
        <v>2107</v>
      </c>
      <c r="G17" s="195" t="s">
        <v>2107</v>
      </c>
      <c r="H17" s="196" t="s">
        <v>2421</v>
      </c>
      <c r="I17" s="196" t="s">
        <v>2109</v>
      </c>
    </row>
    <row r="18" spans="1:9">
      <c r="A18" s="195"/>
      <c r="B18" s="195"/>
      <c r="C18" s="195"/>
      <c r="D18" s="195"/>
      <c r="E18" s="195"/>
      <c r="F18" s="195"/>
      <c r="G18" s="195"/>
      <c r="H18" s="196"/>
      <c r="I18" s="196"/>
    </row>
    <row r="19" spans="1:9">
      <c r="H19" s="166"/>
    </row>
    <row r="20" spans="1:9">
      <c r="H20" s="166"/>
    </row>
    <row r="21" spans="1:9">
      <c r="H21" s="166"/>
    </row>
    <row r="22" spans="1:9">
      <c r="H22" s="166"/>
    </row>
  </sheetData>
  <pageMargins left="0.75" right="0.75" top="1" bottom="1" header="0.5" footer="0.5"/>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4"/>
  <sheetViews>
    <sheetView view="pageBreakPreview" zoomScaleNormal="100" zoomScaleSheetLayoutView="100" workbookViewId="0"/>
  </sheetViews>
  <sheetFormatPr defaultColWidth="9.1796875" defaultRowHeight="14"/>
  <cols>
    <col min="1" max="1" width="24.453125" style="1" customWidth="1"/>
    <col min="2" max="2" width="27.453125" style="1" customWidth="1"/>
    <col min="3" max="3" width="20.1796875" style="1" customWidth="1"/>
    <col min="4" max="16384" width="9.1796875" style="1"/>
  </cols>
  <sheetData>
    <row r="1" spans="1:4" ht="21" customHeight="1">
      <c r="A1" s="23" t="s">
        <v>371</v>
      </c>
      <c r="B1" s="15" t="s">
        <v>372</v>
      </c>
    </row>
    <row r="2" spans="1:4" ht="28.5" customHeight="1">
      <c r="A2" s="791" t="s">
        <v>373</v>
      </c>
      <c r="B2" s="791"/>
      <c r="C2" s="791"/>
      <c r="D2" s="25"/>
    </row>
    <row r="3" spans="1:4" ht="12.75" customHeight="1">
      <c r="A3" s="267"/>
      <c r="B3" s="267"/>
      <c r="C3" s="267"/>
      <c r="D3" s="25"/>
    </row>
    <row r="4" spans="1:4">
      <c r="A4" s="23" t="s">
        <v>374</v>
      </c>
      <c r="B4" s="23" t="s">
        <v>375</v>
      </c>
      <c r="C4" s="23" t="s">
        <v>376</v>
      </c>
    </row>
    <row r="6" spans="1:4">
      <c r="A6" s="23" t="s">
        <v>377</v>
      </c>
    </row>
    <row r="7" spans="1:4">
      <c r="A7" s="1" t="s">
        <v>378</v>
      </c>
      <c r="B7" s="92" t="s">
        <v>379</v>
      </c>
      <c r="C7" s="1" t="s">
        <v>1293</v>
      </c>
    </row>
    <row r="8" spans="1:4">
      <c r="A8" s="1" t="s">
        <v>380</v>
      </c>
      <c r="B8" s="92" t="s">
        <v>381</v>
      </c>
      <c r="C8" s="1" t="s">
        <v>1293</v>
      </c>
    </row>
    <row r="9" spans="1:4">
      <c r="A9" s="1" t="s">
        <v>382</v>
      </c>
      <c r="B9" s="92" t="s">
        <v>383</v>
      </c>
      <c r="C9" s="1" t="s">
        <v>1293</v>
      </c>
    </row>
    <row r="10" spans="1:4">
      <c r="A10" s="1" t="s">
        <v>384</v>
      </c>
      <c r="B10" s="92" t="s">
        <v>385</v>
      </c>
      <c r="C10" s="1" t="s">
        <v>1293</v>
      </c>
    </row>
    <row r="11" spans="1:4">
      <c r="A11" s="1" t="s">
        <v>386</v>
      </c>
      <c r="B11" s="92" t="s">
        <v>387</v>
      </c>
      <c r="C11" s="1" t="s">
        <v>1293</v>
      </c>
    </row>
    <row r="12" spans="1:4">
      <c r="A12" s="1" t="s">
        <v>1294</v>
      </c>
      <c r="B12" s="92" t="s">
        <v>1295</v>
      </c>
      <c r="C12" s="1" t="s">
        <v>1293</v>
      </c>
    </row>
    <row r="13" spans="1:4">
      <c r="A13" s="1" t="s">
        <v>388</v>
      </c>
      <c r="B13" s="92" t="s">
        <v>389</v>
      </c>
      <c r="C13" s="1" t="s">
        <v>1293</v>
      </c>
    </row>
    <row r="14" spans="1:4">
      <c r="A14" s="1" t="s">
        <v>390</v>
      </c>
      <c r="B14" s="92" t="s">
        <v>391</v>
      </c>
      <c r="C14" s="1" t="s">
        <v>1293</v>
      </c>
    </row>
    <row r="15" spans="1:4">
      <c r="A15" s="1" t="s">
        <v>1296</v>
      </c>
      <c r="B15" s="92" t="s">
        <v>1297</v>
      </c>
      <c r="C15" s="1" t="s">
        <v>1293</v>
      </c>
    </row>
    <row r="16" spans="1:4">
      <c r="A16" s="1" t="s">
        <v>392</v>
      </c>
      <c r="B16" s="92" t="s">
        <v>393</v>
      </c>
      <c r="C16" s="1" t="s">
        <v>1293</v>
      </c>
    </row>
    <row r="17" spans="1:3">
      <c r="A17" s="1" t="s">
        <v>394</v>
      </c>
      <c r="B17" s="92" t="s">
        <v>395</v>
      </c>
      <c r="C17" s="1" t="s">
        <v>1293</v>
      </c>
    </row>
    <row r="18" spans="1:3">
      <c r="A18" s="1" t="s">
        <v>396</v>
      </c>
      <c r="B18" s="92" t="s">
        <v>397</v>
      </c>
      <c r="C18" s="1" t="s">
        <v>1293</v>
      </c>
    </row>
    <row r="19" spans="1:3">
      <c r="A19" s="1" t="s">
        <v>398</v>
      </c>
      <c r="B19" s="92" t="s">
        <v>399</v>
      </c>
      <c r="C19" s="1" t="s">
        <v>1293</v>
      </c>
    </row>
    <row r="20" spans="1:3">
      <c r="A20" s="1" t="s">
        <v>400</v>
      </c>
      <c r="B20" s="92" t="s">
        <v>401</v>
      </c>
      <c r="C20" s="1" t="s">
        <v>1293</v>
      </c>
    </row>
    <row r="21" spans="1:3">
      <c r="A21" s="1" t="s">
        <v>402</v>
      </c>
      <c r="B21" s="92" t="s">
        <v>403</v>
      </c>
      <c r="C21" s="1" t="s">
        <v>1293</v>
      </c>
    </row>
    <row r="22" spans="1:3">
      <c r="A22" s="1" t="s">
        <v>404</v>
      </c>
      <c r="B22" s="92" t="s">
        <v>405</v>
      </c>
      <c r="C22" s="1" t="s">
        <v>1293</v>
      </c>
    </row>
    <row r="23" spans="1:3">
      <c r="A23" s="23" t="s">
        <v>406</v>
      </c>
      <c r="B23" s="92"/>
    </row>
    <row r="24" spans="1:3">
      <c r="B24" s="92"/>
    </row>
    <row r="25" spans="1:3">
      <c r="A25" s="1" t="s">
        <v>407</v>
      </c>
      <c r="B25" s="92"/>
    </row>
    <row r="26" spans="1:3">
      <c r="A26" s="1" t="s">
        <v>408</v>
      </c>
      <c r="B26" s="92" t="s">
        <v>409</v>
      </c>
      <c r="C26" s="1" t="s">
        <v>1293</v>
      </c>
    </row>
    <row r="27" spans="1:3">
      <c r="A27" s="1" t="s">
        <v>410</v>
      </c>
      <c r="B27" s="92" t="s">
        <v>411</v>
      </c>
      <c r="C27" s="1" t="s">
        <v>1293</v>
      </c>
    </row>
    <row r="28" spans="1:3">
      <c r="A28" s="1" t="s">
        <v>412</v>
      </c>
      <c r="B28" s="92" t="s">
        <v>413</v>
      </c>
      <c r="C28" s="1" t="s">
        <v>1293</v>
      </c>
    </row>
    <row r="29" spans="1:3">
      <c r="A29" s="1" t="s">
        <v>414</v>
      </c>
      <c r="B29" s="92" t="s">
        <v>415</v>
      </c>
      <c r="C29" s="1" t="s">
        <v>1293</v>
      </c>
    </row>
    <row r="30" spans="1:3">
      <c r="A30" s="1" t="s">
        <v>1298</v>
      </c>
      <c r="B30" s="92" t="s">
        <v>1299</v>
      </c>
      <c r="C30" s="1" t="s">
        <v>1293</v>
      </c>
    </row>
    <row r="31" spans="1:3">
      <c r="A31" s="1" t="s">
        <v>416</v>
      </c>
      <c r="B31" s="92" t="s">
        <v>417</v>
      </c>
      <c r="C31" s="1" t="s">
        <v>1293</v>
      </c>
    </row>
    <row r="32" spans="1:3">
      <c r="A32" s="1" t="s">
        <v>418</v>
      </c>
      <c r="B32" s="92" t="s">
        <v>419</v>
      </c>
      <c r="C32" s="1" t="s">
        <v>1293</v>
      </c>
    </row>
    <row r="33" spans="1:3">
      <c r="A33" s="1" t="s">
        <v>420</v>
      </c>
      <c r="B33" s="92" t="s">
        <v>421</v>
      </c>
      <c r="C33" s="1" t="s">
        <v>1293</v>
      </c>
    </row>
    <row r="34" spans="1:3">
      <c r="A34" s="1" t="s">
        <v>422</v>
      </c>
      <c r="B34" s="92" t="s">
        <v>423</v>
      </c>
      <c r="C34" s="1" t="s">
        <v>1293</v>
      </c>
    </row>
    <row r="35" spans="1:3">
      <c r="A35" s="1" t="s">
        <v>424</v>
      </c>
      <c r="B35" s="92" t="s">
        <v>425</v>
      </c>
      <c r="C35" s="1" t="s">
        <v>1293</v>
      </c>
    </row>
    <row r="36" spans="1:3">
      <c r="A36" s="1" t="s">
        <v>426</v>
      </c>
      <c r="B36" s="92" t="s">
        <v>427</v>
      </c>
      <c r="C36" s="1" t="s">
        <v>1293</v>
      </c>
    </row>
    <row r="37" spans="1:3">
      <c r="A37" s="1" t="s">
        <v>428</v>
      </c>
      <c r="B37" s="92" t="s">
        <v>429</v>
      </c>
      <c r="C37" s="1" t="s">
        <v>1293</v>
      </c>
    </row>
    <row r="38" spans="1:3">
      <c r="A38" s="1" t="s">
        <v>430</v>
      </c>
      <c r="B38" s="92" t="s">
        <v>431</v>
      </c>
      <c r="C38" s="1" t="s">
        <v>1293</v>
      </c>
    </row>
    <row r="39" spans="1:3">
      <c r="A39" s="1" t="s">
        <v>1300</v>
      </c>
      <c r="B39" s="92" t="s">
        <v>432</v>
      </c>
      <c r="C39" s="1" t="s">
        <v>1293</v>
      </c>
    </row>
    <row r="40" spans="1:3">
      <c r="A40" s="1" t="s">
        <v>433</v>
      </c>
      <c r="B40" s="92" t="s">
        <v>434</v>
      </c>
      <c r="C40" s="1" t="s">
        <v>1293</v>
      </c>
    </row>
    <row r="41" spans="1:3">
      <c r="A41" s="1" t="s">
        <v>1301</v>
      </c>
      <c r="B41" s="1" t="s">
        <v>1302</v>
      </c>
      <c r="C41" s="1" t="s">
        <v>1293</v>
      </c>
    </row>
    <row r="42" spans="1:3">
      <c r="A42" s="1" t="s">
        <v>435</v>
      </c>
      <c r="B42" s="1" t="s">
        <v>436</v>
      </c>
      <c r="C42" s="1" t="s">
        <v>1293</v>
      </c>
    </row>
    <row r="43" spans="1:3">
      <c r="A43" s="1" t="s">
        <v>437</v>
      </c>
      <c r="B43" s="1" t="s">
        <v>438</v>
      </c>
      <c r="C43" s="1" t="s">
        <v>1293</v>
      </c>
    </row>
    <row r="44" spans="1:3">
      <c r="A44" s="1" t="s">
        <v>1303</v>
      </c>
      <c r="B44" s="1" t="s">
        <v>1304</v>
      </c>
      <c r="C44" s="1" t="s">
        <v>1293</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D1D7-4247-4CE6-A0E3-9E1B37A440F4}">
  <sheetPr>
    <tabColor rgb="FF92D050"/>
    <pageSetUpPr fitToPage="1"/>
  </sheetPr>
  <dimension ref="A1:N502"/>
  <sheetViews>
    <sheetView view="pageBreakPreview" topLeftCell="E1" zoomScaleNormal="84" zoomScaleSheetLayoutView="100" workbookViewId="0">
      <selection activeCell="F233" sqref="F233"/>
    </sheetView>
  </sheetViews>
  <sheetFormatPr defaultColWidth="8" defaultRowHeight="14"/>
  <cols>
    <col min="1" max="1" width="0" style="259" hidden="1" customWidth="1"/>
    <col min="2" max="2" width="86.7265625" style="448" hidden="1" customWidth="1"/>
    <col min="3" max="3" width="0" style="259" hidden="1" customWidth="1"/>
    <col min="4" max="4" width="18.26953125" style="259" hidden="1" customWidth="1"/>
    <col min="5" max="5" width="7.54296875" style="289" customWidth="1"/>
    <col min="6" max="6" width="95.54296875" style="320" customWidth="1"/>
    <col min="7" max="7" width="7.54296875" style="321" customWidth="1"/>
    <col min="8" max="8" width="14.7265625" style="322" customWidth="1"/>
    <col min="9" max="9" width="23.453125" style="259" customWidth="1"/>
    <col min="10" max="10" width="44.26953125" style="259" bestFit="1" customWidth="1"/>
    <col min="11" max="11" width="11" style="259" customWidth="1"/>
    <col min="12" max="12" width="32.54296875" style="259" hidden="1" customWidth="1"/>
    <col min="13" max="13" width="8" style="259"/>
    <col min="14" max="14" width="0" style="259" hidden="1" customWidth="1"/>
    <col min="15" max="16384" width="8" style="259"/>
  </cols>
  <sheetData>
    <row r="1" spans="1:8" ht="66" customHeight="1">
      <c r="A1" s="794" t="s">
        <v>1305</v>
      </c>
      <c r="B1" s="794"/>
      <c r="C1" s="794"/>
      <c r="D1" s="794"/>
      <c r="E1" s="794"/>
      <c r="F1" s="794"/>
      <c r="G1" s="794"/>
      <c r="H1" s="794"/>
    </row>
    <row r="2" spans="1:8">
      <c r="A2" s="289" t="s">
        <v>442</v>
      </c>
      <c r="B2" s="290"/>
      <c r="C2" s="291"/>
      <c r="D2" s="292"/>
      <c r="E2" s="293"/>
      <c r="F2" s="294"/>
      <c r="G2" s="295"/>
      <c r="H2" s="296"/>
    </row>
    <row r="3" spans="1:8" ht="34.5" customHeight="1">
      <c r="A3" s="795" t="s">
        <v>439</v>
      </c>
      <c r="B3" s="796"/>
      <c r="C3" s="796"/>
      <c r="D3" s="796"/>
      <c r="E3" s="797" t="s">
        <v>1306</v>
      </c>
      <c r="F3" s="797"/>
      <c r="G3" s="297" t="s">
        <v>1307</v>
      </c>
      <c r="H3" s="298"/>
    </row>
    <row r="4" spans="1:8" ht="48.75" customHeight="1">
      <c r="A4" s="795" t="s">
        <v>439</v>
      </c>
      <c r="B4" s="796"/>
      <c r="C4" s="796"/>
      <c r="D4" s="796"/>
      <c r="E4" s="797" t="s">
        <v>1308</v>
      </c>
      <c r="F4" s="797"/>
      <c r="G4" s="297" t="s">
        <v>1309</v>
      </c>
      <c r="H4" s="615"/>
    </row>
    <row r="5" spans="1:8" ht="64.5" customHeight="1">
      <c r="A5" s="106" t="s">
        <v>440</v>
      </c>
      <c r="B5" s="107" t="s">
        <v>360</v>
      </c>
      <c r="C5" s="108" t="s">
        <v>441</v>
      </c>
      <c r="D5" s="107" t="s">
        <v>361</v>
      </c>
      <c r="E5" s="792"/>
      <c r="F5" s="793"/>
      <c r="G5" s="793"/>
      <c r="H5" s="793"/>
    </row>
    <row r="6" spans="1:8" ht="43.5" customHeight="1">
      <c r="A6" s="252"/>
      <c r="B6" s="253" t="s">
        <v>443</v>
      </c>
      <c r="C6" s="254"/>
      <c r="D6" s="255"/>
      <c r="E6" s="299" t="s">
        <v>440</v>
      </c>
      <c r="F6" s="300" t="s">
        <v>360</v>
      </c>
      <c r="G6" s="301" t="s">
        <v>441</v>
      </c>
      <c r="H6" s="300" t="s">
        <v>361</v>
      </c>
    </row>
    <row r="7" spans="1:8" ht="20.149999999999999" customHeight="1">
      <c r="A7" s="216">
        <v>1</v>
      </c>
      <c r="B7" s="220" t="s">
        <v>444</v>
      </c>
      <c r="C7" s="217"/>
      <c r="D7" s="218"/>
      <c r="E7" s="302"/>
      <c r="F7" s="303" t="s">
        <v>443</v>
      </c>
      <c r="G7" s="304"/>
      <c r="H7" s="305"/>
    </row>
    <row r="8" spans="1:8" ht="43.5" customHeight="1">
      <c r="A8" s="216">
        <v>1</v>
      </c>
      <c r="B8" s="220" t="s">
        <v>444</v>
      </c>
      <c r="C8" s="217"/>
      <c r="D8" s="218"/>
      <c r="E8" s="302">
        <v>1</v>
      </c>
      <c r="F8" s="306" t="s">
        <v>444</v>
      </c>
      <c r="G8" s="304"/>
      <c r="H8" s="305"/>
    </row>
    <row r="9" spans="1:8" ht="66" customHeight="1">
      <c r="A9" s="109">
        <v>1.1000000000000001</v>
      </c>
      <c r="B9" s="110" t="s">
        <v>445</v>
      </c>
      <c r="C9" s="111"/>
      <c r="D9" s="112"/>
      <c r="E9" s="307">
        <v>1.1000000000000001</v>
      </c>
      <c r="F9" s="308" t="s">
        <v>445</v>
      </c>
      <c r="G9" s="309"/>
      <c r="H9" s="310"/>
    </row>
    <row r="10" spans="1:8" ht="98">
      <c r="A10" s="113" t="s">
        <v>4</v>
      </c>
      <c r="B10" s="739" t="s">
        <v>1691</v>
      </c>
      <c r="C10" s="312" t="s">
        <v>1362</v>
      </c>
      <c r="D10" s="313"/>
      <c r="E10" s="314" t="s">
        <v>4</v>
      </c>
      <c r="F10" s="311" t="str">
        <f>B10</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v>
      </c>
      <c r="G10" s="312" t="str">
        <f>C10</f>
        <v>Y</v>
      </c>
      <c r="H10" s="313">
        <f>D10</f>
        <v>0</v>
      </c>
    </row>
    <row r="11" spans="1:8" ht="98">
      <c r="A11" s="114" t="s">
        <v>5</v>
      </c>
      <c r="B11" s="653" t="s">
        <v>2114</v>
      </c>
      <c r="C11" s="316" t="s">
        <v>1362</v>
      </c>
      <c r="D11" s="317"/>
      <c r="E11" s="318" t="s">
        <v>5</v>
      </c>
      <c r="F11" s="311" t="str">
        <f t="shared" ref="F11:H14" si="0">B11</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v>
      </c>
      <c r="G11" s="312" t="str">
        <f t="shared" si="0"/>
        <v>Y</v>
      </c>
      <c r="H11" s="313">
        <f t="shared" si="0"/>
        <v>0</v>
      </c>
    </row>
    <row r="12" spans="1:8" ht="77.25" customHeight="1">
      <c r="A12" s="114" t="s">
        <v>6</v>
      </c>
      <c r="B12" s="315" t="s">
        <v>2422</v>
      </c>
      <c r="C12" s="316" t="s">
        <v>1362</v>
      </c>
      <c r="D12" s="317"/>
      <c r="E12" s="318" t="s">
        <v>6</v>
      </c>
      <c r="F12" s="311" t="str">
        <f t="shared" si="0"/>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2" s="312" t="str">
        <f t="shared" si="0"/>
        <v>Y</v>
      </c>
      <c r="H12" s="313">
        <f t="shared" si="0"/>
        <v>0</v>
      </c>
    </row>
    <row r="13" spans="1:8">
      <c r="A13" s="114" t="s">
        <v>7</v>
      </c>
      <c r="B13" s="315"/>
      <c r="C13" s="316"/>
      <c r="D13" s="317"/>
      <c r="E13" s="318" t="s">
        <v>7</v>
      </c>
      <c r="F13" s="311">
        <f t="shared" si="0"/>
        <v>0</v>
      </c>
      <c r="G13" s="312">
        <f t="shared" si="0"/>
        <v>0</v>
      </c>
      <c r="H13" s="313">
        <f t="shared" si="0"/>
        <v>0</v>
      </c>
    </row>
    <row r="14" spans="1:8">
      <c r="A14" s="114" t="s">
        <v>8</v>
      </c>
      <c r="B14" s="315"/>
      <c r="C14" s="316"/>
      <c r="D14" s="317"/>
      <c r="E14" s="318" t="s">
        <v>8</v>
      </c>
      <c r="F14" s="311">
        <f t="shared" si="0"/>
        <v>0</v>
      </c>
      <c r="G14" s="312">
        <f t="shared" si="0"/>
        <v>0</v>
      </c>
      <c r="H14" s="313">
        <f t="shared" si="0"/>
        <v>0</v>
      </c>
    </row>
    <row r="15" spans="1:8">
      <c r="A15" s="319"/>
      <c r="B15" s="320"/>
      <c r="C15" s="321"/>
      <c r="D15" s="322"/>
      <c r="E15" s="319"/>
    </row>
    <row r="16" spans="1:8" ht="87.75" customHeight="1">
      <c r="A16" s="109">
        <v>1.2</v>
      </c>
      <c r="B16" s="110" t="s">
        <v>446</v>
      </c>
      <c r="C16" s="115"/>
      <c r="D16" s="116"/>
      <c r="E16" s="307">
        <v>1.2</v>
      </c>
      <c r="F16" s="308" t="s">
        <v>446</v>
      </c>
      <c r="G16" s="323"/>
      <c r="H16" s="324"/>
    </row>
    <row r="17" spans="1:8" ht="28">
      <c r="A17" s="114" t="s">
        <v>4</v>
      </c>
      <c r="B17" s="739" t="s">
        <v>1692</v>
      </c>
      <c r="C17" s="316" t="s">
        <v>1362</v>
      </c>
      <c r="D17" s="317"/>
      <c r="E17" s="318" t="s">
        <v>4</v>
      </c>
      <c r="F17" s="311" t="str">
        <f t="shared" ref="F17:H21" si="1">B17</f>
        <v>See comments at GR1.1 Copies of company accounts made up to 31/12/2019 – Companies House web-site: https://beta.companieshouse.gov.uk/company/07910966</v>
      </c>
      <c r="G17" s="312" t="str">
        <f t="shared" si="1"/>
        <v>Y</v>
      </c>
      <c r="H17" s="313">
        <f t="shared" si="1"/>
        <v>0</v>
      </c>
    </row>
    <row r="18" spans="1:8" ht="28">
      <c r="A18" s="114" t="s">
        <v>5</v>
      </c>
      <c r="B18" s="653" t="s">
        <v>2115</v>
      </c>
      <c r="C18" s="316" t="s">
        <v>1362</v>
      </c>
      <c r="D18" s="317"/>
      <c r="E18" s="318" t="s">
        <v>5</v>
      </c>
      <c r="F18" s="311" t="str">
        <f t="shared" si="1"/>
        <v>See comments at 1.1 Copies of company accounts made up to 31/12/2020 – Companies House web-site: https://beta.companieshouse.gov.uk/company/07910966</v>
      </c>
      <c r="G18" s="312" t="str">
        <f t="shared" si="1"/>
        <v>Y</v>
      </c>
      <c r="H18" s="313">
        <f t="shared" si="1"/>
        <v>0</v>
      </c>
    </row>
    <row r="19" spans="1:8" ht="28">
      <c r="A19" s="114" t="s">
        <v>6</v>
      </c>
      <c r="B19" s="315" t="s">
        <v>2423</v>
      </c>
      <c r="C19" s="316" t="s">
        <v>1362</v>
      </c>
      <c r="D19" s="317"/>
      <c r="E19" s="318" t="s">
        <v>6</v>
      </c>
      <c r="F19" s="311" t="str">
        <f t="shared" si="1"/>
        <v>No evidence of non payment of legal obligations seen. Companies House register shows up to date filing of accounts. Company keeps clear, itemised accounts that list all legally required payments.</v>
      </c>
      <c r="G19" s="312" t="str">
        <f t="shared" si="1"/>
        <v>Y</v>
      </c>
      <c r="H19" s="313">
        <f t="shared" si="1"/>
        <v>0</v>
      </c>
    </row>
    <row r="20" spans="1:8">
      <c r="A20" s="114" t="s">
        <v>7</v>
      </c>
      <c r="B20" s="315"/>
      <c r="C20" s="316"/>
      <c r="D20" s="317"/>
      <c r="E20" s="318" t="s">
        <v>7</v>
      </c>
      <c r="F20" s="311">
        <f t="shared" si="1"/>
        <v>0</v>
      </c>
      <c r="G20" s="312">
        <f t="shared" si="1"/>
        <v>0</v>
      </c>
      <c r="H20" s="313">
        <f t="shared" si="1"/>
        <v>0</v>
      </c>
    </row>
    <row r="21" spans="1:8">
      <c r="A21" s="114" t="s">
        <v>8</v>
      </c>
      <c r="B21" s="315"/>
      <c r="C21" s="316"/>
      <c r="D21" s="317"/>
      <c r="E21" s="318" t="s">
        <v>8</v>
      </c>
      <c r="F21" s="311">
        <f t="shared" si="1"/>
        <v>0</v>
      </c>
      <c r="G21" s="312">
        <f t="shared" si="1"/>
        <v>0</v>
      </c>
      <c r="H21" s="313">
        <f t="shared" si="1"/>
        <v>0</v>
      </c>
    </row>
    <row r="22" spans="1:8">
      <c r="A22" s="319"/>
      <c r="B22" s="320"/>
      <c r="C22" s="321"/>
      <c r="D22" s="322"/>
      <c r="E22" s="319"/>
    </row>
    <row r="23" spans="1:8" ht="50.25" customHeight="1">
      <c r="A23" s="109">
        <v>1.3</v>
      </c>
      <c r="B23" s="110" t="s">
        <v>447</v>
      </c>
      <c r="C23" s="115"/>
      <c r="D23" s="116"/>
      <c r="E23" s="307">
        <v>1.3</v>
      </c>
      <c r="F23" s="308" t="s">
        <v>447</v>
      </c>
      <c r="G23" s="323"/>
      <c r="H23" s="324"/>
    </row>
    <row r="24" spans="1:8" ht="74.25" customHeight="1">
      <c r="A24" s="109"/>
      <c r="B24" s="223" t="s">
        <v>448</v>
      </c>
      <c r="C24" s="115"/>
      <c r="D24" s="116"/>
      <c r="E24" s="307"/>
      <c r="F24" s="326" t="s">
        <v>1310</v>
      </c>
      <c r="G24" s="323"/>
      <c r="H24" s="324"/>
    </row>
    <row r="25" spans="1:8">
      <c r="A25" s="114" t="s">
        <v>4</v>
      </c>
      <c r="B25" s="464" t="s">
        <v>1693</v>
      </c>
      <c r="C25" s="316" t="s">
        <v>1362</v>
      </c>
      <c r="D25" s="317"/>
      <c r="E25" s="318" t="s">
        <v>4</v>
      </c>
      <c r="F25" s="311" t="str">
        <f t="shared" ref="F25:H29" si="2">B25</f>
        <v>Only one RMG is managed by Fountains Forestry</v>
      </c>
      <c r="G25" s="312" t="str">
        <f t="shared" si="2"/>
        <v>Y</v>
      </c>
      <c r="H25" s="313">
        <f t="shared" si="2"/>
        <v>0</v>
      </c>
    </row>
    <row r="26" spans="1:8">
      <c r="A26" s="114" t="s">
        <v>5</v>
      </c>
      <c r="B26" s="654" t="s">
        <v>1693</v>
      </c>
      <c r="C26" s="655" t="s">
        <v>1362</v>
      </c>
      <c r="D26" s="317"/>
      <c r="E26" s="318" t="s">
        <v>5</v>
      </c>
      <c r="F26" s="311" t="str">
        <f t="shared" si="2"/>
        <v>Only one RMG is managed by Fountains Forestry</v>
      </c>
      <c r="G26" s="312" t="str">
        <f t="shared" si="2"/>
        <v>Y</v>
      </c>
      <c r="H26" s="313">
        <f t="shared" si="2"/>
        <v>0</v>
      </c>
    </row>
    <row r="27" spans="1:8">
      <c r="A27" s="114" t="s">
        <v>6</v>
      </c>
      <c r="B27" s="654" t="s">
        <v>1693</v>
      </c>
      <c r="C27" s="655" t="s">
        <v>1362</v>
      </c>
      <c r="D27" s="317"/>
      <c r="E27" s="318" t="s">
        <v>6</v>
      </c>
      <c r="F27" s="311" t="str">
        <f t="shared" si="2"/>
        <v>Only one RMG is managed by Fountains Forestry</v>
      </c>
      <c r="G27" s="312" t="str">
        <f t="shared" si="2"/>
        <v>Y</v>
      </c>
      <c r="H27" s="313">
        <f t="shared" si="2"/>
        <v>0</v>
      </c>
    </row>
    <row r="28" spans="1:8">
      <c r="A28" s="114" t="s">
        <v>7</v>
      </c>
      <c r="B28" s="315"/>
      <c r="C28" s="316"/>
      <c r="D28" s="317"/>
      <c r="E28" s="318" t="s">
        <v>7</v>
      </c>
      <c r="F28" s="311">
        <f t="shared" si="2"/>
        <v>0</v>
      </c>
      <c r="G28" s="312">
        <f t="shared" si="2"/>
        <v>0</v>
      </c>
      <c r="H28" s="313">
        <f t="shared" si="2"/>
        <v>0</v>
      </c>
    </row>
    <row r="29" spans="1:8">
      <c r="A29" s="114" t="s">
        <v>8</v>
      </c>
      <c r="B29" s="315"/>
      <c r="C29" s="316"/>
      <c r="D29" s="317"/>
      <c r="E29" s="318" t="s">
        <v>8</v>
      </c>
      <c r="F29" s="311">
        <f t="shared" si="2"/>
        <v>0</v>
      </c>
      <c r="G29" s="312">
        <f t="shared" si="2"/>
        <v>0</v>
      </c>
      <c r="H29" s="313">
        <f t="shared" si="2"/>
        <v>0</v>
      </c>
    </row>
    <row r="30" spans="1:8">
      <c r="A30" s="319"/>
      <c r="B30" s="320"/>
      <c r="C30" s="321"/>
      <c r="D30" s="322"/>
      <c r="E30" s="319"/>
    </row>
    <row r="31" spans="1:8" ht="31.5" customHeight="1">
      <c r="A31" s="109">
        <v>1.4</v>
      </c>
      <c r="B31" s="110" t="s">
        <v>449</v>
      </c>
      <c r="C31" s="115"/>
      <c r="D31" s="116"/>
      <c r="E31" s="307">
        <v>1.4</v>
      </c>
      <c r="F31" s="308" t="s">
        <v>449</v>
      </c>
      <c r="G31" s="323"/>
      <c r="H31" s="324"/>
    </row>
    <row r="32" spans="1:8" ht="42">
      <c r="A32" s="114" t="s">
        <v>4</v>
      </c>
      <c r="B32" s="739" t="s">
        <v>1694</v>
      </c>
      <c r="C32" s="316" t="s">
        <v>1362</v>
      </c>
      <c r="D32" s="317"/>
      <c r="E32" s="318" t="s">
        <v>4</v>
      </c>
      <c r="F32" s="311" t="str">
        <f t="shared" ref="F32:H36" si="3">B32</f>
        <v xml:space="preserve">The RMG has a written public policy of commitment to the FSC Principles and Criteria. Commitment stated and incorporated within the published UKWAS Statement and set out in the Forestry Management Manual (MA-FMM03) and PO-UKS-05 Dated: 01/05/2021 </v>
      </c>
      <c r="G32" s="312" t="str">
        <f t="shared" si="3"/>
        <v>Y</v>
      </c>
      <c r="H32" s="313">
        <f t="shared" si="3"/>
        <v>0</v>
      </c>
    </row>
    <row r="33" spans="1:8" ht="42">
      <c r="A33" s="114" t="s">
        <v>5</v>
      </c>
      <c r="B33" s="653" t="s">
        <v>2116</v>
      </c>
      <c r="C33" s="655" t="s">
        <v>1362</v>
      </c>
      <c r="D33" s="317"/>
      <c r="E33" s="318" t="s">
        <v>5</v>
      </c>
      <c r="F33" s="311" t="str">
        <f t="shared" si="3"/>
        <v xml:space="preserve">The RMG has a written public policy of commitment to the FSC Principles and Criteria. Commitment stated and incorporated within the published UKWAS Statement and set out in the Forestry Management Manual (MA-FMM-04) and PO-UKS-05 Dated: 01/05/2022 </v>
      </c>
      <c r="G33" s="312" t="str">
        <f t="shared" si="3"/>
        <v>Y</v>
      </c>
      <c r="H33" s="313">
        <f t="shared" si="3"/>
        <v>0</v>
      </c>
    </row>
    <row r="34" spans="1:8" ht="56">
      <c r="A34" s="114" t="s">
        <v>6</v>
      </c>
      <c r="B34" s="315" t="s">
        <v>2424</v>
      </c>
      <c r="C34" s="316" t="s">
        <v>1362</v>
      </c>
      <c r="D34" s="317"/>
      <c r="E34" s="318" t="s">
        <v>6</v>
      </c>
      <c r="F34" s="311" t="str">
        <f t="shared" si="3"/>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4" s="312" t="str">
        <f t="shared" si="3"/>
        <v>Y</v>
      </c>
      <c r="H34" s="313">
        <f t="shared" si="3"/>
        <v>0</v>
      </c>
    </row>
    <row r="35" spans="1:8">
      <c r="A35" s="114" t="s">
        <v>7</v>
      </c>
      <c r="B35" s="315"/>
      <c r="C35" s="316"/>
      <c r="D35" s="317"/>
      <c r="E35" s="318" t="s">
        <v>7</v>
      </c>
      <c r="F35" s="311">
        <f t="shared" si="3"/>
        <v>0</v>
      </c>
      <c r="G35" s="312">
        <f t="shared" si="3"/>
        <v>0</v>
      </c>
      <c r="H35" s="313">
        <f t="shared" si="3"/>
        <v>0</v>
      </c>
    </row>
    <row r="36" spans="1:8">
      <c r="A36" s="114" t="s">
        <v>8</v>
      </c>
      <c r="B36" s="315"/>
      <c r="C36" s="316"/>
      <c r="D36" s="317"/>
      <c r="E36" s="318" t="s">
        <v>8</v>
      </c>
      <c r="F36" s="311">
        <f t="shared" si="3"/>
        <v>0</v>
      </c>
      <c r="G36" s="312">
        <f t="shared" si="3"/>
        <v>0</v>
      </c>
      <c r="H36" s="313">
        <f t="shared" si="3"/>
        <v>0</v>
      </c>
    </row>
    <row r="37" spans="1:8">
      <c r="A37" s="319"/>
      <c r="B37" s="315"/>
      <c r="C37" s="321"/>
      <c r="D37" s="322"/>
      <c r="E37" s="319"/>
      <c r="F37" s="315"/>
    </row>
    <row r="38" spans="1:8" ht="49.5" customHeight="1">
      <c r="A38" s="268">
        <v>1.5</v>
      </c>
      <c r="B38" s="117" t="s">
        <v>450</v>
      </c>
      <c r="C38" s="118"/>
      <c r="D38" s="119"/>
      <c r="E38" s="327">
        <v>1.5</v>
      </c>
      <c r="F38" s="328" t="s">
        <v>450</v>
      </c>
      <c r="G38" s="329"/>
      <c r="H38" s="330"/>
    </row>
    <row r="39" spans="1:8" ht="42">
      <c r="A39" s="114" t="s">
        <v>4</v>
      </c>
      <c r="B39" s="740" t="s">
        <v>1695</v>
      </c>
      <c r="C39" s="316" t="s">
        <v>1362</v>
      </c>
      <c r="D39" s="317"/>
      <c r="E39" s="318" t="s">
        <v>4</v>
      </c>
      <c r="F39" s="311" t="str">
        <f t="shared" ref="F39:H43" si="4">B39</f>
        <v>As in GR1.4 and Internal training, communication and advising members of staff or group members as appropriate is conducted by the Group Manager and Sponsoring Director. This is recorded through training minutes and e-mail communication.</v>
      </c>
      <c r="G39" s="312" t="str">
        <f t="shared" si="4"/>
        <v>Y</v>
      </c>
      <c r="H39" s="313">
        <f t="shared" si="4"/>
        <v>0</v>
      </c>
    </row>
    <row r="40" spans="1:8" ht="42">
      <c r="A40" s="114" t="s">
        <v>5</v>
      </c>
      <c r="B40" s="653" t="s">
        <v>2117</v>
      </c>
      <c r="C40" s="655" t="s">
        <v>1362</v>
      </c>
      <c r="D40" s="317"/>
      <c r="E40" s="318" t="s">
        <v>5</v>
      </c>
      <c r="F40" s="311" t="str">
        <f t="shared" si="4"/>
        <v>As stated in 1.4 and Internal training, communication and advising members of staff or group members as appropriate is conducted by the Group Manager and Sponsoring Director. This is recorded through training minutes and e-mail communication.</v>
      </c>
      <c r="G40" s="312" t="str">
        <f t="shared" si="4"/>
        <v>Y</v>
      </c>
      <c r="H40" s="313">
        <f t="shared" si="4"/>
        <v>0</v>
      </c>
    </row>
    <row r="41" spans="1:8" ht="106.5" customHeight="1">
      <c r="A41" s="114" t="s">
        <v>6</v>
      </c>
      <c r="B41" s="315" t="s">
        <v>2425</v>
      </c>
      <c r="C41" s="316" t="s">
        <v>1362</v>
      </c>
      <c r="D41" s="317"/>
      <c r="E41" s="318" t="s">
        <v>6</v>
      </c>
      <c r="F41" s="311" t="str">
        <f t="shared" si="4"/>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1" s="312" t="str">
        <f t="shared" si="4"/>
        <v>Y</v>
      </c>
      <c r="H41" s="313">
        <f t="shared" si="4"/>
        <v>0</v>
      </c>
    </row>
    <row r="42" spans="1:8">
      <c r="A42" s="114" t="s">
        <v>7</v>
      </c>
      <c r="B42" s="315"/>
      <c r="C42" s="316"/>
      <c r="D42" s="317"/>
      <c r="E42" s="318" t="s">
        <v>7</v>
      </c>
      <c r="F42" s="311">
        <f t="shared" si="4"/>
        <v>0</v>
      </c>
      <c r="G42" s="312">
        <f t="shared" si="4"/>
        <v>0</v>
      </c>
      <c r="H42" s="313">
        <f t="shared" si="4"/>
        <v>0</v>
      </c>
    </row>
    <row r="43" spans="1:8">
      <c r="A43" s="114" t="s">
        <v>8</v>
      </c>
      <c r="B43" s="315"/>
      <c r="C43" s="316"/>
      <c r="D43" s="317"/>
      <c r="E43" s="318" t="s">
        <v>8</v>
      </c>
      <c r="F43" s="311">
        <f t="shared" si="4"/>
        <v>0</v>
      </c>
      <c r="G43" s="312">
        <f t="shared" si="4"/>
        <v>0</v>
      </c>
      <c r="H43" s="313">
        <f t="shared" si="4"/>
        <v>0</v>
      </c>
    </row>
    <row r="44" spans="1:8">
      <c r="A44" s="319"/>
      <c r="B44" s="320"/>
      <c r="C44" s="321"/>
      <c r="D44" s="322"/>
      <c r="E44" s="319"/>
    </row>
    <row r="45" spans="1:8" ht="20.65" customHeight="1">
      <c r="A45" s="221">
        <v>2</v>
      </c>
      <c r="B45" s="222" t="s">
        <v>451</v>
      </c>
      <c r="C45" s="115"/>
      <c r="D45" s="116"/>
      <c r="E45" s="331">
        <v>2</v>
      </c>
      <c r="F45" s="332" t="s">
        <v>451</v>
      </c>
      <c r="G45" s="333"/>
      <c r="H45" s="334"/>
    </row>
    <row r="46" spans="1:8" ht="168.75" customHeight="1">
      <c r="A46" s="268">
        <v>2.1</v>
      </c>
      <c r="B46" s="117" t="s">
        <v>1807</v>
      </c>
      <c r="C46" s="118"/>
      <c r="D46" s="119"/>
      <c r="E46" s="327">
        <v>2.1</v>
      </c>
      <c r="F46" s="328" t="s">
        <v>1808</v>
      </c>
      <c r="G46" s="329"/>
      <c r="H46" s="330"/>
    </row>
    <row r="47" spans="1:8" ht="57.75" customHeight="1">
      <c r="A47" s="268"/>
      <c r="B47" s="219" t="s">
        <v>452</v>
      </c>
      <c r="C47" s="118"/>
      <c r="D47" s="119"/>
      <c r="E47" s="327"/>
      <c r="F47" s="335" t="s">
        <v>1311</v>
      </c>
      <c r="G47" s="329"/>
      <c r="H47" s="330"/>
    </row>
    <row r="48" spans="1:8" ht="42">
      <c r="A48" s="114" t="s">
        <v>4</v>
      </c>
      <c r="B48" s="740" t="s">
        <v>1696</v>
      </c>
      <c r="C48" s="316" t="s">
        <v>1362</v>
      </c>
      <c r="D48" s="317"/>
      <c r="E48" s="318" t="s">
        <v>4</v>
      </c>
      <c r="F48" s="311" t="str">
        <f t="shared" ref="F48:H52" si="5">B48</f>
        <v>This is defined within the FMM Issue 3 – July 2021. Two documents are used for Group Members, Forest Certification Agreements AG-INF &amp; AG-INE (External), declaring and acknowledging their consent and commitment to FSC and group rules</v>
      </c>
      <c r="G48" s="312" t="str">
        <f t="shared" si="5"/>
        <v>Y</v>
      </c>
      <c r="H48" s="313">
        <f t="shared" si="5"/>
        <v>0</v>
      </c>
    </row>
    <row r="49" spans="1:8" ht="42">
      <c r="A49" s="114" t="s">
        <v>5</v>
      </c>
      <c r="B49" s="653" t="s">
        <v>2118</v>
      </c>
      <c r="C49" s="655" t="s">
        <v>1362</v>
      </c>
      <c r="D49" s="317"/>
      <c r="E49" s="318" t="s">
        <v>5</v>
      </c>
      <c r="F49" s="311" t="str">
        <f t="shared" si="5"/>
        <v>This is defined within the FMM Issue 4 – May 2022. Two documents are used for Group Members, Forest Certification Agreements AG-INF &amp; AG-INE (External), declaring and acknowledging their consent and commitment to FSC and group rules</v>
      </c>
      <c r="G49" s="312" t="str">
        <f t="shared" si="5"/>
        <v>Y</v>
      </c>
      <c r="H49" s="313">
        <f t="shared" si="5"/>
        <v>0</v>
      </c>
    </row>
    <row r="50" spans="1:8" ht="56">
      <c r="A50" s="114" t="s">
        <v>6</v>
      </c>
      <c r="B50" s="315" t="s">
        <v>2426</v>
      </c>
      <c r="C50" s="655" t="s">
        <v>1362</v>
      </c>
      <c r="D50" s="317"/>
      <c r="E50" s="318" t="s">
        <v>6</v>
      </c>
      <c r="F50" s="311" t="str">
        <f t="shared" si="5"/>
        <v>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v>
      </c>
      <c r="G50" s="312" t="str">
        <f t="shared" si="5"/>
        <v>Y</v>
      </c>
      <c r="H50" s="313">
        <f t="shared" si="5"/>
        <v>0</v>
      </c>
    </row>
    <row r="51" spans="1:8">
      <c r="A51" s="114" t="s">
        <v>7</v>
      </c>
      <c r="B51" s="325"/>
      <c r="C51" s="316"/>
      <c r="D51" s="317"/>
      <c r="E51" s="318" t="s">
        <v>7</v>
      </c>
      <c r="F51" s="311">
        <f t="shared" si="5"/>
        <v>0</v>
      </c>
      <c r="G51" s="312">
        <f t="shared" si="5"/>
        <v>0</v>
      </c>
      <c r="H51" s="313">
        <f t="shared" si="5"/>
        <v>0</v>
      </c>
    </row>
    <row r="52" spans="1:8">
      <c r="A52" s="114" t="s">
        <v>8</v>
      </c>
      <c r="B52" s="325"/>
      <c r="C52" s="316"/>
      <c r="D52" s="317"/>
      <c r="E52" s="318" t="s">
        <v>8</v>
      </c>
      <c r="F52" s="311">
        <f t="shared" si="5"/>
        <v>0</v>
      </c>
      <c r="G52" s="312">
        <f t="shared" si="5"/>
        <v>0</v>
      </c>
      <c r="H52" s="313">
        <f t="shared" si="5"/>
        <v>0</v>
      </c>
    </row>
    <row r="53" spans="1:8" ht="50.25" customHeight="1">
      <c r="A53" s="268"/>
      <c r="B53" s="117" t="s">
        <v>453</v>
      </c>
      <c r="C53" s="118"/>
      <c r="D53" s="119"/>
      <c r="E53" s="327"/>
      <c r="F53" s="328" t="s">
        <v>453</v>
      </c>
      <c r="G53" s="329"/>
      <c r="H53" s="330"/>
    </row>
    <row r="54" spans="1:8" ht="28">
      <c r="A54" s="114" t="s">
        <v>4</v>
      </c>
      <c r="B54" s="740" t="s">
        <v>1697</v>
      </c>
      <c r="C54" s="316" t="s">
        <v>1362</v>
      </c>
      <c r="D54" s="317"/>
      <c r="E54" s="318" t="s">
        <v>4</v>
      </c>
      <c r="F54" s="311" t="str">
        <f t="shared" ref="F54:H58" si="6">B54</f>
        <v>Examples of signed Forest Certification Agreements reviewed – Barracks (01.02.21) and Admirals (11.3.2021), Corrour (09.06.2020), Bhrochain (1.4.19) Carn Mor (19/6/16)</v>
      </c>
      <c r="G54" s="312" t="str">
        <f t="shared" si="6"/>
        <v>Y</v>
      </c>
      <c r="H54" s="313">
        <f t="shared" si="6"/>
        <v>0</v>
      </c>
    </row>
    <row r="55" spans="1:8" ht="28">
      <c r="A55" s="114" t="s">
        <v>5</v>
      </c>
      <c r="B55" s="653" t="s">
        <v>2119</v>
      </c>
      <c r="C55" s="655" t="s">
        <v>1362</v>
      </c>
      <c r="D55" s="317"/>
      <c r="E55" s="318" t="s">
        <v>5</v>
      </c>
      <c r="F55" s="311" t="str">
        <f t="shared" si="6"/>
        <v xml:space="preserve">Examples of signed Forest Certification Agreements (AG-INF) reviewed – Penmanshiel (04.10.2021), Hall Manor (30.11.2021)  and New Kelso (17.01.2022)  </v>
      </c>
      <c r="G55" s="312" t="str">
        <f t="shared" si="6"/>
        <v>Y</v>
      </c>
      <c r="H55" s="313">
        <f t="shared" si="6"/>
        <v>0</v>
      </c>
    </row>
    <row r="56" spans="1:8" ht="28">
      <c r="A56" s="114" t="s">
        <v>6</v>
      </c>
      <c r="B56" s="315" t="s">
        <v>2427</v>
      </c>
      <c r="C56" s="316" t="s">
        <v>1362</v>
      </c>
      <c r="D56" s="317"/>
      <c r="E56" s="318" t="s">
        <v>6</v>
      </c>
      <c r="F56" s="311" t="str">
        <f t="shared" si="6"/>
        <v>One new group scheme member included in audit sample, with signed Forest Certification Agreement (AG-INF) in place - Kirk Hill (19 Jan 2023).</v>
      </c>
      <c r="G56" s="312" t="str">
        <f t="shared" si="6"/>
        <v>Y</v>
      </c>
      <c r="H56" s="313">
        <f t="shared" si="6"/>
        <v>0</v>
      </c>
    </row>
    <row r="57" spans="1:8">
      <c r="A57" s="114" t="s">
        <v>7</v>
      </c>
      <c r="B57" s="325"/>
      <c r="C57" s="316"/>
      <c r="D57" s="317"/>
      <c r="E57" s="318" t="s">
        <v>7</v>
      </c>
      <c r="F57" s="311">
        <f t="shared" si="6"/>
        <v>0</v>
      </c>
      <c r="G57" s="312">
        <f t="shared" si="6"/>
        <v>0</v>
      </c>
      <c r="H57" s="313">
        <f t="shared" si="6"/>
        <v>0</v>
      </c>
    </row>
    <row r="58" spans="1:8">
      <c r="A58" s="114" t="s">
        <v>8</v>
      </c>
      <c r="B58" s="325"/>
      <c r="C58" s="316"/>
      <c r="D58" s="317"/>
      <c r="E58" s="318" t="s">
        <v>8</v>
      </c>
      <c r="F58" s="311">
        <f t="shared" si="6"/>
        <v>0</v>
      </c>
      <c r="G58" s="312">
        <f t="shared" si="6"/>
        <v>0</v>
      </c>
      <c r="H58" s="313">
        <f t="shared" si="6"/>
        <v>0</v>
      </c>
    </row>
    <row r="59" spans="1:8" ht="54.75" customHeight="1">
      <c r="A59" s="268"/>
      <c r="B59" s="117" t="s">
        <v>454</v>
      </c>
      <c r="C59" s="118"/>
      <c r="D59" s="119"/>
      <c r="E59" s="327"/>
      <c r="F59" s="328" t="s">
        <v>454</v>
      </c>
      <c r="G59" s="329"/>
      <c r="H59" s="330"/>
    </row>
    <row r="60" spans="1:8" ht="42.75" customHeight="1">
      <c r="A60" s="268"/>
      <c r="B60" s="219" t="s">
        <v>455</v>
      </c>
      <c r="C60" s="118"/>
      <c r="D60" s="119"/>
      <c r="E60" s="327"/>
      <c r="F60" s="335" t="s">
        <v>455</v>
      </c>
      <c r="G60" s="329"/>
      <c r="H60" s="330"/>
    </row>
    <row r="61" spans="1:8">
      <c r="A61" s="114" t="s">
        <v>4</v>
      </c>
      <c r="B61" s="741" t="s">
        <v>1698</v>
      </c>
      <c r="C61" s="316" t="s">
        <v>1362</v>
      </c>
      <c r="D61" s="317"/>
      <c r="E61" s="318" t="s">
        <v>4</v>
      </c>
      <c r="F61" s="311" t="str">
        <f t="shared" ref="F61:H65" si="7">B61</f>
        <v>All agreements are directly with owners or appointed trustees/officers of the owner.</v>
      </c>
      <c r="G61" s="312" t="str">
        <f t="shared" si="7"/>
        <v>Y</v>
      </c>
      <c r="H61" s="313">
        <f t="shared" si="7"/>
        <v>0</v>
      </c>
    </row>
    <row r="62" spans="1:8">
      <c r="A62" s="114" t="s">
        <v>5</v>
      </c>
      <c r="B62" s="653" t="s">
        <v>1698</v>
      </c>
      <c r="C62" s="655" t="s">
        <v>1362</v>
      </c>
      <c r="D62" s="317"/>
      <c r="E62" s="318" t="s">
        <v>5</v>
      </c>
      <c r="F62" s="311" t="str">
        <f t="shared" si="7"/>
        <v>All agreements are directly with owners or appointed trustees/officers of the owner.</v>
      </c>
      <c r="G62" s="312" t="str">
        <f t="shared" si="7"/>
        <v>Y</v>
      </c>
      <c r="H62" s="313">
        <f t="shared" si="7"/>
        <v>0</v>
      </c>
    </row>
    <row r="63" spans="1:8" ht="28">
      <c r="A63" s="114" t="s">
        <v>6</v>
      </c>
      <c r="B63" s="315" t="s">
        <v>2428</v>
      </c>
      <c r="C63" s="655" t="s">
        <v>1362</v>
      </c>
      <c r="D63" s="317"/>
      <c r="E63" s="318" t="s">
        <v>6</v>
      </c>
      <c r="F63" s="311" t="str">
        <f t="shared" si="7"/>
        <v>All agreements are directly with owners or appointed trustees/officers of the owner. See 2.1.1 for example.</v>
      </c>
      <c r="G63" s="312" t="str">
        <f t="shared" si="7"/>
        <v>Y</v>
      </c>
      <c r="H63" s="313">
        <f t="shared" si="7"/>
        <v>0</v>
      </c>
    </row>
    <row r="64" spans="1:8">
      <c r="A64" s="114" t="s">
        <v>7</v>
      </c>
      <c r="B64" s="325"/>
      <c r="C64" s="316"/>
      <c r="D64" s="317"/>
      <c r="E64" s="318" t="s">
        <v>7</v>
      </c>
      <c r="F64" s="311">
        <f t="shared" si="7"/>
        <v>0</v>
      </c>
      <c r="G64" s="312">
        <f t="shared" si="7"/>
        <v>0</v>
      </c>
      <c r="H64" s="313">
        <f t="shared" si="7"/>
        <v>0</v>
      </c>
    </row>
    <row r="65" spans="1:8">
      <c r="A65" s="114" t="s">
        <v>8</v>
      </c>
      <c r="B65" s="325"/>
      <c r="C65" s="316"/>
      <c r="D65" s="317"/>
      <c r="E65" s="318" t="s">
        <v>8</v>
      </c>
      <c r="F65" s="311">
        <f t="shared" si="7"/>
        <v>0</v>
      </c>
      <c r="G65" s="312">
        <f t="shared" si="7"/>
        <v>0</v>
      </c>
      <c r="H65" s="313">
        <f t="shared" si="7"/>
        <v>0</v>
      </c>
    </row>
    <row r="66" spans="1:8">
      <c r="A66" s="319"/>
      <c r="B66" s="320"/>
      <c r="C66" s="321"/>
      <c r="D66" s="322"/>
      <c r="E66" s="319"/>
    </row>
    <row r="67" spans="1:8" s="339" customFormat="1" ht="27.75" customHeight="1">
      <c r="A67" s="224">
        <v>3</v>
      </c>
      <c r="B67" s="220" t="s">
        <v>456</v>
      </c>
      <c r="C67" s="225"/>
      <c r="D67" s="226"/>
      <c r="E67" s="336">
        <v>3</v>
      </c>
      <c r="F67" s="306" t="s">
        <v>456</v>
      </c>
      <c r="G67" s="337"/>
      <c r="H67" s="338"/>
    </row>
    <row r="68" spans="1:8" ht="45.75" customHeight="1">
      <c r="A68" s="268">
        <v>3.1</v>
      </c>
      <c r="B68" s="117" t="s">
        <v>457</v>
      </c>
      <c r="C68" s="122"/>
      <c r="D68" s="123"/>
      <c r="E68" s="327">
        <v>3.1</v>
      </c>
      <c r="F68" s="328" t="s">
        <v>457</v>
      </c>
      <c r="G68" s="340"/>
      <c r="H68" s="341"/>
    </row>
    <row r="69" spans="1:8" ht="42" customHeight="1">
      <c r="A69" s="268"/>
      <c r="B69" s="219" t="s">
        <v>458</v>
      </c>
      <c r="C69" s="122"/>
      <c r="D69" s="123"/>
      <c r="E69" s="327"/>
      <c r="F69" s="335" t="s">
        <v>458</v>
      </c>
      <c r="G69" s="340"/>
      <c r="H69" s="341"/>
    </row>
    <row r="70" spans="1:8" ht="28">
      <c r="A70" s="114" t="s">
        <v>4</v>
      </c>
      <c r="B70" s="740" t="s">
        <v>1699</v>
      </c>
      <c r="C70" s="316" t="s">
        <v>1362</v>
      </c>
      <c r="D70" s="317"/>
      <c r="E70" s="318" t="s">
        <v>4</v>
      </c>
      <c r="F70" s="311" t="str">
        <f t="shared" ref="F70:H74" si="8">B70</f>
        <v>Roles and responsibilities for the different actors within the group are set out in FMM Issue 3 – July 2021- Appendix III and in accordance with industry guidance e.g. GMHSF</v>
      </c>
      <c r="G70" s="312" t="str">
        <f t="shared" si="8"/>
        <v>Y</v>
      </c>
      <c r="H70" s="313">
        <f t="shared" si="8"/>
        <v>0</v>
      </c>
    </row>
    <row r="71" spans="1:8" ht="28">
      <c r="A71" s="114" t="s">
        <v>5</v>
      </c>
      <c r="B71" s="653" t="s">
        <v>2120</v>
      </c>
      <c r="C71" s="655" t="s">
        <v>1362</v>
      </c>
      <c r="D71" s="317"/>
      <c r="E71" s="318" t="s">
        <v>5</v>
      </c>
      <c r="F71" s="311" t="str">
        <f t="shared" si="8"/>
        <v>Roles and responsibilities for the different actors within the group are set out in FMM Issue 4 – May 2022 - Appendix III and in accordance with industry guidance e.g. GMHSF</v>
      </c>
      <c r="G71" s="312" t="str">
        <f t="shared" si="8"/>
        <v>Y</v>
      </c>
      <c r="H71" s="313">
        <f t="shared" si="8"/>
        <v>0</v>
      </c>
    </row>
    <row r="72" spans="1:8" ht="42">
      <c r="A72" s="114" t="s">
        <v>6</v>
      </c>
      <c r="B72" s="315" t="s">
        <v>2429</v>
      </c>
      <c r="C72" s="316" t="s">
        <v>1362</v>
      </c>
      <c r="D72" s="317"/>
      <c r="E72" s="318" t="s">
        <v>6</v>
      </c>
      <c r="F72" s="311" t="str">
        <f t="shared" si="8"/>
        <v>Roles and responsibilities for the different actors within the group are set out in the Management Manual - Appendix III and in accordance with industry guidance e.g. GMHSF. Responsibilities also clearly described in consent agreements (sections 4.2 and 4.3).</v>
      </c>
      <c r="G72" s="312" t="str">
        <f t="shared" si="8"/>
        <v>Y</v>
      </c>
      <c r="H72" s="313">
        <f t="shared" si="8"/>
        <v>0</v>
      </c>
    </row>
    <row r="73" spans="1:8">
      <c r="A73" s="114" t="s">
        <v>7</v>
      </c>
      <c r="B73" s="315"/>
      <c r="C73" s="316"/>
      <c r="D73" s="317"/>
      <c r="E73" s="318" t="s">
        <v>7</v>
      </c>
      <c r="F73" s="311">
        <f t="shared" si="8"/>
        <v>0</v>
      </c>
      <c r="G73" s="312">
        <f t="shared" si="8"/>
        <v>0</v>
      </c>
      <c r="H73" s="313">
        <f t="shared" si="8"/>
        <v>0</v>
      </c>
    </row>
    <row r="74" spans="1:8">
      <c r="A74" s="114" t="s">
        <v>8</v>
      </c>
      <c r="B74" s="315"/>
      <c r="C74" s="316"/>
      <c r="D74" s="317"/>
      <c r="E74" s="318" t="s">
        <v>8</v>
      </c>
      <c r="F74" s="311">
        <f t="shared" si="8"/>
        <v>0</v>
      </c>
      <c r="G74" s="312">
        <f t="shared" si="8"/>
        <v>0</v>
      </c>
      <c r="H74" s="313">
        <f t="shared" si="8"/>
        <v>0</v>
      </c>
    </row>
    <row r="75" spans="1:8">
      <c r="A75" s="319"/>
      <c r="B75" s="320"/>
      <c r="C75" s="321"/>
      <c r="D75" s="322"/>
      <c r="E75" s="319"/>
    </row>
    <row r="76" spans="1:8" ht="48.75" customHeight="1">
      <c r="A76" s="268">
        <v>3.2</v>
      </c>
      <c r="B76" s="117" t="s">
        <v>459</v>
      </c>
      <c r="C76" s="122"/>
      <c r="D76" s="123"/>
      <c r="E76" s="327">
        <v>3.2</v>
      </c>
      <c r="F76" s="328" t="s">
        <v>459</v>
      </c>
      <c r="G76" s="340"/>
      <c r="H76" s="341"/>
    </row>
    <row r="77" spans="1:8">
      <c r="A77" s="114" t="s">
        <v>4</v>
      </c>
      <c r="B77" s="741" t="s">
        <v>1700</v>
      </c>
      <c r="C77" s="316" t="s">
        <v>1362</v>
      </c>
      <c r="D77" s="317"/>
      <c r="E77" s="318" t="s">
        <v>4</v>
      </c>
      <c r="F77" s="315" t="str">
        <f>B77</f>
        <v>As 3.1 above</v>
      </c>
      <c r="G77" s="316" t="str">
        <f>C77</f>
        <v>Y</v>
      </c>
      <c r="H77" s="317">
        <f>D77</f>
        <v>0</v>
      </c>
    </row>
    <row r="78" spans="1:8">
      <c r="A78" s="114" t="s">
        <v>5</v>
      </c>
      <c r="B78" s="654" t="s">
        <v>1700</v>
      </c>
      <c r="C78" s="655" t="s">
        <v>1362</v>
      </c>
      <c r="D78" s="317"/>
      <c r="E78" s="318" t="s">
        <v>5</v>
      </c>
      <c r="F78" s="315" t="str">
        <f t="shared" ref="F78:H81" si="9">B78</f>
        <v>As 3.1 above</v>
      </c>
      <c r="G78" s="316" t="str">
        <f t="shared" si="9"/>
        <v>Y</v>
      </c>
      <c r="H78" s="317">
        <f t="shared" si="9"/>
        <v>0</v>
      </c>
    </row>
    <row r="79" spans="1:8" ht="42">
      <c r="A79" s="114" t="s">
        <v>6</v>
      </c>
      <c r="B79" s="315" t="s">
        <v>2429</v>
      </c>
      <c r="C79" s="316" t="s">
        <v>1362</v>
      </c>
      <c r="D79" s="317"/>
      <c r="E79" s="318" t="s">
        <v>6</v>
      </c>
      <c r="F79" s="315" t="str">
        <f t="shared" si="9"/>
        <v>Roles and responsibilities for the different actors within the group are set out in the Management Manual - Appendix III and in accordance with industry guidance e.g. GMHSF. Responsibilities also clearly described in consent agreements (sections 4.2 and 4.3).</v>
      </c>
      <c r="G79" s="316" t="str">
        <f t="shared" si="9"/>
        <v>Y</v>
      </c>
      <c r="H79" s="317">
        <f t="shared" si="9"/>
        <v>0</v>
      </c>
    </row>
    <row r="80" spans="1:8">
      <c r="A80" s="114" t="s">
        <v>7</v>
      </c>
      <c r="B80" s="315"/>
      <c r="C80" s="316"/>
      <c r="D80" s="317"/>
      <c r="E80" s="318" t="s">
        <v>7</v>
      </c>
      <c r="F80" s="315">
        <f t="shared" si="9"/>
        <v>0</v>
      </c>
      <c r="G80" s="316">
        <f t="shared" si="9"/>
        <v>0</v>
      </c>
      <c r="H80" s="317">
        <f t="shared" si="9"/>
        <v>0</v>
      </c>
    </row>
    <row r="81" spans="1:8">
      <c r="A81" s="114" t="s">
        <v>8</v>
      </c>
      <c r="B81" s="315"/>
      <c r="C81" s="316"/>
      <c r="D81" s="317"/>
      <c r="E81" s="318" t="s">
        <v>8</v>
      </c>
      <c r="F81" s="315">
        <f t="shared" si="9"/>
        <v>0</v>
      </c>
      <c r="G81" s="316">
        <f t="shared" si="9"/>
        <v>0</v>
      </c>
      <c r="H81" s="317">
        <f t="shared" si="9"/>
        <v>0</v>
      </c>
    </row>
    <row r="82" spans="1:8">
      <c r="A82" s="319"/>
      <c r="B82" s="320"/>
      <c r="C82" s="321"/>
      <c r="D82" s="322"/>
      <c r="E82" s="319"/>
    </row>
    <row r="83" spans="1:8" ht="29.25" customHeight="1">
      <c r="A83" s="268"/>
      <c r="B83" s="220" t="s">
        <v>460</v>
      </c>
      <c r="C83" s="122"/>
      <c r="D83" s="123"/>
      <c r="E83" s="327"/>
      <c r="F83" s="342" t="s">
        <v>460</v>
      </c>
      <c r="G83" s="340"/>
      <c r="H83" s="341"/>
    </row>
    <row r="84" spans="1:8" ht="75.75" customHeight="1">
      <c r="A84" s="268">
        <v>3.3</v>
      </c>
      <c r="B84" s="117" t="s">
        <v>461</v>
      </c>
      <c r="C84" s="122"/>
      <c r="D84" s="123"/>
      <c r="E84" s="327">
        <v>3.3</v>
      </c>
      <c r="F84" s="328" t="s">
        <v>1312</v>
      </c>
      <c r="G84" s="340"/>
      <c r="H84" s="341"/>
    </row>
    <row r="85" spans="1:8" ht="55.5" customHeight="1">
      <c r="A85" s="268"/>
      <c r="B85" s="117" t="s">
        <v>462</v>
      </c>
      <c r="C85" s="122"/>
      <c r="D85" s="123"/>
      <c r="E85" s="327"/>
      <c r="F85" s="328" t="s">
        <v>1313</v>
      </c>
      <c r="G85" s="340"/>
      <c r="H85" s="341"/>
    </row>
    <row r="86" spans="1:8" ht="104.25" customHeight="1">
      <c r="A86" s="268"/>
      <c r="B86" s="219" t="s">
        <v>463</v>
      </c>
      <c r="C86" s="122"/>
      <c r="D86" s="123"/>
      <c r="E86" s="327"/>
      <c r="F86" s="335" t="s">
        <v>1314</v>
      </c>
      <c r="G86" s="340"/>
      <c r="H86" s="341"/>
    </row>
    <row r="87" spans="1:8" ht="28">
      <c r="A87" s="114" t="s">
        <v>4</v>
      </c>
      <c r="B87" s="742" t="s">
        <v>1702</v>
      </c>
      <c r="C87" s="316" t="s">
        <v>1362</v>
      </c>
      <c r="D87" s="317"/>
      <c r="E87" s="318" t="s">
        <v>4</v>
      </c>
      <c r="F87" s="311" t="str">
        <f>B95</f>
        <v>Management in accordance with the FMM Issue 3 – July 2021 and the requirements of UKWAS and UKFS. Subject to internal monitoring and audit.</v>
      </c>
      <c r="G87" s="312" t="str">
        <f t="shared" ref="F87:H91" si="10">C87</f>
        <v>Y</v>
      </c>
      <c r="H87" s="313">
        <f t="shared" si="10"/>
        <v>0</v>
      </c>
    </row>
    <row r="88" spans="1:8">
      <c r="A88" s="114" t="s">
        <v>5</v>
      </c>
      <c r="B88" s="448" t="s">
        <v>1702</v>
      </c>
      <c r="C88" s="316" t="s">
        <v>1362</v>
      </c>
      <c r="D88" s="317"/>
      <c r="E88" s="318" t="s">
        <v>5</v>
      </c>
      <c r="F88" s="311" t="str">
        <f t="shared" si="10"/>
        <v>As described at 3.1</v>
      </c>
      <c r="G88" s="312" t="str">
        <f t="shared" si="10"/>
        <v>Y</v>
      </c>
      <c r="H88" s="313">
        <f t="shared" si="10"/>
        <v>0</v>
      </c>
    </row>
    <row r="89" spans="1:8" ht="56">
      <c r="A89" s="114" t="s">
        <v>6</v>
      </c>
      <c r="B89" s="315" t="s">
        <v>2430</v>
      </c>
      <c r="C89" s="316" t="s">
        <v>1362</v>
      </c>
      <c r="D89" s="317"/>
      <c r="E89" s="318" t="s">
        <v>6</v>
      </c>
      <c r="F89" s="311" t="str">
        <f t="shared" si="10"/>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89" s="312" t="str">
        <f t="shared" si="10"/>
        <v>Y</v>
      </c>
      <c r="H89" s="313">
        <f t="shared" si="10"/>
        <v>0</v>
      </c>
    </row>
    <row r="90" spans="1:8">
      <c r="A90" s="114" t="s">
        <v>7</v>
      </c>
      <c r="B90" s="315"/>
      <c r="C90" s="316"/>
      <c r="D90" s="317"/>
      <c r="E90" s="318" t="s">
        <v>7</v>
      </c>
      <c r="F90" s="311">
        <f t="shared" si="10"/>
        <v>0</v>
      </c>
      <c r="G90" s="312">
        <f t="shared" si="10"/>
        <v>0</v>
      </c>
      <c r="H90" s="313">
        <f t="shared" si="10"/>
        <v>0</v>
      </c>
    </row>
    <row r="91" spans="1:8">
      <c r="A91" s="114" t="s">
        <v>8</v>
      </c>
      <c r="B91" s="315"/>
      <c r="C91" s="316"/>
      <c r="D91" s="317"/>
      <c r="E91" s="318" t="s">
        <v>8</v>
      </c>
      <c r="F91" s="311">
        <f t="shared" si="10"/>
        <v>0</v>
      </c>
      <c r="G91" s="312">
        <f t="shared" si="10"/>
        <v>0</v>
      </c>
      <c r="H91" s="313">
        <f t="shared" si="10"/>
        <v>0</v>
      </c>
    </row>
    <row r="92" spans="1:8">
      <c r="A92" s="319"/>
      <c r="B92" s="320"/>
      <c r="C92" s="321"/>
      <c r="D92" s="322"/>
      <c r="E92" s="319"/>
      <c r="F92" s="311"/>
      <c r="G92" s="312"/>
      <c r="H92" s="313"/>
    </row>
    <row r="93" spans="1:8" s="339" customFormat="1" ht="31.5" customHeight="1">
      <c r="A93" s="224">
        <v>4</v>
      </c>
      <c r="B93" s="220" t="s">
        <v>464</v>
      </c>
      <c r="C93" s="232"/>
      <c r="D93" s="233"/>
      <c r="E93" s="336">
        <v>4</v>
      </c>
      <c r="F93" s="306" t="s">
        <v>464</v>
      </c>
      <c r="G93" s="343"/>
      <c r="H93" s="344"/>
    </row>
    <row r="94" spans="1:8" ht="53.25" customHeight="1">
      <c r="A94" s="268">
        <v>4.0999999999999996</v>
      </c>
      <c r="B94" s="117" t="s">
        <v>465</v>
      </c>
      <c r="C94" s="122"/>
      <c r="D94" s="123"/>
      <c r="E94" s="327">
        <v>4.0999999999999996</v>
      </c>
      <c r="F94" s="328" t="s">
        <v>1315</v>
      </c>
      <c r="G94" s="340"/>
      <c r="H94" s="341"/>
    </row>
    <row r="95" spans="1:8" ht="28">
      <c r="A95" s="114" t="s">
        <v>4</v>
      </c>
      <c r="B95" s="740" t="s">
        <v>1701</v>
      </c>
      <c r="C95" s="316" t="s">
        <v>1362</v>
      </c>
      <c r="D95" s="317"/>
      <c r="E95" s="318" t="s">
        <v>4</v>
      </c>
      <c r="F95" s="311" t="str">
        <f>B95</f>
        <v>Management in accordance with the FMM Issue 3 – July 2021 and the requirements of UKWAS and UKFS. Subject to internal monitoring and audit.</v>
      </c>
      <c r="G95" s="312" t="str">
        <f t="shared" ref="F95:H99" si="11">C95</f>
        <v>Y</v>
      </c>
      <c r="H95" s="313">
        <f t="shared" si="11"/>
        <v>0</v>
      </c>
    </row>
    <row r="96" spans="1:8" ht="28">
      <c r="A96" s="114" t="s">
        <v>5</v>
      </c>
      <c r="B96" s="653" t="s">
        <v>2121</v>
      </c>
      <c r="C96" s="655" t="s">
        <v>1362</v>
      </c>
      <c r="D96" s="317"/>
      <c r="E96" s="318" t="s">
        <v>5</v>
      </c>
      <c r="F96" s="311" t="str">
        <f t="shared" si="11"/>
        <v>Management in accordance with the FMM Issue 4 – May 2022 and the requirements of UKWAS and UKFS. Subject to internal monitoring and audit.</v>
      </c>
      <c r="G96" s="312" t="str">
        <f t="shared" si="11"/>
        <v>Y</v>
      </c>
      <c r="H96" s="313">
        <f t="shared" si="11"/>
        <v>0</v>
      </c>
    </row>
    <row r="97" spans="1:8" ht="96" customHeight="1">
      <c r="A97" s="114" t="s">
        <v>6</v>
      </c>
      <c r="B97" s="315" t="s">
        <v>2431</v>
      </c>
      <c r="C97" s="316" t="s">
        <v>1362</v>
      </c>
      <c r="D97" s="317"/>
      <c r="E97" s="318" t="s">
        <v>6</v>
      </c>
      <c r="F97" s="311" t="str">
        <f t="shared" si="11"/>
        <v>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v>
      </c>
      <c r="G97" s="312" t="str">
        <f t="shared" si="11"/>
        <v>Y</v>
      </c>
      <c r="H97" s="313">
        <f t="shared" si="11"/>
        <v>0</v>
      </c>
    </row>
    <row r="98" spans="1:8">
      <c r="A98" s="114" t="s">
        <v>7</v>
      </c>
      <c r="B98" s="315"/>
      <c r="C98" s="316"/>
      <c r="D98" s="317"/>
      <c r="E98" s="318" t="s">
        <v>7</v>
      </c>
      <c r="F98" s="311">
        <f t="shared" si="11"/>
        <v>0</v>
      </c>
      <c r="G98" s="312">
        <f t="shared" si="11"/>
        <v>0</v>
      </c>
      <c r="H98" s="313">
        <f t="shared" si="11"/>
        <v>0</v>
      </c>
    </row>
    <row r="99" spans="1:8">
      <c r="A99" s="114" t="s">
        <v>8</v>
      </c>
      <c r="B99" s="315"/>
      <c r="C99" s="316"/>
      <c r="D99" s="317"/>
      <c r="E99" s="318" t="s">
        <v>8</v>
      </c>
      <c r="F99" s="311">
        <f t="shared" si="11"/>
        <v>0</v>
      </c>
      <c r="G99" s="312">
        <f t="shared" si="11"/>
        <v>0</v>
      </c>
      <c r="H99" s="313">
        <f t="shared" si="11"/>
        <v>0</v>
      </c>
    </row>
    <row r="100" spans="1:8">
      <c r="A100" s="319"/>
      <c r="B100" s="320"/>
      <c r="C100" s="321"/>
      <c r="D100" s="322"/>
      <c r="E100" s="319"/>
    </row>
    <row r="101" spans="1:8" ht="77.25" customHeight="1">
      <c r="A101" s="109">
        <v>4.2</v>
      </c>
      <c r="B101" s="110" t="s">
        <v>466</v>
      </c>
      <c r="C101" s="120"/>
      <c r="D101" s="121"/>
      <c r="E101" s="307">
        <v>4.2</v>
      </c>
      <c r="F101" s="345" t="s">
        <v>1316</v>
      </c>
      <c r="G101" s="346"/>
      <c r="H101" s="347"/>
    </row>
    <row r="102" spans="1:8">
      <c r="A102" s="114" t="s">
        <v>4</v>
      </c>
      <c r="B102" s="464" t="s">
        <v>1703</v>
      </c>
      <c r="C102" s="316" t="s">
        <v>1362</v>
      </c>
      <c r="D102" s="317"/>
      <c r="E102" s="318" t="s">
        <v>4</v>
      </c>
      <c r="F102" s="348" t="s">
        <v>1317</v>
      </c>
      <c r="G102" s="349"/>
      <c r="H102" s="350"/>
    </row>
    <row r="103" spans="1:8">
      <c r="A103" s="114" t="s">
        <v>5</v>
      </c>
      <c r="B103" s="653" t="s">
        <v>1703</v>
      </c>
      <c r="C103" s="655" t="s">
        <v>1362</v>
      </c>
      <c r="D103" s="317"/>
      <c r="E103" s="318" t="s">
        <v>5</v>
      </c>
      <c r="F103" s="348" t="s">
        <v>1317</v>
      </c>
      <c r="G103" s="349"/>
      <c r="H103" s="350"/>
    </row>
    <row r="104" spans="1:8">
      <c r="A104" s="114" t="s">
        <v>6</v>
      </c>
      <c r="B104" s="315" t="s">
        <v>1703</v>
      </c>
      <c r="C104" s="316" t="s">
        <v>1362</v>
      </c>
      <c r="D104" s="317"/>
      <c r="E104" s="318" t="s">
        <v>6</v>
      </c>
      <c r="F104" s="348" t="s">
        <v>1317</v>
      </c>
      <c r="G104" s="349"/>
      <c r="H104" s="350"/>
    </row>
    <row r="105" spans="1:8">
      <c r="A105" s="114" t="s">
        <v>7</v>
      </c>
      <c r="B105" s="315"/>
      <c r="C105" s="316"/>
      <c r="D105" s="317"/>
      <c r="E105" s="318" t="s">
        <v>7</v>
      </c>
      <c r="F105" s="348" t="s">
        <v>1317</v>
      </c>
      <c r="G105" s="349"/>
      <c r="H105" s="350"/>
    </row>
    <row r="106" spans="1:8">
      <c r="A106" s="114" t="s">
        <v>8</v>
      </c>
      <c r="B106" s="315"/>
      <c r="C106" s="316"/>
      <c r="D106" s="317"/>
      <c r="E106" s="318" t="s">
        <v>8</v>
      </c>
      <c r="F106" s="348" t="s">
        <v>1317</v>
      </c>
      <c r="G106" s="349"/>
      <c r="H106" s="350"/>
    </row>
    <row r="107" spans="1:8" ht="62.25" customHeight="1">
      <c r="A107" s="109"/>
      <c r="B107" s="110" t="s">
        <v>467</v>
      </c>
      <c r="C107" s="120"/>
      <c r="D107" s="121"/>
      <c r="E107" s="307"/>
      <c r="F107" s="345" t="s">
        <v>467</v>
      </c>
      <c r="G107" s="346"/>
      <c r="H107" s="347"/>
    </row>
    <row r="108" spans="1:8" ht="43.5" customHeight="1">
      <c r="A108" s="109"/>
      <c r="B108" s="223" t="s">
        <v>468</v>
      </c>
      <c r="C108" s="120"/>
      <c r="D108" s="121"/>
      <c r="E108" s="307"/>
      <c r="F108" s="351" t="s">
        <v>468</v>
      </c>
      <c r="G108" s="346"/>
      <c r="H108" s="347"/>
    </row>
    <row r="109" spans="1:8">
      <c r="A109" s="114" t="s">
        <v>4</v>
      </c>
      <c r="B109" s="315" t="s">
        <v>1590</v>
      </c>
      <c r="C109" s="316" t="s">
        <v>1362</v>
      </c>
      <c r="D109" s="317"/>
      <c r="E109" s="318" t="s">
        <v>4</v>
      </c>
      <c r="F109" s="348" t="s">
        <v>1317</v>
      </c>
      <c r="G109" s="349"/>
      <c r="H109" s="350"/>
    </row>
    <row r="110" spans="1:8">
      <c r="A110" s="114" t="s">
        <v>5</v>
      </c>
      <c r="B110" s="656" t="s">
        <v>1590</v>
      </c>
      <c r="C110" s="655" t="s">
        <v>1362</v>
      </c>
      <c r="D110" s="317"/>
      <c r="E110" s="318" t="s">
        <v>5</v>
      </c>
      <c r="F110" s="348" t="s">
        <v>1317</v>
      </c>
      <c r="G110" s="349"/>
      <c r="H110" s="350"/>
    </row>
    <row r="111" spans="1:8">
      <c r="A111" s="114" t="s">
        <v>6</v>
      </c>
      <c r="B111" s="315" t="s">
        <v>1590</v>
      </c>
      <c r="C111" s="316" t="s">
        <v>1362</v>
      </c>
      <c r="D111" s="317"/>
      <c r="E111" s="318" t="s">
        <v>6</v>
      </c>
      <c r="F111" s="348" t="s">
        <v>1317</v>
      </c>
      <c r="G111" s="349"/>
      <c r="H111" s="350"/>
    </row>
    <row r="112" spans="1:8">
      <c r="A112" s="114" t="s">
        <v>7</v>
      </c>
      <c r="B112" s="315"/>
      <c r="C112" s="316"/>
      <c r="D112" s="317"/>
      <c r="E112" s="318" t="s">
        <v>7</v>
      </c>
      <c r="F112" s="348" t="s">
        <v>1317</v>
      </c>
      <c r="G112" s="349"/>
      <c r="H112" s="350"/>
    </row>
    <row r="113" spans="1:8">
      <c r="A113" s="114" t="s">
        <v>8</v>
      </c>
      <c r="B113" s="315"/>
      <c r="C113" s="316"/>
      <c r="D113" s="317"/>
      <c r="E113" s="318" t="s">
        <v>8</v>
      </c>
      <c r="F113" s="348" t="s">
        <v>1317</v>
      </c>
      <c r="G113" s="349"/>
      <c r="H113" s="350"/>
    </row>
    <row r="114" spans="1:8">
      <c r="A114" s="319"/>
      <c r="B114" s="320"/>
      <c r="C114" s="321"/>
      <c r="D114" s="322"/>
      <c r="E114" s="319"/>
    </row>
    <row r="115" spans="1:8">
      <c r="A115" s="109">
        <v>5</v>
      </c>
      <c r="B115" s="110" t="s">
        <v>469</v>
      </c>
      <c r="C115" s="120"/>
      <c r="D115" s="121"/>
      <c r="E115" s="352">
        <v>5</v>
      </c>
      <c r="F115" s="353" t="s">
        <v>469</v>
      </c>
      <c r="G115" s="354"/>
      <c r="H115" s="355"/>
    </row>
    <row r="116" spans="1:8" ht="135.75" customHeight="1">
      <c r="A116" s="268">
        <v>5.0999999999999996</v>
      </c>
      <c r="B116" s="117" t="s">
        <v>470</v>
      </c>
      <c r="C116" s="122"/>
      <c r="D116" s="123"/>
      <c r="E116" s="327">
        <v>5.0999999999999996</v>
      </c>
      <c r="F116" s="328" t="s">
        <v>470</v>
      </c>
      <c r="G116" s="340"/>
      <c r="H116" s="341"/>
    </row>
    <row r="117" spans="1:8" ht="42">
      <c r="A117" s="114" t="s">
        <v>4</v>
      </c>
      <c r="B117" s="740" t="s">
        <v>1704</v>
      </c>
      <c r="C117" s="316" t="s">
        <v>1362</v>
      </c>
      <c r="D117" s="317"/>
      <c r="E117" s="318" t="s">
        <v>4</v>
      </c>
      <c r="F117" s="315" t="str">
        <f>B117</f>
        <v>The FMM Issue 3 – July 2021 defines a limit of 100 members for the RMG and remains under regular review. The number of members within the Group in 2021 is currently 44 and the management resources are still in line with the resources required.</v>
      </c>
      <c r="G117" s="316" t="str">
        <f>C117</f>
        <v>Y</v>
      </c>
      <c r="H117" s="317">
        <f>D117</f>
        <v>0</v>
      </c>
    </row>
    <row r="118" spans="1:8" ht="42">
      <c r="A118" s="114" t="s">
        <v>5</v>
      </c>
      <c r="B118" s="653" t="s">
        <v>2122</v>
      </c>
      <c r="C118" s="655" t="s">
        <v>1362</v>
      </c>
      <c r="D118" s="317"/>
      <c r="E118" s="318" t="s">
        <v>5</v>
      </c>
      <c r="F118" s="315" t="str">
        <f t="shared" ref="F118:H121" si="12">B118</f>
        <v>The FMM Issue 4 – May 2022 defines a limit of 100 members for the RMG and remains under regular review. The number of members within the Group in 2022 is currently 44 and the management resources are still in line with the resources required.</v>
      </c>
      <c r="G118" s="316" t="str">
        <f t="shared" si="12"/>
        <v>Y</v>
      </c>
      <c r="H118" s="317">
        <f t="shared" si="12"/>
        <v>0</v>
      </c>
    </row>
    <row r="119" spans="1:8" ht="42">
      <c r="A119" s="114" t="s">
        <v>6</v>
      </c>
      <c r="B119" s="315" t="s">
        <v>2432</v>
      </c>
      <c r="C119" s="316" t="s">
        <v>1362</v>
      </c>
      <c r="D119" s="317"/>
      <c r="E119" s="318" t="s">
        <v>6</v>
      </c>
      <c r="F119" s="315" t="str">
        <f t="shared" si="12"/>
        <v>Section 5 of the Management Manual defines a limit of 100 members for the RMG and remains under regular review. The number of members within the Group in 2023 is currently 45 and the management resources are still in line with the resources required.</v>
      </c>
      <c r="G119" s="316" t="str">
        <f t="shared" si="12"/>
        <v>Y</v>
      </c>
      <c r="H119" s="317">
        <f t="shared" si="12"/>
        <v>0</v>
      </c>
    </row>
    <row r="120" spans="1:8">
      <c r="A120" s="114" t="s">
        <v>7</v>
      </c>
      <c r="B120" s="315"/>
      <c r="C120" s="316"/>
      <c r="D120" s="317"/>
      <c r="E120" s="318" t="s">
        <v>7</v>
      </c>
      <c r="F120" s="315">
        <f t="shared" si="12"/>
        <v>0</v>
      </c>
      <c r="G120" s="316">
        <f t="shared" si="12"/>
        <v>0</v>
      </c>
      <c r="H120" s="317">
        <f t="shared" si="12"/>
        <v>0</v>
      </c>
    </row>
    <row r="121" spans="1:8">
      <c r="A121" s="114" t="s">
        <v>8</v>
      </c>
      <c r="B121" s="315"/>
      <c r="C121" s="316"/>
      <c r="D121" s="317"/>
      <c r="E121" s="318" t="s">
        <v>8</v>
      </c>
      <c r="F121" s="315">
        <f t="shared" si="12"/>
        <v>0</v>
      </c>
      <c r="G121" s="316">
        <f t="shared" si="12"/>
        <v>0</v>
      </c>
      <c r="H121" s="317">
        <f t="shared" si="12"/>
        <v>0</v>
      </c>
    </row>
    <row r="122" spans="1:8">
      <c r="A122" s="319"/>
      <c r="B122" s="320"/>
      <c r="C122" s="321"/>
      <c r="D122" s="322"/>
      <c r="E122" s="319"/>
    </row>
    <row r="123" spans="1:8" ht="58.5" customHeight="1">
      <c r="A123" s="109">
        <v>5.2</v>
      </c>
      <c r="B123" s="110" t="s">
        <v>471</v>
      </c>
      <c r="C123" s="120"/>
      <c r="D123" s="121"/>
      <c r="E123" s="307">
        <v>5.2</v>
      </c>
      <c r="F123" s="308" t="s">
        <v>471</v>
      </c>
      <c r="G123" s="346"/>
      <c r="H123" s="347"/>
    </row>
    <row r="124" spans="1:8" ht="56">
      <c r="A124" s="114" t="s">
        <v>4</v>
      </c>
      <c r="B124" s="739" t="s">
        <v>1705</v>
      </c>
      <c r="C124" s="316" t="s">
        <v>1362</v>
      </c>
      <c r="D124" s="317"/>
      <c r="E124" s="318" t="s">
        <v>4</v>
      </c>
      <c r="F124" s="315" t="str">
        <f t="shared" ref="F124:H128" si="13">B124</f>
        <v>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v>
      </c>
      <c r="G124" s="316" t="str">
        <f t="shared" si="13"/>
        <v>Y</v>
      </c>
      <c r="H124" s="317">
        <f t="shared" si="13"/>
        <v>0</v>
      </c>
    </row>
    <row r="125" spans="1:8" ht="28">
      <c r="A125" s="114" t="s">
        <v>5</v>
      </c>
      <c r="B125" s="653" t="s">
        <v>2123</v>
      </c>
      <c r="C125" s="655" t="s">
        <v>1362</v>
      </c>
      <c r="D125" s="317"/>
      <c r="E125" s="318" t="s">
        <v>5</v>
      </c>
      <c r="F125" s="315" t="str">
        <f t="shared" si="13"/>
        <v>FMM Appendix III requires review to indicate approach to management of expansion of the Group. Current resources are considered adequate for the coming year.</v>
      </c>
      <c r="G125" s="316" t="str">
        <f t="shared" si="13"/>
        <v>Y</v>
      </c>
      <c r="H125" s="317">
        <f t="shared" si="13"/>
        <v>0</v>
      </c>
    </row>
    <row r="126" spans="1:8" ht="42">
      <c r="A126" s="114" t="s">
        <v>6</v>
      </c>
      <c r="B126" s="315" t="s">
        <v>2433</v>
      </c>
      <c r="C126" s="316" t="s">
        <v>1362</v>
      </c>
      <c r="D126" s="317"/>
      <c r="E126" s="318" t="s">
        <v>6</v>
      </c>
      <c r="F126" s="315" t="str">
        <f t="shared" si="13"/>
        <v>The group management system is described in Appendix 3 of the Management Manual. The system includes preparation and review of plans and other documents, monitoring of operations  and periodic auditing of compliance to ensure continuous and effective management.</v>
      </c>
      <c r="G126" s="316" t="str">
        <f t="shared" si="13"/>
        <v>Y</v>
      </c>
      <c r="H126" s="317">
        <f t="shared" si="13"/>
        <v>0</v>
      </c>
    </row>
    <row r="127" spans="1:8">
      <c r="A127" s="114" t="s">
        <v>7</v>
      </c>
      <c r="B127" s="315"/>
      <c r="C127" s="316"/>
      <c r="D127" s="317"/>
      <c r="E127" s="318" t="s">
        <v>7</v>
      </c>
      <c r="F127" s="315">
        <f t="shared" si="13"/>
        <v>0</v>
      </c>
      <c r="G127" s="316">
        <f t="shared" si="13"/>
        <v>0</v>
      </c>
      <c r="H127" s="317">
        <f t="shared" si="13"/>
        <v>0</v>
      </c>
    </row>
    <row r="128" spans="1:8">
      <c r="A128" s="114" t="s">
        <v>8</v>
      </c>
      <c r="B128" s="315"/>
      <c r="C128" s="316"/>
      <c r="D128" s="317"/>
      <c r="E128" s="318" t="s">
        <v>8</v>
      </c>
      <c r="F128" s="315">
        <f t="shared" si="13"/>
        <v>0</v>
      </c>
      <c r="G128" s="316">
        <f t="shared" si="13"/>
        <v>0</v>
      </c>
      <c r="H128" s="317">
        <f t="shared" si="13"/>
        <v>0</v>
      </c>
    </row>
    <row r="129" spans="1:8">
      <c r="A129" s="319"/>
      <c r="B129" s="320"/>
      <c r="C129" s="321"/>
      <c r="D129" s="322"/>
      <c r="E129" s="356"/>
      <c r="F129" s="357"/>
      <c r="G129" s="358"/>
      <c r="H129" s="359"/>
    </row>
    <row r="130" spans="1:8" ht="15">
      <c r="A130" s="234">
        <v>6</v>
      </c>
      <c r="B130" s="222" t="s">
        <v>472</v>
      </c>
      <c r="C130" s="235"/>
      <c r="D130" s="236"/>
      <c r="E130" s="360"/>
      <c r="F130" s="360"/>
      <c r="G130" s="360"/>
      <c r="H130" s="360"/>
    </row>
    <row r="131" spans="1:8" s="339" customFormat="1" ht="28">
      <c r="A131" s="109">
        <v>6.1</v>
      </c>
      <c r="B131" s="110" t="s">
        <v>473</v>
      </c>
      <c r="C131" s="120"/>
      <c r="D131" s="121"/>
      <c r="E131" s="361"/>
      <c r="F131" s="361"/>
      <c r="G131" s="361"/>
      <c r="H131" s="361"/>
    </row>
    <row r="132" spans="1:8">
      <c r="A132" s="114" t="s">
        <v>4</v>
      </c>
      <c r="B132" s="464" t="s">
        <v>1706</v>
      </c>
      <c r="C132" s="316" t="s">
        <v>1362</v>
      </c>
      <c r="D132" s="317"/>
      <c r="E132" s="360"/>
      <c r="F132" s="360"/>
      <c r="G132" s="360"/>
      <c r="H132" s="360"/>
    </row>
    <row r="133" spans="1:8">
      <c r="A133" s="114" t="s">
        <v>5</v>
      </c>
      <c r="B133" t="s">
        <v>1706</v>
      </c>
      <c r="C133" s="316" t="s">
        <v>1362</v>
      </c>
      <c r="D133" s="317"/>
      <c r="E133" s="360"/>
      <c r="F133" s="360"/>
      <c r="G133" s="360"/>
      <c r="H133" s="360"/>
    </row>
    <row r="134" spans="1:8">
      <c r="A134" s="114" t="s">
        <v>6</v>
      </c>
      <c r="B134" s="315" t="s">
        <v>1706</v>
      </c>
      <c r="C134" s="316" t="s">
        <v>1362</v>
      </c>
      <c r="D134" s="317"/>
      <c r="E134" s="360"/>
      <c r="F134" s="360"/>
      <c r="G134" s="360"/>
      <c r="H134" s="360"/>
    </row>
    <row r="135" spans="1:8">
      <c r="A135" s="114" t="s">
        <v>7</v>
      </c>
      <c r="B135" s="315"/>
      <c r="C135" s="316"/>
      <c r="D135" s="317"/>
      <c r="E135" s="360"/>
      <c r="F135" s="360"/>
      <c r="G135" s="360"/>
      <c r="H135" s="360"/>
    </row>
    <row r="136" spans="1:8">
      <c r="A136" s="114" t="s">
        <v>8</v>
      </c>
      <c r="B136" s="315"/>
      <c r="C136" s="316"/>
      <c r="D136" s="317"/>
      <c r="E136" s="360"/>
      <c r="F136" s="360"/>
      <c r="G136" s="360"/>
      <c r="H136" s="360"/>
    </row>
    <row r="137" spans="1:8">
      <c r="A137" s="319"/>
      <c r="B137" s="320"/>
      <c r="C137" s="321"/>
      <c r="D137" s="322"/>
      <c r="E137" s="360"/>
      <c r="F137" s="360"/>
      <c r="G137" s="360"/>
      <c r="H137" s="360"/>
    </row>
    <row r="138" spans="1:8" ht="56">
      <c r="A138" s="109">
        <v>6.2</v>
      </c>
      <c r="B138" s="110" t="s">
        <v>474</v>
      </c>
      <c r="C138" s="120"/>
      <c r="D138" s="121"/>
      <c r="E138" s="360"/>
      <c r="F138" s="360"/>
      <c r="G138" s="360"/>
      <c r="H138" s="360"/>
    </row>
    <row r="139" spans="1:8">
      <c r="A139" s="114" t="s">
        <v>4</v>
      </c>
      <c r="B139" s="464" t="s">
        <v>1706</v>
      </c>
      <c r="C139" s="316" t="s">
        <v>1362</v>
      </c>
      <c r="D139" s="317"/>
      <c r="E139" s="360"/>
      <c r="F139" s="360"/>
      <c r="G139" s="360"/>
      <c r="H139" s="360"/>
    </row>
    <row r="140" spans="1:8">
      <c r="A140" s="114" t="s">
        <v>5</v>
      </c>
      <c r="B140" t="s">
        <v>1706</v>
      </c>
      <c r="C140" s="316" t="s">
        <v>1362</v>
      </c>
      <c r="D140" s="317"/>
      <c r="E140" s="360"/>
      <c r="F140" s="360"/>
      <c r="G140" s="360"/>
      <c r="H140" s="360"/>
    </row>
    <row r="141" spans="1:8">
      <c r="A141" s="114" t="s">
        <v>6</v>
      </c>
      <c r="B141" s="315" t="s">
        <v>1706</v>
      </c>
      <c r="C141" s="316" t="s">
        <v>1362</v>
      </c>
      <c r="D141" s="317"/>
      <c r="E141" s="360"/>
      <c r="F141" s="360"/>
      <c r="G141" s="360"/>
      <c r="H141" s="360"/>
    </row>
    <row r="142" spans="1:8">
      <c r="A142" s="114" t="s">
        <v>7</v>
      </c>
      <c r="B142" s="315"/>
      <c r="C142" s="316"/>
      <c r="D142" s="317"/>
      <c r="E142" s="360"/>
      <c r="F142" s="360"/>
      <c r="G142" s="360"/>
      <c r="H142" s="360"/>
    </row>
    <row r="143" spans="1:8">
      <c r="A143" s="114" t="s">
        <v>8</v>
      </c>
      <c r="B143" s="315"/>
      <c r="C143" s="316"/>
      <c r="D143" s="317"/>
      <c r="E143" s="360"/>
      <c r="F143" s="360"/>
      <c r="G143" s="360"/>
      <c r="H143" s="360"/>
    </row>
    <row r="144" spans="1:8">
      <c r="A144" s="319"/>
      <c r="B144" s="320"/>
      <c r="C144" s="321"/>
      <c r="D144" s="322"/>
      <c r="E144" s="360"/>
      <c r="F144" s="360"/>
      <c r="G144" s="360"/>
      <c r="H144" s="360"/>
    </row>
    <row r="145" spans="1:8" ht="45" customHeight="1">
      <c r="A145" s="279"/>
      <c r="B145" s="280" t="s">
        <v>475</v>
      </c>
      <c r="C145" s="281"/>
      <c r="D145" s="282"/>
      <c r="E145" s="352"/>
      <c r="F145" s="332" t="s">
        <v>475</v>
      </c>
      <c r="G145" s="354"/>
      <c r="H145" s="355"/>
    </row>
    <row r="146" spans="1:8" ht="39.75" customHeight="1">
      <c r="A146" s="234">
        <v>7</v>
      </c>
      <c r="B146" s="222" t="s">
        <v>476</v>
      </c>
      <c r="C146" s="235"/>
      <c r="D146" s="236"/>
      <c r="E146" s="362">
        <v>6</v>
      </c>
      <c r="F146" s="332" t="s">
        <v>476</v>
      </c>
      <c r="G146" s="363"/>
      <c r="H146" s="364"/>
    </row>
    <row r="147" spans="1:8" ht="74.25" customHeight="1">
      <c r="A147" s="109">
        <v>7.1</v>
      </c>
      <c r="B147" s="110" t="s">
        <v>477</v>
      </c>
      <c r="C147" s="120"/>
      <c r="D147" s="121"/>
      <c r="E147" s="307">
        <v>6.1</v>
      </c>
      <c r="F147" s="308" t="s">
        <v>1318</v>
      </c>
      <c r="G147" s="346"/>
      <c r="H147" s="347"/>
    </row>
    <row r="148" spans="1:8" ht="28">
      <c r="A148" s="114" t="s">
        <v>4</v>
      </c>
      <c r="B148" s="739" t="s">
        <v>1707</v>
      </c>
      <c r="C148" s="316" t="s">
        <v>1362</v>
      </c>
      <c r="D148" s="317"/>
      <c r="E148" s="318" t="s">
        <v>4</v>
      </c>
      <c r="F148" s="315" t="str">
        <f>B148</f>
        <v>Completed by using the Property Audit Checklist prior to admission. Example reviewed for Admirals (Ref: SAFM/COC-005879-F113).</v>
      </c>
      <c r="G148" s="316" t="str">
        <f>C148</f>
        <v>Y</v>
      </c>
      <c r="H148" s="317">
        <f>D148</f>
        <v>0</v>
      </c>
    </row>
    <row r="149" spans="1:8" ht="28">
      <c r="A149" s="114" t="s">
        <v>5</v>
      </c>
      <c r="B149" s="653" t="s">
        <v>2124</v>
      </c>
      <c r="C149" s="655" t="s">
        <v>1362</v>
      </c>
      <c r="D149" s="317"/>
      <c r="E149" s="318" t="s">
        <v>5</v>
      </c>
      <c r="F149" s="315" t="str">
        <f t="shared" ref="F149:H152" si="14">B149</f>
        <v>Completed by using the Property Audit Checklist prior to admission. Example reviewed for Hall Manor (Ref: SAFM/COC-005879-F116) and New Kelso (Ref: SAFM/COC-005879-F117)</v>
      </c>
      <c r="G149" s="316" t="str">
        <f t="shared" si="14"/>
        <v>Y</v>
      </c>
      <c r="H149" s="317">
        <f t="shared" si="14"/>
        <v>0</v>
      </c>
    </row>
    <row r="150" spans="1:8" ht="56">
      <c r="A150" s="114" t="s">
        <v>6</v>
      </c>
      <c r="B150" s="315" t="s">
        <v>2434</v>
      </c>
      <c r="C150" s="316" t="s">
        <v>1362</v>
      </c>
      <c r="D150" s="317"/>
      <c r="E150" s="318" t="s">
        <v>6</v>
      </c>
      <c r="F150" s="315" t="str">
        <f t="shared" si="14"/>
        <v>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v>
      </c>
      <c r="G150" s="316" t="str">
        <f t="shared" si="14"/>
        <v>Y</v>
      </c>
      <c r="H150" s="317">
        <f t="shared" si="14"/>
        <v>0</v>
      </c>
    </row>
    <row r="151" spans="1:8">
      <c r="A151" s="114" t="s">
        <v>7</v>
      </c>
      <c r="B151" s="315"/>
      <c r="C151" s="316"/>
      <c r="D151" s="317"/>
      <c r="E151" s="318" t="s">
        <v>7</v>
      </c>
      <c r="F151" s="315">
        <f t="shared" si="14"/>
        <v>0</v>
      </c>
      <c r="G151" s="316">
        <f t="shared" si="14"/>
        <v>0</v>
      </c>
      <c r="H151" s="317">
        <f t="shared" si="14"/>
        <v>0</v>
      </c>
    </row>
    <row r="152" spans="1:8" ht="21.75" customHeight="1">
      <c r="A152" s="114" t="s">
        <v>8</v>
      </c>
      <c r="B152" s="315"/>
      <c r="C152" s="316"/>
      <c r="D152" s="317"/>
      <c r="E152" s="318" t="s">
        <v>8</v>
      </c>
      <c r="F152" s="315">
        <f t="shared" si="14"/>
        <v>0</v>
      </c>
      <c r="G152" s="316">
        <f t="shared" si="14"/>
        <v>0</v>
      </c>
      <c r="H152" s="317">
        <f t="shared" si="14"/>
        <v>0</v>
      </c>
    </row>
    <row r="153" spans="1:8" ht="57.75" customHeight="1">
      <c r="A153" s="109"/>
      <c r="B153" s="110" t="s">
        <v>478</v>
      </c>
      <c r="C153" s="120"/>
      <c r="D153" s="121"/>
      <c r="E153" s="307"/>
      <c r="F153" s="308" t="s">
        <v>1319</v>
      </c>
      <c r="G153" s="346"/>
      <c r="H153" s="347"/>
    </row>
    <row r="154" spans="1:8" ht="42">
      <c r="A154" s="114" t="s">
        <v>4</v>
      </c>
      <c r="B154" s="739" t="s">
        <v>1708</v>
      </c>
      <c r="C154" s="316" t="s">
        <v>1362</v>
      </c>
      <c r="D154" s="317"/>
      <c r="E154" s="318" t="s">
        <v>4</v>
      </c>
      <c r="F154" s="315" t="str">
        <f t="shared" ref="F154:H158" si="15">B154</f>
        <v>Example reviewed for Admirals (Ref: SA-FM/COC-005879-F113). Site evaluation and compliance checks conducted as part of the entry process and development of a compliant forest management plan and evidenced in supporting records.</v>
      </c>
      <c r="G154" s="316" t="str">
        <f t="shared" si="15"/>
        <v>Y</v>
      </c>
      <c r="H154" s="317">
        <f t="shared" si="15"/>
        <v>0</v>
      </c>
    </row>
    <row r="155" spans="1:8" ht="42">
      <c r="A155" s="114" t="s">
        <v>5</v>
      </c>
      <c r="B155" s="653" t="s">
        <v>2125</v>
      </c>
      <c r="C155" s="655" t="s">
        <v>1362</v>
      </c>
      <c r="D155" s="317"/>
      <c r="E155" s="318" t="s">
        <v>5</v>
      </c>
      <c r="F155" s="315" t="str">
        <f t="shared" si="15"/>
        <v>Example reviewed for Hall Manor (Ref: SAFM/COC-005879-F116) and New Kelso (Ref: SAFM/COC-005879-F117). Site evaluation and compliance checks conducted as part of the entry process and development of a compliant forest management plan and evidenced in supporting records.</v>
      </c>
      <c r="G155" s="316" t="str">
        <f t="shared" si="15"/>
        <v>Y</v>
      </c>
      <c r="H155" s="317">
        <f t="shared" si="15"/>
        <v>0</v>
      </c>
    </row>
    <row r="156" spans="1:8" ht="42">
      <c r="A156" s="114" t="s">
        <v>6</v>
      </c>
      <c r="B156" s="315" t="s">
        <v>2435</v>
      </c>
      <c r="C156" s="316" t="s">
        <v>1362</v>
      </c>
      <c r="D156" s="317"/>
      <c r="E156" s="318" t="s">
        <v>6</v>
      </c>
      <c r="F156" s="315" t="str">
        <f t="shared" si="15"/>
        <v>Site evaluation and compliance checks conducted as part of the entry process and development of a compliant forest management plan and evidenced in supporting records. Confirmed at audit for new member included in audit sample, Kirk Hill.</v>
      </c>
      <c r="G156" s="316" t="str">
        <f t="shared" si="15"/>
        <v>Y</v>
      </c>
      <c r="H156" s="317">
        <f t="shared" si="15"/>
        <v>0</v>
      </c>
    </row>
    <row r="157" spans="1:8">
      <c r="A157" s="114" t="s">
        <v>7</v>
      </c>
      <c r="B157" s="315"/>
      <c r="C157" s="316"/>
      <c r="D157" s="317"/>
      <c r="E157" s="318" t="s">
        <v>7</v>
      </c>
      <c r="F157" s="315">
        <f t="shared" si="15"/>
        <v>0</v>
      </c>
      <c r="G157" s="316">
        <f t="shared" si="15"/>
        <v>0</v>
      </c>
      <c r="H157" s="317">
        <f t="shared" si="15"/>
        <v>0</v>
      </c>
    </row>
    <row r="158" spans="1:8">
      <c r="A158" s="114" t="s">
        <v>8</v>
      </c>
      <c r="B158" s="315"/>
      <c r="C158" s="316"/>
      <c r="D158" s="317"/>
      <c r="E158" s="318" t="s">
        <v>8</v>
      </c>
      <c r="F158" s="315">
        <f t="shared" si="15"/>
        <v>0</v>
      </c>
      <c r="G158" s="316">
        <f t="shared" si="15"/>
        <v>0</v>
      </c>
      <c r="H158" s="317">
        <f t="shared" si="15"/>
        <v>0</v>
      </c>
    </row>
    <row r="159" spans="1:8" ht="56.25" customHeight="1">
      <c r="A159" s="109"/>
      <c r="B159" s="110" t="s">
        <v>479</v>
      </c>
      <c r="C159" s="120"/>
      <c r="D159" s="121"/>
      <c r="E159" s="307"/>
      <c r="F159" s="308" t="s">
        <v>1320</v>
      </c>
      <c r="G159" s="346"/>
      <c r="H159" s="347"/>
    </row>
    <row r="160" spans="1:8">
      <c r="A160" s="114" t="s">
        <v>4</v>
      </c>
      <c r="B160" s="464" t="s">
        <v>1709</v>
      </c>
      <c r="C160" s="316" t="s">
        <v>1362</v>
      </c>
      <c r="D160" s="317"/>
      <c r="E160" s="318" t="s">
        <v>4</v>
      </c>
      <c r="F160" s="315" t="str">
        <f t="shared" ref="F160:H164" si="16">B160</f>
        <v>Single RMG managed by Fountains Forestry UK Limited</v>
      </c>
      <c r="G160" s="316" t="str">
        <f t="shared" si="16"/>
        <v>Y</v>
      </c>
      <c r="H160" s="317">
        <f t="shared" si="16"/>
        <v>0</v>
      </c>
    </row>
    <row r="161" spans="1:8" s="339" customFormat="1" ht="15">
      <c r="A161" s="114" t="s">
        <v>5</v>
      </c>
      <c r="B161" s="654" t="s">
        <v>1709</v>
      </c>
      <c r="C161" s="655" t="s">
        <v>1362</v>
      </c>
      <c r="D161" s="317"/>
      <c r="E161" s="318" t="s">
        <v>5</v>
      </c>
      <c r="F161" s="315" t="str">
        <f t="shared" si="16"/>
        <v>Single RMG managed by Fountains Forestry UK Limited</v>
      </c>
      <c r="G161" s="316" t="str">
        <f t="shared" si="16"/>
        <v>Y</v>
      </c>
      <c r="H161" s="317">
        <f t="shared" si="16"/>
        <v>0</v>
      </c>
    </row>
    <row r="162" spans="1:8" ht="19.5" customHeight="1">
      <c r="A162" s="114" t="s">
        <v>6</v>
      </c>
      <c r="B162" s="315" t="s">
        <v>1709</v>
      </c>
      <c r="C162" s="655" t="s">
        <v>1362</v>
      </c>
      <c r="D162" s="317"/>
      <c r="E162" s="318" t="s">
        <v>6</v>
      </c>
      <c r="F162" s="315" t="str">
        <f t="shared" si="16"/>
        <v>Single RMG managed by Fountains Forestry UK Limited</v>
      </c>
      <c r="G162" s="316" t="str">
        <f t="shared" si="16"/>
        <v>Y</v>
      </c>
      <c r="H162" s="317">
        <f t="shared" si="16"/>
        <v>0</v>
      </c>
    </row>
    <row r="163" spans="1:8" ht="19.5" customHeight="1">
      <c r="A163" s="114" t="s">
        <v>7</v>
      </c>
      <c r="B163" s="315"/>
      <c r="C163" s="316"/>
      <c r="D163" s="317"/>
      <c r="E163" s="318" t="s">
        <v>7</v>
      </c>
      <c r="F163" s="315">
        <f t="shared" si="16"/>
        <v>0</v>
      </c>
      <c r="G163" s="316">
        <f t="shared" si="16"/>
        <v>0</v>
      </c>
      <c r="H163" s="317">
        <f t="shared" si="16"/>
        <v>0</v>
      </c>
    </row>
    <row r="164" spans="1:8">
      <c r="A164" s="114" t="s">
        <v>8</v>
      </c>
      <c r="B164" s="315"/>
      <c r="C164" s="316"/>
      <c r="D164" s="317"/>
      <c r="E164" s="318" t="s">
        <v>8</v>
      </c>
      <c r="F164" s="315">
        <f t="shared" si="16"/>
        <v>0</v>
      </c>
      <c r="G164" s="316">
        <f t="shared" si="16"/>
        <v>0</v>
      </c>
      <c r="H164" s="317">
        <f t="shared" si="16"/>
        <v>0</v>
      </c>
    </row>
    <row r="165" spans="1:8">
      <c r="A165" s="319"/>
      <c r="B165" s="320"/>
      <c r="C165" s="321"/>
      <c r="D165" s="322"/>
      <c r="E165" s="319"/>
    </row>
    <row r="166" spans="1:8">
      <c r="A166" s="268">
        <v>8</v>
      </c>
      <c r="B166" s="117"/>
      <c r="C166" s="118"/>
      <c r="D166" s="119"/>
      <c r="E166" s="365">
        <v>7</v>
      </c>
      <c r="F166" s="303" t="s">
        <v>1321</v>
      </c>
      <c r="G166" s="366"/>
      <c r="H166" s="367"/>
    </row>
    <row r="167" spans="1:8" ht="278.25" customHeight="1">
      <c r="A167" s="268">
        <v>8.1</v>
      </c>
      <c r="B167" s="117" t="s">
        <v>480</v>
      </c>
      <c r="C167" s="118"/>
      <c r="D167" s="119"/>
      <c r="E167" s="327">
        <v>7.1</v>
      </c>
      <c r="F167" s="328" t="s">
        <v>1322</v>
      </c>
      <c r="G167" s="329"/>
      <c r="H167" s="330"/>
    </row>
    <row r="168" spans="1:8" ht="64.5" customHeight="1">
      <c r="A168" s="268"/>
      <c r="B168" s="117" t="s">
        <v>481</v>
      </c>
      <c r="C168" s="118"/>
      <c r="D168" s="119"/>
      <c r="E168" s="327"/>
      <c r="F168" s="328" t="s">
        <v>1323</v>
      </c>
      <c r="G168" s="329"/>
      <c r="H168" s="330"/>
    </row>
    <row r="169" spans="1:8" ht="51.75" customHeight="1">
      <c r="A169" s="268"/>
      <c r="B169" s="117" t="s">
        <v>482</v>
      </c>
      <c r="C169" s="118"/>
      <c r="D169" s="119"/>
      <c r="E169" s="327"/>
      <c r="F169" s="328" t="s">
        <v>1324</v>
      </c>
      <c r="G169" s="329"/>
      <c r="H169" s="330"/>
    </row>
    <row r="170" spans="1:8" ht="42">
      <c r="A170" s="114" t="s">
        <v>4</v>
      </c>
      <c r="B170" s="740" t="s">
        <v>1710</v>
      </c>
      <c r="C170" s="316" t="s">
        <v>1362</v>
      </c>
      <c r="D170" s="317"/>
      <c r="E170" s="318" t="s">
        <v>4</v>
      </c>
      <c r="F170" s="315" t="str">
        <f t="shared" ref="F170:H174" si="17">B170</f>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v>
      </c>
      <c r="G170" s="316" t="str">
        <f t="shared" si="17"/>
        <v>Y</v>
      </c>
      <c r="H170" s="317">
        <f t="shared" si="17"/>
        <v>0</v>
      </c>
    </row>
    <row r="171" spans="1:8" ht="56">
      <c r="A171" s="114" t="s">
        <v>5</v>
      </c>
      <c r="B171" s="653" t="s">
        <v>2126</v>
      </c>
      <c r="C171" s="655" t="s">
        <v>1362</v>
      </c>
      <c r="D171" s="317"/>
      <c r="E171" s="318" t="s">
        <v>5</v>
      </c>
      <c r="F171" s="315" t="str">
        <f t="shared" si="17"/>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v>
      </c>
      <c r="G171" s="316" t="str">
        <f t="shared" si="17"/>
        <v>Y</v>
      </c>
      <c r="H171" s="317">
        <f t="shared" si="17"/>
        <v>0</v>
      </c>
    </row>
    <row r="172" spans="1:8" ht="42">
      <c r="A172" s="114" t="s">
        <v>6</v>
      </c>
      <c r="B172" s="315" t="s">
        <v>2436</v>
      </c>
      <c r="C172" s="316" t="s">
        <v>1362</v>
      </c>
      <c r="D172" s="317"/>
      <c r="E172" s="318" t="s">
        <v>6</v>
      </c>
      <c r="F172" s="315" t="str">
        <f t="shared" si="17"/>
        <v>Group Members are issued with Forest Certification Agreements AG-INF &amp; AG-INE (External), explaining the aims, ambitions and policies for forest certifications and setting out the roles, process, requirements and group rules for membership. E.g. Kirk Hill (19/01/2023).</v>
      </c>
      <c r="G172" s="316" t="str">
        <f t="shared" si="17"/>
        <v>Y</v>
      </c>
      <c r="H172" s="317">
        <f t="shared" si="17"/>
        <v>0</v>
      </c>
    </row>
    <row r="173" spans="1:8">
      <c r="A173" s="114" t="s">
        <v>7</v>
      </c>
      <c r="B173" s="315"/>
      <c r="C173" s="316"/>
      <c r="D173" s="317"/>
      <c r="E173" s="318" t="s">
        <v>7</v>
      </c>
      <c r="F173" s="315">
        <f t="shared" si="17"/>
        <v>0</v>
      </c>
      <c r="G173" s="316">
        <f t="shared" si="17"/>
        <v>0</v>
      </c>
      <c r="H173" s="317">
        <f t="shared" si="17"/>
        <v>0</v>
      </c>
    </row>
    <row r="174" spans="1:8">
      <c r="A174" s="114" t="s">
        <v>8</v>
      </c>
      <c r="B174" s="315"/>
      <c r="C174" s="316"/>
      <c r="D174" s="317"/>
      <c r="E174" s="318" t="s">
        <v>8</v>
      </c>
      <c r="F174" s="315">
        <f t="shared" si="17"/>
        <v>0</v>
      </c>
      <c r="G174" s="316">
        <f t="shared" si="17"/>
        <v>0</v>
      </c>
      <c r="H174" s="317">
        <f t="shared" si="17"/>
        <v>0</v>
      </c>
    </row>
    <row r="175" spans="1:8">
      <c r="A175" s="319"/>
      <c r="B175" s="320"/>
      <c r="C175" s="321"/>
      <c r="D175" s="322"/>
      <c r="E175" s="319"/>
    </row>
    <row r="176" spans="1:8" ht="31.5" customHeight="1">
      <c r="A176" s="234">
        <v>9</v>
      </c>
      <c r="B176" s="222" t="s">
        <v>483</v>
      </c>
      <c r="C176" s="237"/>
      <c r="D176" s="238"/>
      <c r="E176" s="362">
        <v>8</v>
      </c>
      <c r="F176" s="332" t="s">
        <v>483</v>
      </c>
      <c r="G176" s="368"/>
      <c r="H176" s="369"/>
    </row>
    <row r="177" spans="1:8" ht="261.75" customHeight="1">
      <c r="A177" s="109">
        <v>9.1</v>
      </c>
      <c r="B177" s="117" t="s">
        <v>484</v>
      </c>
      <c r="C177" s="118"/>
      <c r="D177" s="119"/>
      <c r="E177" s="307">
        <v>8.1</v>
      </c>
      <c r="F177" s="328" t="s">
        <v>1325</v>
      </c>
      <c r="G177" s="329"/>
      <c r="H177" s="330"/>
    </row>
    <row r="178" spans="1:8" ht="87" customHeight="1">
      <c r="A178" s="109"/>
      <c r="B178" s="219" t="s">
        <v>485</v>
      </c>
      <c r="C178" s="118"/>
      <c r="D178" s="119"/>
      <c r="E178" s="307"/>
      <c r="F178" s="335" t="s">
        <v>1326</v>
      </c>
      <c r="G178" s="329"/>
      <c r="H178" s="330"/>
    </row>
    <row r="179" spans="1:8">
      <c r="A179" s="114" t="s">
        <v>4</v>
      </c>
      <c r="B179" s="444" t="s">
        <v>1711</v>
      </c>
      <c r="C179" s="371" t="s">
        <v>1362</v>
      </c>
      <c r="D179" s="372"/>
      <c r="E179" s="318" t="s">
        <v>4</v>
      </c>
      <c r="F179" s="315" t="str">
        <f t="shared" ref="F179:H183" si="18">B179</f>
        <v>The FMM Issue 3 – July 2021 sections 1.4 and Appendix III sets out the group rules and requirements.</v>
      </c>
      <c r="G179" s="316" t="str">
        <f t="shared" si="18"/>
        <v>Y</v>
      </c>
      <c r="H179" s="317">
        <f t="shared" si="18"/>
        <v>0</v>
      </c>
    </row>
    <row r="180" spans="1:8">
      <c r="A180" s="114" t="s">
        <v>5</v>
      </c>
      <c r="B180" s="743" t="s">
        <v>2127</v>
      </c>
      <c r="C180" s="657" t="s">
        <v>1362</v>
      </c>
      <c r="D180" s="317"/>
      <c r="E180" s="318" t="s">
        <v>5</v>
      </c>
      <c r="F180" s="315" t="str">
        <f t="shared" si="18"/>
        <v>The FMM Issue 4 – May 2022 sections 1.4 and Appendix III sets out the group rules and requirements.</v>
      </c>
      <c r="G180" s="316" t="str">
        <f t="shared" si="18"/>
        <v>Y</v>
      </c>
      <c r="H180" s="317">
        <f t="shared" si="18"/>
        <v>0</v>
      </c>
    </row>
    <row r="181" spans="1:8" ht="28">
      <c r="A181" s="114" t="s">
        <v>6</v>
      </c>
      <c r="B181" s="315" t="s">
        <v>2437</v>
      </c>
      <c r="C181" s="316" t="s">
        <v>1362</v>
      </c>
      <c r="D181" s="317"/>
      <c r="E181" s="318" t="s">
        <v>6</v>
      </c>
      <c r="F181" s="315" t="str">
        <f t="shared" si="18"/>
        <v>The FMM Issue 4.1 – August 2022 sections 1.4 and Appendix III sets out the group rules and requirements.</v>
      </c>
      <c r="G181" s="316" t="str">
        <f t="shared" si="18"/>
        <v>Y</v>
      </c>
      <c r="H181" s="317">
        <f t="shared" si="18"/>
        <v>0</v>
      </c>
    </row>
    <row r="182" spans="1:8">
      <c r="A182" s="114" t="s">
        <v>7</v>
      </c>
      <c r="B182" s="315"/>
      <c r="C182" s="316"/>
      <c r="D182" s="317"/>
      <c r="E182" s="318" t="s">
        <v>7</v>
      </c>
      <c r="F182" s="315">
        <f t="shared" si="18"/>
        <v>0</v>
      </c>
      <c r="G182" s="316">
        <f t="shared" si="18"/>
        <v>0</v>
      </c>
      <c r="H182" s="317">
        <f t="shared" si="18"/>
        <v>0</v>
      </c>
    </row>
    <row r="183" spans="1:8">
      <c r="A183" s="114" t="s">
        <v>8</v>
      </c>
      <c r="B183" s="315"/>
      <c r="C183" s="316"/>
      <c r="D183" s="317"/>
      <c r="E183" s="318" t="s">
        <v>8</v>
      </c>
      <c r="F183" s="315">
        <f t="shared" si="18"/>
        <v>0</v>
      </c>
      <c r="G183" s="316">
        <f t="shared" si="18"/>
        <v>0</v>
      </c>
      <c r="H183" s="317">
        <f t="shared" si="18"/>
        <v>0</v>
      </c>
    </row>
    <row r="184" spans="1:8">
      <c r="A184" s="319"/>
      <c r="B184" s="320"/>
      <c r="C184" s="321"/>
      <c r="D184" s="322"/>
      <c r="E184" s="319"/>
    </row>
    <row r="185" spans="1:8" ht="45" customHeight="1">
      <c r="A185" s="239">
        <v>10</v>
      </c>
      <c r="B185" s="240" t="s">
        <v>486</v>
      </c>
      <c r="C185" s="241"/>
      <c r="D185" s="242"/>
      <c r="E185" s="373">
        <v>9</v>
      </c>
      <c r="F185" s="374" t="s">
        <v>486</v>
      </c>
      <c r="G185" s="375"/>
      <c r="H185" s="376"/>
    </row>
    <row r="186" spans="1:8" ht="66.75" customHeight="1">
      <c r="A186" s="243"/>
      <c r="B186" s="290" t="s">
        <v>487</v>
      </c>
      <c r="C186" s="291"/>
      <c r="D186" s="244"/>
      <c r="E186" s="377">
        <v>9.1</v>
      </c>
      <c r="F186" s="378" t="s">
        <v>1327</v>
      </c>
      <c r="G186" s="295"/>
      <c r="H186" s="379"/>
    </row>
    <row r="187" spans="1:8" ht="178.5" customHeight="1">
      <c r="A187" s="243"/>
      <c r="B187" s="290" t="s">
        <v>488</v>
      </c>
      <c r="C187" s="291"/>
      <c r="D187" s="244"/>
      <c r="E187" s="377"/>
      <c r="F187" s="378" t="s">
        <v>488</v>
      </c>
      <c r="G187" s="295"/>
      <c r="H187" s="379"/>
    </row>
    <row r="188" spans="1:8" ht="38.25" customHeight="1">
      <c r="A188" s="243"/>
      <c r="B188" s="380" t="s">
        <v>489</v>
      </c>
      <c r="C188" s="291"/>
      <c r="D188" s="244"/>
      <c r="E188" s="377"/>
      <c r="F188" s="294" t="s">
        <v>489</v>
      </c>
      <c r="G188" s="295"/>
      <c r="H188" s="379"/>
    </row>
    <row r="189" spans="1:8" ht="229.5" customHeight="1">
      <c r="A189" s="243"/>
      <c r="B189" s="290" t="s">
        <v>490</v>
      </c>
      <c r="C189" s="291"/>
      <c r="D189" s="244"/>
      <c r="E189" s="377"/>
      <c r="F189" s="378" t="s">
        <v>1328</v>
      </c>
      <c r="G189" s="295"/>
      <c r="H189" s="379"/>
    </row>
    <row r="190" spans="1:8" ht="93.75" customHeight="1">
      <c r="A190" s="245"/>
      <c r="B190" s="248" t="s">
        <v>491</v>
      </c>
      <c r="C190" s="246"/>
      <c r="D190" s="247"/>
      <c r="E190" s="381"/>
      <c r="F190" s="382" t="s">
        <v>1329</v>
      </c>
      <c r="G190" s="383"/>
      <c r="H190" s="384"/>
    </row>
    <row r="191" spans="1:8" ht="95.25" customHeight="1">
      <c r="A191" s="113" t="s">
        <v>4</v>
      </c>
      <c r="B191" s="744" t="s">
        <v>1712</v>
      </c>
      <c r="C191" s="312" t="s">
        <v>1362</v>
      </c>
      <c r="D191" s="313"/>
      <c r="E191" s="314" t="s">
        <v>4</v>
      </c>
      <c r="F191" s="315" t="str">
        <f t="shared" ref="F191:H195" si="19">B191</f>
        <v>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1" s="316" t="str">
        <f t="shared" si="19"/>
        <v>Y</v>
      </c>
      <c r="H191" s="317">
        <f t="shared" si="19"/>
        <v>0</v>
      </c>
    </row>
    <row r="192" spans="1:8" ht="70">
      <c r="A192" s="114" t="s">
        <v>5</v>
      </c>
      <c r="B192" s="653" t="s">
        <v>2128</v>
      </c>
      <c r="C192" s="658" t="s">
        <v>1362</v>
      </c>
      <c r="D192" s="317"/>
      <c r="E192" s="318" t="s">
        <v>5</v>
      </c>
      <c r="F192" s="315" t="str">
        <f t="shared" si="19"/>
        <v>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2" s="316" t="str">
        <f t="shared" si="19"/>
        <v>Y</v>
      </c>
      <c r="H192" s="317">
        <f t="shared" si="19"/>
        <v>0</v>
      </c>
    </row>
    <row r="193" spans="1:8" ht="84">
      <c r="A193" s="114" t="s">
        <v>6</v>
      </c>
      <c r="B193" s="315" t="s">
        <v>2438</v>
      </c>
      <c r="C193" s="316" t="s">
        <v>1362</v>
      </c>
      <c r="D193" s="317"/>
      <c r="E193" s="318" t="s">
        <v>6</v>
      </c>
      <c r="F193" s="315" t="str">
        <f t="shared" si="19"/>
        <v>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v>
      </c>
      <c r="G193" s="316" t="str">
        <f t="shared" si="19"/>
        <v>Y</v>
      </c>
      <c r="H193" s="317">
        <f t="shared" si="19"/>
        <v>0</v>
      </c>
    </row>
    <row r="194" spans="1:8">
      <c r="A194" s="114" t="s">
        <v>7</v>
      </c>
      <c r="B194" s="315"/>
      <c r="C194" s="316"/>
      <c r="D194" s="317"/>
      <c r="E194" s="318" t="s">
        <v>7</v>
      </c>
      <c r="F194" s="315">
        <f t="shared" si="19"/>
        <v>0</v>
      </c>
      <c r="G194" s="316">
        <f t="shared" si="19"/>
        <v>0</v>
      </c>
      <c r="H194" s="317">
        <f t="shared" si="19"/>
        <v>0</v>
      </c>
    </row>
    <row r="195" spans="1:8">
      <c r="A195" s="114" t="s">
        <v>8</v>
      </c>
      <c r="B195" s="315"/>
      <c r="C195" s="316"/>
      <c r="D195" s="317"/>
      <c r="E195" s="318" t="s">
        <v>8</v>
      </c>
      <c r="F195" s="315">
        <f t="shared" si="19"/>
        <v>0</v>
      </c>
      <c r="G195" s="316">
        <f t="shared" si="19"/>
        <v>0</v>
      </c>
      <c r="H195" s="317">
        <f t="shared" si="19"/>
        <v>0</v>
      </c>
    </row>
    <row r="196" spans="1:8">
      <c r="A196" s="319"/>
      <c r="B196" s="320"/>
      <c r="C196" s="321"/>
      <c r="D196" s="322"/>
      <c r="E196" s="319"/>
    </row>
    <row r="197" spans="1:8" ht="32.25" customHeight="1">
      <c r="A197" s="268">
        <v>10.199999999999999</v>
      </c>
      <c r="B197" s="117" t="s">
        <v>492</v>
      </c>
      <c r="C197" s="118"/>
      <c r="D197" s="119"/>
      <c r="E197" s="327">
        <v>9.1999999999999993</v>
      </c>
      <c r="F197" s="328" t="s">
        <v>492</v>
      </c>
      <c r="G197" s="329"/>
      <c r="H197" s="330"/>
    </row>
    <row r="198" spans="1:8" ht="28">
      <c r="A198" s="114" t="s">
        <v>4</v>
      </c>
      <c r="B198" s="740" t="s">
        <v>1713</v>
      </c>
      <c r="C198" s="316" t="s">
        <v>1362</v>
      </c>
      <c r="D198" s="317"/>
      <c r="E198" s="318" t="s">
        <v>4</v>
      </c>
      <c r="F198" s="315" t="str">
        <f t="shared" ref="F198:H202" si="20">B198</f>
        <v xml:space="preserve">FMM and standard group procedures require minimum holding periods for information. All records are maintained and securely backed up. GR10.3 </v>
      </c>
      <c r="G198" s="316" t="str">
        <f t="shared" si="20"/>
        <v>Y</v>
      </c>
      <c r="H198" s="317">
        <f t="shared" si="20"/>
        <v>0</v>
      </c>
    </row>
    <row r="199" spans="1:8" ht="28">
      <c r="A199" s="114" t="s">
        <v>5</v>
      </c>
      <c r="B199" s="653" t="s">
        <v>2129</v>
      </c>
      <c r="C199" s="655" t="s">
        <v>1362</v>
      </c>
      <c r="D199" s="317"/>
      <c r="E199" s="318" t="s">
        <v>5</v>
      </c>
      <c r="F199" s="315" t="str">
        <f t="shared" si="20"/>
        <v xml:space="preserve">FMM and standard group procedures require minimum holding periods for information. All records are maintained cloud based and securely backed up.  </v>
      </c>
      <c r="G199" s="316" t="str">
        <f t="shared" si="20"/>
        <v>Y</v>
      </c>
      <c r="H199" s="317">
        <f t="shared" si="20"/>
        <v>0</v>
      </c>
    </row>
    <row r="200" spans="1:8" ht="34.5" customHeight="1">
      <c r="A200" s="114" t="s">
        <v>6</v>
      </c>
      <c r="B200" s="315" t="s">
        <v>2439</v>
      </c>
      <c r="C200" s="316" t="s">
        <v>1362</v>
      </c>
      <c r="D200" s="317"/>
      <c r="E200" s="318" t="s">
        <v>6</v>
      </c>
      <c r="F200" s="315" t="str">
        <f t="shared" si="20"/>
        <v xml:space="preserve">FMM (section 2.9.1) and standard group procedures require minimum holding periods for information. All records are maintained cloud based and securely backed up.  </v>
      </c>
      <c r="G200" s="316" t="str">
        <f t="shared" si="20"/>
        <v>Y</v>
      </c>
      <c r="H200" s="317">
        <f t="shared" si="20"/>
        <v>0</v>
      </c>
    </row>
    <row r="201" spans="1:8">
      <c r="A201" s="114" t="s">
        <v>7</v>
      </c>
      <c r="B201" s="315"/>
      <c r="C201" s="316"/>
      <c r="D201" s="317"/>
      <c r="E201" s="318" t="s">
        <v>7</v>
      </c>
      <c r="F201" s="315">
        <f t="shared" si="20"/>
        <v>0</v>
      </c>
      <c r="G201" s="316">
        <f t="shared" si="20"/>
        <v>0</v>
      </c>
      <c r="H201" s="317">
        <f t="shared" si="20"/>
        <v>0</v>
      </c>
    </row>
    <row r="202" spans="1:8">
      <c r="A202" s="114" t="s">
        <v>8</v>
      </c>
      <c r="B202" s="315"/>
      <c r="C202" s="316"/>
      <c r="D202" s="317"/>
      <c r="E202" s="318" t="s">
        <v>8</v>
      </c>
      <c r="F202" s="315">
        <f t="shared" si="20"/>
        <v>0</v>
      </c>
      <c r="G202" s="316">
        <f t="shared" si="20"/>
        <v>0</v>
      </c>
      <c r="H202" s="317">
        <f t="shared" si="20"/>
        <v>0</v>
      </c>
    </row>
    <row r="203" spans="1:8">
      <c r="A203" s="319"/>
      <c r="B203" s="320"/>
      <c r="C203" s="321"/>
      <c r="D203" s="322"/>
      <c r="E203" s="356"/>
      <c r="F203" s="357"/>
      <c r="G203" s="358"/>
      <c r="H203" s="359"/>
    </row>
    <row r="204" spans="1:8" ht="74.25" customHeight="1">
      <c r="A204" s="109">
        <v>10.3</v>
      </c>
      <c r="B204" s="110" t="s">
        <v>493</v>
      </c>
      <c r="C204" s="115"/>
      <c r="D204" s="116"/>
      <c r="E204" s="356"/>
      <c r="F204" s="357"/>
      <c r="G204" s="358"/>
      <c r="H204" s="359"/>
    </row>
    <row r="205" spans="1:8" ht="85.5" customHeight="1">
      <c r="A205" s="109"/>
      <c r="B205" s="219" t="s">
        <v>494</v>
      </c>
      <c r="C205" s="118"/>
      <c r="D205" s="119"/>
      <c r="E205" s="360"/>
      <c r="F205" s="360"/>
      <c r="G205" s="360"/>
      <c r="H205" s="360"/>
    </row>
    <row r="206" spans="1:8" ht="42">
      <c r="A206" s="114" t="s">
        <v>4</v>
      </c>
      <c r="B206" s="740" t="s">
        <v>1714</v>
      </c>
      <c r="C206" s="371" t="s">
        <v>1362</v>
      </c>
      <c r="D206" s="372"/>
      <c r="E206" s="360"/>
      <c r="F206" s="360"/>
      <c r="G206" s="360"/>
      <c r="H206" s="360"/>
    </row>
    <row r="207" spans="1:8" ht="42">
      <c r="A207" s="114" t="s">
        <v>5</v>
      </c>
      <c r="B207" s="653" t="s">
        <v>1714</v>
      </c>
      <c r="C207" s="657" t="s">
        <v>1362</v>
      </c>
      <c r="D207" s="317"/>
      <c r="E207" s="360"/>
      <c r="F207" s="360"/>
      <c r="G207" s="360"/>
      <c r="H207" s="360"/>
    </row>
    <row r="208" spans="1:8" ht="112">
      <c r="A208" s="114" t="s">
        <v>6</v>
      </c>
      <c r="B208" s="315" t="s">
        <v>2440</v>
      </c>
      <c r="C208" s="316" t="s">
        <v>1362</v>
      </c>
      <c r="D208" s="317"/>
      <c r="E208" s="360"/>
      <c r="F208" s="360"/>
      <c r="G208" s="360"/>
      <c r="H208" s="360"/>
    </row>
    <row r="209" spans="1:12">
      <c r="A209" s="114" t="s">
        <v>7</v>
      </c>
      <c r="B209" s="315"/>
      <c r="C209" s="316"/>
      <c r="D209" s="317"/>
      <c r="E209" s="360"/>
      <c r="F209" s="360"/>
      <c r="G209" s="360"/>
      <c r="H209" s="360"/>
    </row>
    <row r="210" spans="1:12">
      <c r="A210" s="114" t="s">
        <v>8</v>
      </c>
      <c r="B210" s="315"/>
      <c r="C210" s="316"/>
      <c r="D210" s="317"/>
      <c r="E210" s="360"/>
      <c r="F210" s="360"/>
      <c r="G210" s="360"/>
      <c r="H210" s="360"/>
    </row>
    <row r="211" spans="1:12">
      <c r="A211" s="319"/>
      <c r="B211" s="320"/>
      <c r="C211" s="321"/>
      <c r="D211" s="322"/>
      <c r="E211" s="360"/>
      <c r="F211" s="360"/>
      <c r="G211" s="360"/>
      <c r="H211" s="360"/>
    </row>
    <row r="212" spans="1:12" ht="36.75" customHeight="1">
      <c r="A212" s="268">
        <v>11</v>
      </c>
      <c r="B212" s="117" t="s">
        <v>495</v>
      </c>
      <c r="C212" s="118"/>
      <c r="D212" s="119"/>
      <c r="E212" s="365">
        <v>10</v>
      </c>
      <c r="F212" s="303" t="s">
        <v>495</v>
      </c>
      <c r="G212" s="366"/>
      <c r="H212" s="367"/>
    </row>
    <row r="213" spans="1:12" s="385" customFormat="1" ht="193.5" customHeight="1">
      <c r="A213" s="268">
        <v>11.1</v>
      </c>
      <c r="B213" s="117" t="s">
        <v>496</v>
      </c>
      <c r="C213" s="118"/>
      <c r="D213" s="119"/>
      <c r="E213" s="327">
        <v>10.1</v>
      </c>
      <c r="F213" s="328" t="s">
        <v>1330</v>
      </c>
      <c r="G213" s="329"/>
      <c r="H213" s="330"/>
      <c r="J213" s="260"/>
      <c r="K213" s="260"/>
      <c r="L213" s="264"/>
    </row>
    <row r="214" spans="1:12" ht="54" customHeight="1">
      <c r="A214" s="114" t="s">
        <v>4</v>
      </c>
      <c r="B214" s="740" t="s">
        <v>1715</v>
      </c>
      <c r="C214" s="316" t="s">
        <v>1362</v>
      </c>
      <c r="D214" s="317"/>
      <c r="E214" s="318" t="s">
        <v>4</v>
      </c>
      <c r="F214" s="315" t="str">
        <f>B214</f>
        <v>FMM sets out the requirements and these are agreed with the certification body and audits conducted. All monitoring (Internal and external) is included with the groups management review procedures and any finding shared and actioned as necessary.</v>
      </c>
      <c r="G214" s="316" t="str">
        <f>C214</f>
        <v>Y</v>
      </c>
      <c r="H214" s="317">
        <f>D214</f>
        <v>0</v>
      </c>
    </row>
    <row r="215" spans="1:12" ht="42">
      <c r="A215" s="114" t="s">
        <v>5</v>
      </c>
      <c r="B215" s="653" t="s">
        <v>1715</v>
      </c>
      <c r="C215" s="655" t="s">
        <v>1362</v>
      </c>
      <c r="D215" s="317"/>
      <c r="E215" s="318" t="s">
        <v>5</v>
      </c>
      <c r="F215" s="315" t="str">
        <f t="shared" ref="F215:H218" si="21">B215</f>
        <v>FMM sets out the requirements and these are agreed with the certification body and audits conducted. All monitoring (Internal and external) is included with the groups management review procedures and any finding shared and actioned as necessary.</v>
      </c>
      <c r="G215" s="316" t="str">
        <f t="shared" si="21"/>
        <v>Y</v>
      </c>
      <c r="H215" s="317">
        <f t="shared" si="21"/>
        <v>0</v>
      </c>
      <c r="J215" s="261"/>
      <c r="K215" s="263"/>
      <c r="L215" s="263"/>
    </row>
    <row r="216" spans="1:12" ht="68.25" customHeight="1">
      <c r="A216" s="114" t="s">
        <v>6</v>
      </c>
      <c r="B216" s="315" t="s">
        <v>2441</v>
      </c>
      <c r="C216" s="316" t="s">
        <v>1362</v>
      </c>
      <c r="D216" s="317"/>
      <c r="E216" s="318" t="s">
        <v>6</v>
      </c>
      <c r="F216" s="315" t="str">
        <f t="shared" si="21"/>
        <v>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v>
      </c>
      <c r="G216" s="316" t="str">
        <f t="shared" si="21"/>
        <v>Y</v>
      </c>
      <c r="H216" s="317">
        <f t="shared" si="21"/>
        <v>0</v>
      </c>
      <c r="J216" s="262"/>
      <c r="K216" s="262"/>
      <c r="L216" s="263"/>
    </row>
    <row r="217" spans="1:12">
      <c r="A217" s="114" t="s">
        <v>7</v>
      </c>
      <c r="B217" s="315"/>
      <c r="C217" s="316"/>
      <c r="D217" s="317"/>
      <c r="E217" s="318" t="s">
        <v>7</v>
      </c>
      <c r="F217" s="315">
        <f t="shared" si="21"/>
        <v>0</v>
      </c>
      <c r="G217" s="316">
        <f t="shared" si="21"/>
        <v>0</v>
      </c>
      <c r="H217" s="317">
        <f t="shared" si="21"/>
        <v>0</v>
      </c>
      <c r="J217" s="261"/>
      <c r="K217" s="263"/>
      <c r="L217" s="263"/>
    </row>
    <row r="218" spans="1:12">
      <c r="A218" s="114" t="s">
        <v>8</v>
      </c>
      <c r="B218" s="315"/>
      <c r="C218" s="316"/>
      <c r="D218" s="317"/>
      <c r="E218" s="318" t="s">
        <v>8</v>
      </c>
      <c r="F218" s="315">
        <f t="shared" si="21"/>
        <v>0</v>
      </c>
      <c r="G218" s="316">
        <f t="shared" si="21"/>
        <v>0</v>
      </c>
      <c r="H218" s="317">
        <f t="shared" si="21"/>
        <v>0</v>
      </c>
      <c r="J218" s="261"/>
      <c r="K218" s="263"/>
      <c r="L218" s="263"/>
    </row>
    <row r="219" spans="1:12">
      <c r="A219" s="319"/>
      <c r="B219" s="320"/>
      <c r="C219" s="321"/>
      <c r="D219" s="322"/>
      <c r="E219" s="319"/>
      <c r="J219" s="261"/>
      <c r="K219" s="261"/>
      <c r="L219" s="265"/>
    </row>
    <row r="220" spans="1:12" ht="57.75" customHeight="1">
      <c r="A220" s="109">
        <v>11.2</v>
      </c>
      <c r="B220" s="110" t="s">
        <v>497</v>
      </c>
      <c r="C220" s="115"/>
      <c r="D220" s="116"/>
      <c r="E220" s="307">
        <v>10.199999999999999</v>
      </c>
      <c r="F220" s="308" t="s">
        <v>1331</v>
      </c>
      <c r="G220" s="323"/>
      <c r="H220" s="324"/>
    </row>
    <row r="221" spans="1:12" ht="70.5" customHeight="1">
      <c r="A221" s="109"/>
      <c r="B221" s="219" t="s">
        <v>498</v>
      </c>
      <c r="C221" s="118"/>
      <c r="D221" s="119"/>
      <c r="E221" s="307"/>
      <c r="F221" s="335" t="s">
        <v>1332</v>
      </c>
      <c r="G221" s="329"/>
      <c r="H221" s="330"/>
    </row>
    <row r="222" spans="1:12" ht="42">
      <c r="A222" s="114" t="s">
        <v>4</v>
      </c>
      <c r="B222" s="740" t="s">
        <v>1716</v>
      </c>
      <c r="C222" s="371" t="s">
        <v>1362</v>
      </c>
      <c r="D222" s="372"/>
      <c r="E222" s="318" t="s">
        <v>4</v>
      </c>
      <c r="F222" s="315" t="str">
        <f t="shared" ref="F222:H226" si="22">B222</f>
        <v>FMM Issue 3 - Section 7 and Appendix III – Year to date 2021 a total of 7 nos. audits have been completed (4 nos Internal UKWAS/ISO and 3 nos Property Audit Checklists) – referenced to Audit Schedule and Audit Records</v>
      </c>
      <c r="G222" s="316" t="str">
        <f t="shared" si="22"/>
        <v>Y</v>
      </c>
      <c r="H222" s="317">
        <f t="shared" si="22"/>
        <v>0</v>
      </c>
    </row>
    <row r="223" spans="1:12" ht="42">
      <c r="A223" s="114" t="s">
        <v>5</v>
      </c>
      <c r="B223" s="653" t="s">
        <v>2130</v>
      </c>
      <c r="C223" s="657" t="s">
        <v>1362</v>
      </c>
      <c r="D223" s="317"/>
      <c r="E223" s="318" t="s">
        <v>5</v>
      </c>
      <c r="F223" s="315" t="str">
        <f t="shared" si="22"/>
        <v>FMM Issue 4 - Section 7 and Appendix III – Year to date 2022 a total of 8 nos. audits have been completed (3 nos Internal UKWAS/ISO and 5 nos Property Audit Checklists) – referenced to Audit Schedule and Audit Records</v>
      </c>
      <c r="G223" s="316" t="str">
        <f t="shared" si="22"/>
        <v>Y</v>
      </c>
      <c r="H223" s="317">
        <f t="shared" si="22"/>
        <v>0</v>
      </c>
    </row>
    <row r="224" spans="1:12" ht="56">
      <c r="A224" s="114" t="s">
        <v>6</v>
      </c>
      <c r="B224" s="315" t="s">
        <v>2442</v>
      </c>
      <c r="C224" s="316" t="s">
        <v>1362</v>
      </c>
      <c r="D224" s="317"/>
      <c r="E224" s="318" t="s">
        <v>6</v>
      </c>
      <c r="F224" s="315" t="str">
        <f t="shared" si="22"/>
        <v>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v>
      </c>
      <c r="G224" s="316" t="str">
        <f t="shared" si="22"/>
        <v>Y</v>
      </c>
      <c r="H224" s="317">
        <f t="shared" si="22"/>
        <v>0</v>
      </c>
    </row>
    <row r="225" spans="1:8">
      <c r="A225" s="114" t="s">
        <v>7</v>
      </c>
      <c r="B225" s="315"/>
      <c r="C225" s="316"/>
      <c r="D225" s="317"/>
      <c r="E225" s="318" t="s">
        <v>7</v>
      </c>
      <c r="F225" s="315">
        <f t="shared" si="22"/>
        <v>0</v>
      </c>
      <c r="G225" s="316">
        <f t="shared" si="22"/>
        <v>0</v>
      </c>
      <c r="H225" s="317">
        <f t="shared" si="22"/>
        <v>0</v>
      </c>
    </row>
    <row r="226" spans="1:8">
      <c r="A226" s="114" t="s">
        <v>8</v>
      </c>
      <c r="B226" s="315"/>
      <c r="C226" s="316"/>
      <c r="D226" s="317"/>
      <c r="E226" s="318" t="s">
        <v>8</v>
      </c>
      <c r="F226" s="315">
        <f t="shared" si="22"/>
        <v>0</v>
      </c>
      <c r="G226" s="316">
        <f t="shared" si="22"/>
        <v>0</v>
      </c>
      <c r="H226" s="317">
        <f t="shared" si="22"/>
        <v>0</v>
      </c>
    </row>
    <row r="227" spans="1:8">
      <c r="A227" s="319"/>
      <c r="B227" s="320"/>
      <c r="C227" s="321"/>
      <c r="D227" s="322"/>
      <c r="E227" s="319"/>
    </row>
    <row r="228" spans="1:8" ht="42" customHeight="1">
      <c r="A228" s="268">
        <v>11.3</v>
      </c>
      <c r="B228" s="117" t="s">
        <v>499</v>
      </c>
      <c r="C228" s="118"/>
      <c r="D228" s="119"/>
      <c r="E228" s="327">
        <v>10.3</v>
      </c>
      <c r="F228" s="328" t="s">
        <v>499</v>
      </c>
      <c r="G228" s="329"/>
      <c r="H228" s="330"/>
    </row>
    <row r="229" spans="1:8">
      <c r="A229" s="114" t="s">
        <v>4</v>
      </c>
      <c r="B229" s="741" t="s">
        <v>1717</v>
      </c>
      <c r="C229" s="316" t="s">
        <v>1362</v>
      </c>
      <c r="D229" s="317"/>
      <c r="E229" s="318" t="s">
        <v>4</v>
      </c>
      <c r="F229" s="315" t="str">
        <f t="shared" ref="F229:H233" si="23">B229</f>
        <v>FMM Issue 3 - Section 7 and Appendix III</v>
      </c>
      <c r="G229" s="316" t="str">
        <f t="shared" si="23"/>
        <v>Y</v>
      </c>
      <c r="H229" s="317">
        <f t="shared" si="23"/>
        <v>0</v>
      </c>
    </row>
    <row r="230" spans="1:8">
      <c r="A230" s="114" t="s">
        <v>5</v>
      </c>
      <c r="B230" s="654" t="s">
        <v>2131</v>
      </c>
      <c r="C230" s="655" t="s">
        <v>1362</v>
      </c>
      <c r="D230" s="317"/>
      <c r="E230" s="318" t="s">
        <v>5</v>
      </c>
      <c r="F230" s="315" t="str">
        <f t="shared" si="23"/>
        <v>Specified in FMM Issue 4 - Section 7 and Appendix III</v>
      </c>
      <c r="G230" s="316" t="str">
        <f t="shared" si="23"/>
        <v>Y</v>
      </c>
      <c r="H230" s="317">
        <f t="shared" si="23"/>
        <v>0</v>
      </c>
    </row>
    <row r="231" spans="1:8" ht="28">
      <c r="A231" s="114" t="s">
        <v>6</v>
      </c>
      <c r="B231" s="315" t="s">
        <v>2443</v>
      </c>
      <c r="C231" s="316" t="s">
        <v>1362</v>
      </c>
      <c r="D231" s="317"/>
      <c r="E231" s="318" t="s">
        <v>6</v>
      </c>
      <c r="F231" s="315" t="str">
        <f t="shared" si="23"/>
        <v>Documented in the Management Manual, sections 6.2 (which defines in-active properties), 7 and Appendix III.</v>
      </c>
      <c r="G231" s="316" t="str">
        <f t="shared" si="23"/>
        <v>Y</v>
      </c>
      <c r="H231" s="317">
        <f t="shared" si="23"/>
        <v>0</v>
      </c>
    </row>
    <row r="232" spans="1:8">
      <c r="A232" s="114" t="s">
        <v>7</v>
      </c>
      <c r="B232" s="315"/>
      <c r="C232" s="316"/>
      <c r="D232" s="317"/>
      <c r="E232" s="318" t="s">
        <v>7</v>
      </c>
      <c r="F232" s="315">
        <f t="shared" si="23"/>
        <v>0</v>
      </c>
      <c r="G232" s="316">
        <f t="shared" si="23"/>
        <v>0</v>
      </c>
      <c r="H232" s="317">
        <f t="shared" si="23"/>
        <v>0</v>
      </c>
    </row>
    <row r="233" spans="1:8">
      <c r="A233" s="114" t="s">
        <v>8</v>
      </c>
      <c r="B233" s="315"/>
      <c r="C233" s="316"/>
      <c r="D233" s="317"/>
      <c r="E233" s="318" t="s">
        <v>8</v>
      </c>
      <c r="F233" s="315">
        <f t="shared" si="23"/>
        <v>0</v>
      </c>
      <c r="G233" s="316">
        <f t="shared" si="23"/>
        <v>0</v>
      </c>
      <c r="H233" s="317">
        <f t="shared" si="23"/>
        <v>0</v>
      </c>
    </row>
    <row r="234" spans="1:8">
      <c r="A234" s="319"/>
      <c r="B234" s="320"/>
      <c r="C234" s="321"/>
      <c r="D234" s="322"/>
      <c r="E234" s="319"/>
    </row>
    <row r="235" spans="1:8" ht="344.25" customHeight="1">
      <c r="A235" s="273" t="s">
        <v>500</v>
      </c>
      <c r="B235" s="256" t="s">
        <v>501</v>
      </c>
      <c r="C235" s="257"/>
      <c r="D235" s="258"/>
      <c r="E235" s="386">
        <v>10.4</v>
      </c>
      <c r="F235" s="387" t="s">
        <v>1333</v>
      </c>
      <c r="G235" s="387"/>
      <c r="H235" s="388"/>
    </row>
    <row r="236" spans="1:8" ht="336">
      <c r="A236" s="289"/>
      <c r="B236" s="445" t="s">
        <v>1334</v>
      </c>
      <c r="C236" s="389" t="s">
        <v>1335</v>
      </c>
      <c r="D236" s="389" t="s">
        <v>1336</v>
      </c>
      <c r="E236" s="390"/>
      <c r="F236" s="387" t="s">
        <v>1337</v>
      </c>
      <c r="G236" s="387"/>
      <c r="H236" s="387"/>
    </row>
    <row r="237" spans="1:8" ht="44.25" customHeight="1">
      <c r="A237" s="289"/>
      <c r="B237" s="446" t="s">
        <v>502</v>
      </c>
      <c r="C237" s="391" t="s">
        <v>503</v>
      </c>
      <c r="D237" s="392" t="s">
        <v>504</v>
      </c>
      <c r="E237" s="393"/>
      <c r="F237" s="394"/>
      <c r="G237" s="394"/>
      <c r="H237" s="394"/>
    </row>
    <row r="238" spans="1:8">
      <c r="A238" s="289"/>
      <c r="B238" s="447" t="s">
        <v>505</v>
      </c>
      <c r="C238" s="263">
        <v>1</v>
      </c>
      <c r="D238" s="263">
        <f>ROUNDUP(SQRT(C238),0)</f>
        <v>1</v>
      </c>
      <c r="E238" s="395"/>
      <c r="F238" s="395"/>
      <c r="G238" s="395"/>
      <c r="H238" s="395"/>
    </row>
    <row r="239" spans="1:8" ht="80.25" customHeight="1">
      <c r="A239" s="289"/>
      <c r="B239" s="262" t="s">
        <v>1809</v>
      </c>
      <c r="C239" s="262">
        <v>0</v>
      </c>
      <c r="D239" s="263">
        <f>ROUNDUP(0.6*SQRT(C239),0)</f>
        <v>0</v>
      </c>
      <c r="E239" s="395"/>
      <c r="F239" s="395"/>
      <c r="G239" s="395"/>
      <c r="H239" s="395"/>
    </row>
    <row r="240" spans="1:8">
      <c r="A240" s="289"/>
      <c r="B240" s="447" t="s">
        <v>506</v>
      </c>
      <c r="C240" s="263">
        <v>0</v>
      </c>
      <c r="D240" s="263">
        <f>ROUNDUP(0.1*SQRT(C240),0)</f>
        <v>0</v>
      </c>
      <c r="E240" s="395"/>
      <c r="F240" s="395"/>
      <c r="G240" s="395"/>
      <c r="H240" s="395"/>
    </row>
    <row r="241" spans="1:8" ht="59.25" customHeight="1">
      <c r="A241" s="289"/>
      <c r="B241" s="447" t="s">
        <v>507</v>
      </c>
      <c r="C241" s="263">
        <v>45</v>
      </c>
      <c r="D241" s="262" t="s">
        <v>508</v>
      </c>
      <c r="E241" s="395"/>
      <c r="F241" s="395"/>
      <c r="G241" s="395"/>
      <c r="H241" s="395"/>
    </row>
    <row r="242" spans="1:8" ht="107.25" customHeight="1">
      <c r="A242" s="114" t="s">
        <v>4</v>
      </c>
      <c r="B242" s="444" t="s">
        <v>1718</v>
      </c>
      <c r="C242" s="449"/>
      <c r="D242" s="659"/>
      <c r="E242" s="318" t="s">
        <v>4</v>
      </c>
      <c r="F242" s="315" t="str">
        <f t="shared" ref="F242:H246" si="24">B242</f>
        <v>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v>
      </c>
      <c r="G242" s="316">
        <f t="shared" si="24"/>
        <v>0</v>
      </c>
      <c r="H242" s="317">
        <f t="shared" si="24"/>
        <v>0</v>
      </c>
    </row>
    <row r="243" spans="1:8" ht="84">
      <c r="A243" s="114" t="s">
        <v>5</v>
      </c>
      <c r="B243" s="653" t="s">
        <v>2132</v>
      </c>
      <c r="C243" s="449"/>
      <c r="D243" s="659"/>
      <c r="E243" s="318" t="s">
        <v>5</v>
      </c>
      <c r="F243" s="315" t="str">
        <f t="shared" si="24"/>
        <v>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v>
      </c>
      <c r="G243" s="316">
        <f t="shared" si="24"/>
        <v>0</v>
      </c>
      <c r="H243" s="317">
        <f t="shared" si="24"/>
        <v>0</v>
      </c>
    </row>
    <row r="244" spans="1:8" ht="70">
      <c r="A244" s="114" t="s">
        <v>6</v>
      </c>
      <c r="B244" s="370" t="s">
        <v>2444</v>
      </c>
      <c r="C244" s="449"/>
      <c r="D244" s="659"/>
      <c r="E244" s="318" t="s">
        <v>6</v>
      </c>
      <c r="F244" s="315" t="str">
        <f t="shared" si="24"/>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4" s="316">
        <f t="shared" si="24"/>
        <v>0</v>
      </c>
      <c r="H244" s="317">
        <f t="shared" si="24"/>
        <v>0</v>
      </c>
    </row>
    <row r="245" spans="1:8">
      <c r="A245" s="114" t="s">
        <v>7</v>
      </c>
      <c r="B245" s="370"/>
      <c r="C245" s="371"/>
      <c r="D245" s="372"/>
      <c r="E245" s="318" t="s">
        <v>7</v>
      </c>
      <c r="F245" s="315">
        <f t="shared" si="24"/>
        <v>0</v>
      </c>
      <c r="G245" s="316">
        <f t="shared" si="24"/>
        <v>0</v>
      </c>
      <c r="H245" s="317">
        <f t="shared" si="24"/>
        <v>0</v>
      </c>
    </row>
    <row r="246" spans="1:8">
      <c r="A246" s="114" t="s">
        <v>8</v>
      </c>
      <c r="B246" s="315"/>
      <c r="C246" s="316"/>
      <c r="D246" s="317"/>
      <c r="E246" s="318" t="s">
        <v>8</v>
      </c>
      <c r="F246" s="315">
        <f t="shared" si="24"/>
        <v>0</v>
      </c>
      <c r="G246" s="316">
        <f t="shared" si="24"/>
        <v>0</v>
      </c>
      <c r="H246" s="317">
        <f t="shared" si="24"/>
        <v>0</v>
      </c>
    </row>
    <row r="247" spans="1:8">
      <c r="A247" s="319"/>
      <c r="B247" s="320"/>
      <c r="C247" s="321"/>
      <c r="D247" s="322"/>
      <c r="E247" s="319"/>
    </row>
    <row r="248" spans="1:8" ht="89.25" customHeight="1">
      <c r="A248" s="268">
        <v>11.6</v>
      </c>
      <c r="B248" s="117" t="s">
        <v>509</v>
      </c>
      <c r="C248" s="118"/>
      <c r="D248" s="119"/>
      <c r="E248" s="327">
        <v>10.5</v>
      </c>
      <c r="F248" s="328" t="s">
        <v>509</v>
      </c>
      <c r="G248" s="329"/>
      <c r="H248" s="330"/>
    </row>
    <row r="249" spans="1:8">
      <c r="A249" s="114" t="s">
        <v>4</v>
      </c>
      <c r="B249" s="741" t="s">
        <v>1719</v>
      </c>
      <c r="C249" s="316" t="s">
        <v>1362</v>
      </c>
      <c r="D249" s="317"/>
      <c r="E249" s="318" t="s">
        <v>4</v>
      </c>
      <c r="F249" s="315" t="str">
        <f t="shared" ref="F249:H253" si="25">B249</f>
        <v>As GR11.4 above and FMM Issue 3 - Section 7 and Appendix III</v>
      </c>
      <c r="G249" s="316" t="str">
        <f t="shared" si="25"/>
        <v>Y</v>
      </c>
      <c r="H249" s="317">
        <f t="shared" si="25"/>
        <v>0</v>
      </c>
    </row>
    <row r="250" spans="1:8">
      <c r="A250" s="114" t="s">
        <v>5</v>
      </c>
      <c r="B250" t="s">
        <v>1719</v>
      </c>
      <c r="C250" s="316" t="s">
        <v>1362</v>
      </c>
      <c r="D250" s="317"/>
      <c r="E250" s="318" t="s">
        <v>5</v>
      </c>
      <c r="F250" s="315" t="str">
        <f t="shared" si="25"/>
        <v>As GR11.4 above and FMM Issue 3 - Section 7 and Appendix III</v>
      </c>
      <c r="G250" s="316" t="str">
        <f t="shared" si="25"/>
        <v>Y</v>
      </c>
      <c r="H250" s="317">
        <f t="shared" si="25"/>
        <v>0</v>
      </c>
    </row>
    <row r="251" spans="1:8">
      <c r="A251" s="114" t="s">
        <v>6</v>
      </c>
      <c r="B251" s="315" t="s">
        <v>1719</v>
      </c>
      <c r="C251" s="316" t="s">
        <v>1362</v>
      </c>
      <c r="D251" s="317"/>
      <c r="E251" s="318" t="s">
        <v>6</v>
      </c>
      <c r="F251" s="315" t="str">
        <f t="shared" si="25"/>
        <v>As GR11.4 above and FMM Issue 3 - Section 7 and Appendix III</v>
      </c>
      <c r="G251" s="316" t="str">
        <f t="shared" si="25"/>
        <v>Y</v>
      </c>
      <c r="H251" s="317">
        <f t="shared" si="25"/>
        <v>0</v>
      </c>
    </row>
    <row r="252" spans="1:8">
      <c r="A252" s="114" t="s">
        <v>7</v>
      </c>
      <c r="B252" s="315"/>
      <c r="C252" s="316"/>
      <c r="D252" s="317"/>
      <c r="E252" s="318" t="s">
        <v>7</v>
      </c>
      <c r="F252" s="315">
        <f t="shared" si="25"/>
        <v>0</v>
      </c>
      <c r="G252" s="316">
        <f t="shared" si="25"/>
        <v>0</v>
      </c>
      <c r="H252" s="317">
        <f t="shared" si="25"/>
        <v>0</v>
      </c>
    </row>
    <row r="253" spans="1:8">
      <c r="A253" s="114" t="s">
        <v>8</v>
      </c>
      <c r="B253" s="315"/>
      <c r="C253" s="316"/>
      <c r="D253" s="317"/>
      <c r="E253" s="318" t="s">
        <v>8</v>
      </c>
      <c r="F253" s="315">
        <f t="shared" si="25"/>
        <v>0</v>
      </c>
      <c r="G253" s="316">
        <f t="shared" si="25"/>
        <v>0</v>
      </c>
      <c r="H253" s="317">
        <f t="shared" si="25"/>
        <v>0</v>
      </c>
    </row>
    <row r="254" spans="1:8">
      <c r="A254" s="319"/>
      <c r="B254" s="320"/>
      <c r="C254" s="321"/>
      <c r="D254" s="322"/>
      <c r="E254" s="319"/>
    </row>
    <row r="255" spans="1:8" ht="78.75" customHeight="1">
      <c r="A255" s="268">
        <v>11.7</v>
      </c>
      <c r="B255" s="117" t="s">
        <v>510</v>
      </c>
      <c r="C255" s="118"/>
      <c r="D255" s="119"/>
      <c r="E255" s="327">
        <v>10.6</v>
      </c>
      <c r="F255" s="328" t="s">
        <v>1338</v>
      </c>
      <c r="G255" s="329"/>
      <c r="H255" s="330"/>
    </row>
    <row r="256" spans="1:8">
      <c r="A256" s="114" t="s">
        <v>4</v>
      </c>
      <c r="B256" s="741" t="s">
        <v>1719</v>
      </c>
      <c r="C256" s="316" t="s">
        <v>1362</v>
      </c>
      <c r="D256" s="317"/>
      <c r="E256" s="318" t="s">
        <v>4</v>
      </c>
      <c r="F256" s="315" t="str">
        <f t="shared" ref="F256:H260" si="26">B256</f>
        <v>As GR11.4 above and FMM Issue 3 - Section 7 and Appendix III</v>
      </c>
      <c r="G256" s="316" t="str">
        <f t="shared" si="26"/>
        <v>Y</v>
      </c>
      <c r="H256" s="317">
        <f t="shared" si="26"/>
        <v>0</v>
      </c>
    </row>
    <row r="257" spans="1:8">
      <c r="A257" s="114" t="s">
        <v>5</v>
      </c>
      <c r="B257" t="s">
        <v>1719</v>
      </c>
      <c r="C257" s="316" t="s">
        <v>1362</v>
      </c>
      <c r="D257" s="317"/>
      <c r="E257" s="318" t="s">
        <v>5</v>
      </c>
      <c r="F257" s="315" t="str">
        <f t="shared" si="26"/>
        <v>As GR11.4 above and FMM Issue 3 - Section 7 and Appendix III</v>
      </c>
      <c r="G257" s="316" t="str">
        <f t="shared" si="26"/>
        <v>Y</v>
      </c>
      <c r="H257" s="317">
        <f t="shared" si="26"/>
        <v>0</v>
      </c>
    </row>
    <row r="258" spans="1:8" s="339" customFormat="1" ht="15">
      <c r="A258" s="114" t="s">
        <v>6</v>
      </c>
      <c r="B258" s="315" t="s">
        <v>1719</v>
      </c>
      <c r="C258" s="316" t="s">
        <v>1362</v>
      </c>
      <c r="D258" s="317"/>
      <c r="E258" s="318" t="s">
        <v>6</v>
      </c>
      <c r="F258" s="315" t="str">
        <f t="shared" si="26"/>
        <v>As GR11.4 above and FMM Issue 3 - Section 7 and Appendix III</v>
      </c>
      <c r="G258" s="316" t="str">
        <f t="shared" si="26"/>
        <v>Y</v>
      </c>
      <c r="H258" s="317">
        <f t="shared" si="26"/>
        <v>0</v>
      </c>
    </row>
    <row r="259" spans="1:8">
      <c r="A259" s="114" t="s">
        <v>7</v>
      </c>
      <c r="B259" s="315"/>
      <c r="C259" s="316"/>
      <c r="D259" s="317"/>
      <c r="E259" s="318" t="s">
        <v>7</v>
      </c>
      <c r="F259" s="315">
        <f t="shared" si="26"/>
        <v>0</v>
      </c>
      <c r="G259" s="316">
        <f t="shared" si="26"/>
        <v>0</v>
      </c>
      <c r="H259" s="317">
        <f t="shared" si="26"/>
        <v>0</v>
      </c>
    </row>
    <row r="260" spans="1:8">
      <c r="A260" s="114" t="s">
        <v>8</v>
      </c>
      <c r="B260" s="315"/>
      <c r="C260" s="316"/>
      <c r="D260" s="317"/>
      <c r="E260" s="318" t="s">
        <v>8</v>
      </c>
      <c r="F260" s="315">
        <f t="shared" si="26"/>
        <v>0</v>
      </c>
      <c r="G260" s="316">
        <f t="shared" si="26"/>
        <v>0</v>
      </c>
      <c r="H260" s="317">
        <f t="shared" si="26"/>
        <v>0</v>
      </c>
    </row>
    <row r="261" spans="1:8">
      <c r="A261" s="319"/>
      <c r="B261" s="320"/>
      <c r="C261" s="321"/>
      <c r="D261" s="322"/>
      <c r="E261" s="319"/>
    </row>
    <row r="262" spans="1:8" ht="101.25" customHeight="1">
      <c r="A262" s="268">
        <v>11.8</v>
      </c>
      <c r="B262" s="117" t="s">
        <v>511</v>
      </c>
      <c r="C262" s="118"/>
      <c r="D262" s="119"/>
      <c r="E262" s="327">
        <v>10.8</v>
      </c>
      <c r="F262" s="328" t="s">
        <v>511</v>
      </c>
      <c r="G262" s="329"/>
      <c r="H262" s="330"/>
    </row>
    <row r="263" spans="1:8">
      <c r="A263" s="114" t="s">
        <v>4</v>
      </c>
      <c r="B263" s="741" t="s">
        <v>1719</v>
      </c>
      <c r="C263" s="316" t="s">
        <v>1362</v>
      </c>
      <c r="D263" s="317"/>
      <c r="E263" s="318" t="s">
        <v>4</v>
      </c>
      <c r="F263" s="315" t="str">
        <f t="shared" ref="F263:H267" si="27">B263</f>
        <v>As GR11.4 above and FMM Issue 3 - Section 7 and Appendix III</v>
      </c>
      <c r="G263" s="316" t="str">
        <f t="shared" si="27"/>
        <v>Y</v>
      </c>
      <c r="H263" s="317">
        <f t="shared" si="27"/>
        <v>0</v>
      </c>
    </row>
    <row r="264" spans="1:8">
      <c r="A264" s="114" t="s">
        <v>5</v>
      </c>
      <c r="B264" t="s">
        <v>1719</v>
      </c>
      <c r="C264" s="316" t="s">
        <v>1362</v>
      </c>
      <c r="D264" s="317"/>
      <c r="E264" s="318" t="s">
        <v>5</v>
      </c>
      <c r="F264" s="315" t="str">
        <f t="shared" si="27"/>
        <v>As GR11.4 above and FMM Issue 3 - Section 7 and Appendix III</v>
      </c>
      <c r="G264" s="316" t="str">
        <f t="shared" si="27"/>
        <v>Y</v>
      </c>
      <c r="H264" s="317">
        <f t="shared" si="27"/>
        <v>0</v>
      </c>
    </row>
    <row r="265" spans="1:8">
      <c r="A265" s="114" t="s">
        <v>6</v>
      </c>
      <c r="B265" s="315" t="s">
        <v>1719</v>
      </c>
      <c r="C265" s="316" t="s">
        <v>1362</v>
      </c>
      <c r="D265" s="317"/>
      <c r="E265" s="318" t="s">
        <v>6</v>
      </c>
      <c r="F265" s="315" t="str">
        <f t="shared" si="27"/>
        <v>As GR11.4 above and FMM Issue 3 - Section 7 and Appendix III</v>
      </c>
      <c r="G265" s="316" t="str">
        <f t="shared" si="27"/>
        <v>Y</v>
      </c>
      <c r="H265" s="317">
        <f t="shared" si="27"/>
        <v>0</v>
      </c>
    </row>
    <row r="266" spans="1:8">
      <c r="A266" s="114" t="s">
        <v>7</v>
      </c>
      <c r="B266" s="315"/>
      <c r="C266" s="316"/>
      <c r="D266" s="317"/>
      <c r="E266" s="318" t="s">
        <v>7</v>
      </c>
      <c r="F266" s="315">
        <f t="shared" si="27"/>
        <v>0</v>
      </c>
      <c r="G266" s="316">
        <f t="shared" si="27"/>
        <v>0</v>
      </c>
      <c r="H266" s="317">
        <f t="shared" si="27"/>
        <v>0</v>
      </c>
    </row>
    <row r="267" spans="1:8">
      <c r="A267" s="114" t="s">
        <v>8</v>
      </c>
      <c r="B267" s="315"/>
      <c r="C267" s="316"/>
      <c r="D267" s="317"/>
      <c r="E267" s="318" t="s">
        <v>8</v>
      </c>
      <c r="F267" s="315">
        <f t="shared" si="27"/>
        <v>0</v>
      </c>
      <c r="G267" s="316">
        <f t="shared" si="27"/>
        <v>0</v>
      </c>
      <c r="H267" s="317">
        <f t="shared" si="27"/>
        <v>0</v>
      </c>
    </row>
    <row r="268" spans="1:8">
      <c r="A268" s="319"/>
      <c r="B268" s="320"/>
      <c r="C268" s="321"/>
      <c r="D268" s="322"/>
      <c r="E268" s="319"/>
    </row>
    <row r="269" spans="1:8" ht="88.5" customHeight="1">
      <c r="A269" s="268">
        <v>11.9</v>
      </c>
      <c r="B269" s="117" t="s">
        <v>512</v>
      </c>
      <c r="C269" s="118"/>
      <c r="D269" s="119"/>
      <c r="E269" s="327">
        <v>10.9</v>
      </c>
      <c r="F269" s="328" t="s">
        <v>512</v>
      </c>
      <c r="G269" s="329"/>
      <c r="H269" s="330"/>
    </row>
    <row r="270" spans="1:8" ht="42">
      <c r="A270" s="114" t="s">
        <v>4</v>
      </c>
      <c r="B270" s="740" t="s">
        <v>1720</v>
      </c>
      <c r="C270" s="316" t="s">
        <v>1362</v>
      </c>
      <c r="D270" s="317"/>
      <c r="E270" s="318" t="s">
        <v>4</v>
      </c>
      <c r="F270" s="315" t="str">
        <f t="shared" ref="F270:H274" si="28">B270</f>
        <v>As GR11.4 above and FMM Issue 3 - Section 7 and Appendix III – (Note locations for audit by the certification body are only disclosed near the time so duplication may occur. Levels of risk and activity may also determine where audit activity is most effective)</v>
      </c>
      <c r="G270" s="316" t="str">
        <f t="shared" si="28"/>
        <v>Y</v>
      </c>
      <c r="H270" s="317">
        <f t="shared" si="28"/>
        <v>0</v>
      </c>
    </row>
    <row r="271" spans="1:8" ht="42">
      <c r="A271" s="114" t="s">
        <v>5</v>
      </c>
      <c r="B271" s="653" t="s">
        <v>2133</v>
      </c>
      <c r="C271" s="655" t="s">
        <v>1362</v>
      </c>
      <c r="D271" s="317"/>
      <c r="E271" s="318" t="s">
        <v>5</v>
      </c>
      <c r="F271" s="315" t="str">
        <f t="shared" si="28"/>
        <v>As 11.4 above and FMM Issue 4 - Section 7 and Appendix III – (Note locations for audit by the certification body are only disclosed near the time so duplication may occur. Levels of risk and activity may also determine where audit activity is most effective)</v>
      </c>
      <c r="G271" s="316" t="str">
        <f t="shared" si="28"/>
        <v>Y</v>
      </c>
      <c r="H271" s="317">
        <f t="shared" si="28"/>
        <v>0</v>
      </c>
    </row>
    <row r="272" spans="1:8" ht="42">
      <c r="A272" s="114" t="s">
        <v>6</v>
      </c>
      <c r="B272" s="315" t="s">
        <v>2445</v>
      </c>
      <c r="C272" s="316" t="s">
        <v>1362</v>
      </c>
      <c r="D272" s="317"/>
      <c r="E272" s="318" t="s">
        <v>6</v>
      </c>
      <c r="F272" s="315" t="str">
        <f t="shared" si="28"/>
        <v>As 11.4 above and Management Manual - Section 7 and Appendix III – (Note locations for audit by the certification body are only disclosed near the time so duplication may occur. Levels of risk and activity may also determine where audit activity is most effective).</v>
      </c>
      <c r="G272" s="316" t="str">
        <f t="shared" si="28"/>
        <v>Y</v>
      </c>
      <c r="H272" s="317">
        <f t="shared" si="28"/>
        <v>0</v>
      </c>
    </row>
    <row r="273" spans="1:8">
      <c r="A273" s="114" t="s">
        <v>7</v>
      </c>
      <c r="B273" s="315"/>
      <c r="C273" s="316"/>
      <c r="D273" s="317"/>
      <c r="E273" s="318" t="s">
        <v>7</v>
      </c>
      <c r="F273" s="315">
        <f t="shared" si="28"/>
        <v>0</v>
      </c>
      <c r="G273" s="316">
        <f t="shared" si="28"/>
        <v>0</v>
      </c>
      <c r="H273" s="317">
        <f t="shared" si="28"/>
        <v>0</v>
      </c>
    </row>
    <row r="274" spans="1:8">
      <c r="A274" s="114" t="s">
        <v>8</v>
      </c>
      <c r="B274" s="315"/>
      <c r="C274" s="316"/>
      <c r="D274" s="317"/>
      <c r="E274" s="318" t="s">
        <v>8</v>
      </c>
      <c r="F274" s="315">
        <f t="shared" si="28"/>
        <v>0</v>
      </c>
      <c r="G274" s="316">
        <f t="shared" si="28"/>
        <v>0</v>
      </c>
      <c r="H274" s="317">
        <f t="shared" si="28"/>
        <v>0</v>
      </c>
    </row>
    <row r="275" spans="1:8">
      <c r="A275" s="319"/>
      <c r="B275" s="320"/>
      <c r="C275" s="321"/>
      <c r="D275" s="322"/>
      <c r="E275" s="319"/>
    </row>
    <row r="276" spans="1:8" ht="66.75" customHeight="1">
      <c r="A276" s="251" t="s">
        <v>513</v>
      </c>
      <c r="B276" s="117" t="s">
        <v>514</v>
      </c>
      <c r="C276" s="118"/>
      <c r="D276" s="119"/>
      <c r="E276" s="396" t="s">
        <v>1339</v>
      </c>
      <c r="F276" s="328" t="s">
        <v>514</v>
      </c>
      <c r="G276" s="329"/>
      <c r="H276" s="330"/>
    </row>
    <row r="277" spans="1:8" ht="75.75" customHeight="1">
      <c r="A277" s="268"/>
      <c r="B277" s="219" t="s">
        <v>515</v>
      </c>
      <c r="C277" s="118"/>
      <c r="D277" s="119"/>
      <c r="E277" s="327"/>
      <c r="F277" s="335" t="s">
        <v>515</v>
      </c>
      <c r="G277" s="329"/>
      <c r="H277" s="330"/>
    </row>
    <row r="278" spans="1:8" ht="28">
      <c r="A278" s="114" t="s">
        <v>4</v>
      </c>
      <c r="B278" s="740" t="s">
        <v>1721</v>
      </c>
      <c r="C278" s="316" t="s">
        <v>1362</v>
      </c>
      <c r="D278" s="317"/>
      <c r="E278" s="318" t="s">
        <v>4</v>
      </c>
      <c r="F278" s="315" t="str">
        <f t="shared" ref="F278:H282" si="29">B278</f>
        <v>FMM Issue 3 - Section 7 and Appendix III – CAPA Register is maintained and managed by the group Compliance Manager</v>
      </c>
      <c r="G278" s="316" t="str">
        <f t="shared" si="29"/>
        <v>Y</v>
      </c>
      <c r="H278" s="317">
        <f t="shared" si="29"/>
        <v>0</v>
      </c>
    </row>
    <row r="279" spans="1:8" ht="28">
      <c r="A279" s="114" t="s">
        <v>5</v>
      </c>
      <c r="B279" s="653" t="s">
        <v>2134</v>
      </c>
      <c r="C279" s="655" t="s">
        <v>1362</v>
      </c>
      <c r="D279" s="317"/>
      <c r="E279" s="318" t="s">
        <v>5</v>
      </c>
      <c r="F279" s="315" t="str">
        <f t="shared" si="29"/>
        <v>FMM Issue 4 - Section 7 and Appendix III – CAPA Register is maintained and managed by the group Compliance Manager</v>
      </c>
      <c r="G279" s="316" t="str">
        <f t="shared" si="29"/>
        <v>Y</v>
      </c>
      <c r="H279" s="317">
        <f t="shared" si="29"/>
        <v>0</v>
      </c>
    </row>
    <row r="280" spans="1:8" ht="28">
      <c r="A280" s="114" t="s">
        <v>6</v>
      </c>
      <c r="B280" s="315" t="s">
        <v>2446</v>
      </c>
      <c r="C280" s="316" t="s">
        <v>1362</v>
      </c>
      <c r="D280" s="317"/>
      <c r="E280" s="318" t="s">
        <v>6</v>
      </c>
      <c r="F280" s="315" t="str">
        <f t="shared" si="29"/>
        <v>Documented in the Management Manual, section 7 and Appendix III. CAPA Register is maintained and managed by the group Compliance Manager - inspected at audit.</v>
      </c>
      <c r="G280" s="316" t="str">
        <f t="shared" si="29"/>
        <v>Y</v>
      </c>
      <c r="H280" s="317">
        <f t="shared" si="29"/>
        <v>0</v>
      </c>
    </row>
    <row r="281" spans="1:8">
      <c r="A281" s="114" t="s">
        <v>7</v>
      </c>
      <c r="B281" s="315"/>
      <c r="C281" s="316"/>
      <c r="D281" s="317"/>
      <c r="E281" s="318" t="s">
        <v>7</v>
      </c>
      <c r="F281" s="315">
        <f t="shared" si="29"/>
        <v>0</v>
      </c>
      <c r="G281" s="316">
        <f t="shared" si="29"/>
        <v>0</v>
      </c>
      <c r="H281" s="317">
        <f t="shared" si="29"/>
        <v>0</v>
      </c>
    </row>
    <row r="282" spans="1:8">
      <c r="A282" s="114" t="s">
        <v>8</v>
      </c>
      <c r="B282" s="315"/>
      <c r="C282" s="316"/>
      <c r="D282" s="317"/>
      <c r="E282" s="318" t="s">
        <v>8</v>
      </c>
      <c r="F282" s="315">
        <f t="shared" si="29"/>
        <v>0</v>
      </c>
      <c r="G282" s="316">
        <f t="shared" si="29"/>
        <v>0</v>
      </c>
      <c r="H282" s="317">
        <f t="shared" si="29"/>
        <v>0</v>
      </c>
    </row>
    <row r="283" spans="1:8">
      <c r="A283" s="319"/>
      <c r="B283" s="320"/>
      <c r="C283" s="321"/>
      <c r="D283" s="322"/>
      <c r="E283" s="319"/>
    </row>
    <row r="284" spans="1:8" ht="39" customHeight="1">
      <c r="A284" s="234">
        <v>12</v>
      </c>
      <c r="B284" s="222" t="s">
        <v>516</v>
      </c>
      <c r="C284" s="237"/>
      <c r="D284" s="238"/>
      <c r="E284" s="362">
        <v>11</v>
      </c>
      <c r="F284" s="332" t="s">
        <v>516</v>
      </c>
      <c r="G284" s="368"/>
      <c r="H284" s="369"/>
    </row>
    <row r="285" spans="1:8" ht="51.75" customHeight="1">
      <c r="A285" s="109">
        <v>12.1</v>
      </c>
      <c r="B285" s="117" t="s">
        <v>517</v>
      </c>
      <c r="C285" s="118"/>
      <c r="D285" s="119"/>
      <c r="E285" s="307">
        <v>11.1</v>
      </c>
      <c r="F285" s="328" t="s">
        <v>1340</v>
      </c>
      <c r="G285" s="329"/>
      <c r="H285" s="330"/>
    </row>
    <row r="286" spans="1:8" ht="28">
      <c r="A286" s="114" t="s">
        <v>4</v>
      </c>
      <c r="B286" s="740" t="s">
        <v>1722</v>
      </c>
      <c r="C286" s="371" t="s">
        <v>1362</v>
      </c>
      <c r="D286" s="372"/>
      <c r="E286" s="318" t="s">
        <v>4</v>
      </c>
      <c r="F286" s="315" t="str">
        <f t="shared" ref="F286:H290" si="30">B286</f>
        <v>FMM Issue 2, section 4.7 describes the system for COC and sales claims, Timber sales are only sold direct from the site, therefore no mixing is possible.</v>
      </c>
      <c r="G286" s="316" t="str">
        <f t="shared" si="30"/>
        <v>Y</v>
      </c>
      <c r="H286" s="317">
        <f t="shared" si="30"/>
        <v>0</v>
      </c>
    </row>
    <row r="287" spans="1:8" ht="28">
      <c r="A287" s="114" t="s">
        <v>5</v>
      </c>
      <c r="B287" s="444" t="s">
        <v>1722</v>
      </c>
      <c r="C287" s="371" t="s">
        <v>1362</v>
      </c>
      <c r="D287" s="317"/>
      <c r="E287" s="318" t="s">
        <v>5</v>
      </c>
      <c r="F287" s="315" t="str">
        <f t="shared" si="30"/>
        <v>FMM Issue 2, section 4.7 describes the system for COC and sales claims, Timber sales are only sold direct from the site, therefore no mixing is possible.</v>
      </c>
      <c r="G287" s="316" t="str">
        <f t="shared" si="30"/>
        <v>Y</v>
      </c>
      <c r="H287" s="317">
        <f t="shared" si="30"/>
        <v>0</v>
      </c>
    </row>
    <row r="288" spans="1:8" ht="70">
      <c r="A288" s="114" t="s">
        <v>6</v>
      </c>
      <c r="B288" s="315" t="s">
        <v>2329</v>
      </c>
      <c r="C288" s="316" t="s">
        <v>1362</v>
      </c>
      <c r="D288" s="317"/>
      <c r="E288" s="318" t="s">
        <v>6</v>
      </c>
      <c r="F288" s="315" t="str">
        <f t="shared" si="30"/>
        <v>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v>
      </c>
      <c r="G288" s="316" t="str">
        <f t="shared" si="30"/>
        <v>Y</v>
      </c>
      <c r="H288" s="317">
        <f t="shared" si="30"/>
        <v>0</v>
      </c>
    </row>
    <row r="289" spans="1:8">
      <c r="A289" s="114" t="s">
        <v>7</v>
      </c>
      <c r="B289" s="315"/>
      <c r="C289" s="316"/>
      <c r="D289" s="317"/>
      <c r="E289" s="318" t="s">
        <v>7</v>
      </c>
      <c r="F289" s="315">
        <f t="shared" si="30"/>
        <v>0</v>
      </c>
      <c r="G289" s="316">
        <f t="shared" si="30"/>
        <v>0</v>
      </c>
      <c r="H289" s="317">
        <f t="shared" si="30"/>
        <v>0</v>
      </c>
    </row>
    <row r="290" spans="1:8">
      <c r="A290" s="114" t="s">
        <v>8</v>
      </c>
      <c r="B290" s="315"/>
      <c r="C290" s="316"/>
      <c r="D290" s="317"/>
      <c r="E290" s="318" t="s">
        <v>8</v>
      </c>
      <c r="F290" s="315">
        <f t="shared" si="30"/>
        <v>0</v>
      </c>
      <c r="G290" s="316">
        <f t="shared" si="30"/>
        <v>0</v>
      </c>
      <c r="H290" s="317">
        <f t="shared" si="30"/>
        <v>0</v>
      </c>
    </row>
    <row r="291" spans="1:8">
      <c r="A291" s="319"/>
      <c r="B291" s="320"/>
      <c r="C291" s="321"/>
      <c r="D291" s="322"/>
      <c r="E291" s="319"/>
    </row>
    <row r="292" spans="1:8" ht="72.75" customHeight="1">
      <c r="A292" s="109">
        <v>12.2</v>
      </c>
      <c r="B292" s="110" t="s">
        <v>518</v>
      </c>
      <c r="C292" s="115"/>
      <c r="D292" s="116"/>
      <c r="E292" s="307">
        <v>11.2</v>
      </c>
      <c r="F292" s="308" t="s">
        <v>1341</v>
      </c>
      <c r="G292" s="323"/>
      <c r="H292" s="324"/>
    </row>
    <row r="293" spans="1:8" ht="42">
      <c r="A293" s="114" t="s">
        <v>4</v>
      </c>
      <c r="B293" s="745" t="s">
        <v>1805</v>
      </c>
      <c r="C293" s="371" t="s">
        <v>1362</v>
      </c>
      <c r="D293" s="372"/>
      <c r="E293" s="318" t="s">
        <v>4</v>
      </c>
      <c r="F293" s="315" t="str">
        <f t="shared" ref="F293:H297" si="31">B293</f>
        <v xml:space="preserve">FMM Issue 2 and Sales Contracts and T&amp;C’s – Compliant timber  sales documentation was seen from recent harvesting at Bhrochain (invoice 022198) and SBI invoices for Corrour (74/203217, 74/202192) and Barracks (670687, 671625). Carn Mor and Admirals - no recent harvesting. </v>
      </c>
      <c r="G293" s="316" t="str">
        <f t="shared" si="31"/>
        <v>Y</v>
      </c>
      <c r="H293" s="317">
        <f t="shared" si="31"/>
        <v>0</v>
      </c>
    </row>
    <row r="294" spans="1:8" ht="126">
      <c r="A294" s="114" t="s">
        <v>5</v>
      </c>
      <c r="B294" s="653" t="s">
        <v>2447</v>
      </c>
      <c r="C294" s="657" t="s">
        <v>1362</v>
      </c>
      <c r="D294" s="317"/>
      <c r="E294" s="318" t="s">
        <v>5</v>
      </c>
      <c r="F294" s="315" t="str">
        <f t="shared" si="31"/>
        <v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v>
      </c>
      <c r="G294" s="316" t="str">
        <f t="shared" si="31"/>
        <v>Y</v>
      </c>
      <c r="H294" s="317">
        <f t="shared" si="31"/>
        <v>0</v>
      </c>
    </row>
    <row r="295" spans="1:8" ht="143.25" customHeight="1">
      <c r="A295" s="114" t="s">
        <v>6</v>
      </c>
      <c r="B295" s="315" t="s">
        <v>2448</v>
      </c>
      <c r="C295" s="316"/>
      <c r="D295" s="317"/>
      <c r="E295" s="318" t="s">
        <v>6</v>
      </c>
      <c r="F295" s="315" t="str">
        <f t="shared" si="31"/>
        <v>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v>
      </c>
      <c r="G295" s="316">
        <f t="shared" si="31"/>
        <v>0</v>
      </c>
      <c r="H295" s="317">
        <f t="shared" si="31"/>
        <v>0</v>
      </c>
    </row>
    <row r="296" spans="1:8">
      <c r="A296" s="114" t="s">
        <v>7</v>
      </c>
      <c r="B296" s="315"/>
      <c r="C296" s="316"/>
      <c r="D296" s="317"/>
      <c r="E296" s="318" t="s">
        <v>7</v>
      </c>
      <c r="F296" s="315">
        <f t="shared" si="31"/>
        <v>0</v>
      </c>
      <c r="G296" s="316">
        <f t="shared" si="31"/>
        <v>0</v>
      </c>
      <c r="H296" s="317">
        <f t="shared" si="31"/>
        <v>0</v>
      </c>
    </row>
    <row r="297" spans="1:8">
      <c r="A297" s="114" t="s">
        <v>8</v>
      </c>
      <c r="B297" s="315"/>
      <c r="C297" s="316"/>
      <c r="D297" s="317"/>
      <c r="E297" s="318" t="s">
        <v>8</v>
      </c>
      <c r="F297" s="315">
        <f t="shared" si="31"/>
        <v>0</v>
      </c>
      <c r="G297" s="316">
        <f t="shared" si="31"/>
        <v>0</v>
      </c>
      <c r="H297" s="317">
        <f t="shared" si="31"/>
        <v>0</v>
      </c>
    </row>
    <row r="298" spans="1:8">
      <c r="A298" s="319"/>
      <c r="B298" s="320"/>
      <c r="C298" s="321"/>
      <c r="D298" s="322"/>
      <c r="E298" s="319"/>
    </row>
    <row r="299" spans="1:8" ht="56.25" customHeight="1">
      <c r="A299" s="268">
        <v>12.3</v>
      </c>
      <c r="B299" s="117" t="s">
        <v>519</v>
      </c>
      <c r="C299" s="118"/>
      <c r="D299" s="119"/>
      <c r="E299" s="327">
        <v>11.3</v>
      </c>
      <c r="F299" s="328" t="s">
        <v>1342</v>
      </c>
      <c r="G299" s="329"/>
      <c r="H299" s="330"/>
    </row>
    <row r="300" spans="1:8" ht="28">
      <c r="A300" s="114" t="s">
        <v>4</v>
      </c>
      <c r="B300" s="746" t="s">
        <v>1730</v>
      </c>
      <c r="C300" s="747" t="s">
        <v>1353</v>
      </c>
      <c r="D300" s="748">
        <v>2021.1</v>
      </c>
      <c r="E300" s="318" t="s">
        <v>4</v>
      </c>
      <c r="F300" s="315" t="s">
        <v>1806</v>
      </c>
      <c r="G300" s="316" t="s">
        <v>1362</v>
      </c>
      <c r="H300" s="317">
        <v>0</v>
      </c>
    </row>
    <row r="301" spans="1:8" ht="109.9" customHeight="1">
      <c r="A301" s="114" t="s">
        <v>5</v>
      </c>
      <c r="B301" s="664" t="s">
        <v>2155</v>
      </c>
      <c r="C301" s="316" t="s">
        <v>1362</v>
      </c>
      <c r="D301" s="317"/>
      <c r="E301" s="318" t="s">
        <v>5</v>
      </c>
      <c r="F301" s="315" t="s">
        <v>1806</v>
      </c>
      <c r="G301" s="316" t="s">
        <v>1362</v>
      </c>
      <c r="H301" s="317">
        <f t="shared" ref="F301:H304" si="32">D301</f>
        <v>0</v>
      </c>
    </row>
    <row r="302" spans="1:8" ht="42">
      <c r="A302" s="114" t="s">
        <v>6</v>
      </c>
      <c r="B302" s="315" t="s">
        <v>2348</v>
      </c>
      <c r="C302" s="316" t="s">
        <v>1362</v>
      </c>
      <c r="D302" s="317"/>
      <c r="E302" s="318" t="s">
        <v>6</v>
      </c>
      <c r="F302" s="315" t="str">
        <f t="shared" si="32"/>
        <v>No promotional use of trademarks seen during audit other than on company website, e.g. https://www.fountainsforestry.co.uk/forestry-management/. Website use consistent with approvals recorded on logo use log.</v>
      </c>
      <c r="G302" s="316" t="str">
        <f t="shared" si="32"/>
        <v>Y</v>
      </c>
      <c r="H302" s="317">
        <f t="shared" si="32"/>
        <v>0</v>
      </c>
    </row>
    <row r="303" spans="1:8">
      <c r="A303" s="114" t="s">
        <v>7</v>
      </c>
      <c r="B303" s="315"/>
      <c r="C303" s="316"/>
      <c r="D303" s="317"/>
      <c r="E303" s="318" t="s">
        <v>7</v>
      </c>
      <c r="F303" s="315">
        <f t="shared" si="32"/>
        <v>0</v>
      </c>
      <c r="G303" s="316">
        <f t="shared" si="32"/>
        <v>0</v>
      </c>
      <c r="H303" s="317">
        <f t="shared" si="32"/>
        <v>0</v>
      </c>
    </row>
    <row r="304" spans="1:8">
      <c r="A304" s="114" t="s">
        <v>8</v>
      </c>
      <c r="B304" s="315"/>
      <c r="C304" s="316"/>
      <c r="D304" s="317"/>
      <c r="E304" s="318" t="s">
        <v>8</v>
      </c>
      <c r="F304" s="315">
        <f t="shared" si="32"/>
        <v>0</v>
      </c>
      <c r="G304" s="316">
        <f t="shared" si="32"/>
        <v>0</v>
      </c>
      <c r="H304" s="317">
        <f t="shared" si="32"/>
        <v>0</v>
      </c>
    </row>
    <row r="305" spans="1:8">
      <c r="A305" s="319"/>
      <c r="B305" s="320"/>
      <c r="C305" s="321"/>
      <c r="D305" s="322"/>
      <c r="E305" s="319"/>
    </row>
    <row r="306" spans="1:8" ht="28">
      <c r="A306" s="109">
        <v>12.4</v>
      </c>
      <c r="B306" s="110" t="s">
        <v>520</v>
      </c>
      <c r="C306" s="115"/>
      <c r="D306" s="116"/>
      <c r="E306" s="307">
        <v>11.4</v>
      </c>
      <c r="F306" s="308" t="s">
        <v>1343</v>
      </c>
      <c r="G306" s="323"/>
      <c r="H306" s="324"/>
    </row>
    <row r="307" spans="1:8" ht="56">
      <c r="A307" s="109"/>
      <c r="B307" s="219" t="s">
        <v>521</v>
      </c>
      <c r="C307" s="118"/>
      <c r="D307" s="119"/>
      <c r="E307" s="307"/>
      <c r="F307" s="335" t="s">
        <v>1344</v>
      </c>
      <c r="G307" s="329"/>
      <c r="H307" s="330"/>
    </row>
    <row r="308" spans="1:8">
      <c r="A308" s="114" t="s">
        <v>4</v>
      </c>
      <c r="B308" s="741" t="s">
        <v>1723</v>
      </c>
      <c r="C308" s="371"/>
      <c r="D308" s="372"/>
      <c r="E308" s="318" t="s">
        <v>4</v>
      </c>
      <c r="F308" s="315" t="str">
        <f t="shared" ref="F308:H312" si="33">B308</f>
        <v>Documents issued and referenced as “Registration Approval documents"</v>
      </c>
      <c r="G308" s="316">
        <f t="shared" si="33"/>
        <v>0</v>
      </c>
      <c r="H308" s="317">
        <f t="shared" si="33"/>
        <v>0</v>
      </c>
    </row>
    <row r="309" spans="1:8">
      <c r="A309" s="114" t="s">
        <v>5</v>
      </c>
      <c r="B309" s="654" t="s">
        <v>1723</v>
      </c>
      <c r="C309" s="657" t="s">
        <v>1362</v>
      </c>
      <c r="D309" s="317"/>
      <c r="E309" s="318" t="s">
        <v>5</v>
      </c>
      <c r="F309" s="315" t="str">
        <f t="shared" si="33"/>
        <v>Documents issued and referenced as “Registration Approval documents"</v>
      </c>
      <c r="G309" s="316" t="str">
        <f t="shared" si="33"/>
        <v>Y</v>
      </c>
      <c r="H309" s="317">
        <f t="shared" si="33"/>
        <v>0</v>
      </c>
    </row>
    <row r="310" spans="1:8">
      <c r="A310" s="114" t="s">
        <v>6</v>
      </c>
      <c r="B310" s="315" t="s">
        <v>1723</v>
      </c>
      <c r="C310" s="316" t="s">
        <v>1362</v>
      </c>
      <c r="D310" s="317"/>
      <c r="E310" s="318" t="s">
        <v>6</v>
      </c>
      <c r="F310" s="315" t="str">
        <f t="shared" si="33"/>
        <v>Documents issued and referenced as “Registration Approval documents"</v>
      </c>
      <c r="G310" s="316" t="str">
        <f t="shared" si="33"/>
        <v>Y</v>
      </c>
      <c r="H310" s="317">
        <f t="shared" si="33"/>
        <v>0</v>
      </c>
    </row>
    <row r="311" spans="1:8">
      <c r="A311" s="114" t="s">
        <v>7</v>
      </c>
      <c r="B311" s="315"/>
      <c r="C311" s="316"/>
      <c r="D311" s="317"/>
      <c r="E311" s="318" t="s">
        <v>7</v>
      </c>
      <c r="F311" s="315">
        <f t="shared" si="33"/>
        <v>0</v>
      </c>
      <c r="G311" s="316">
        <f t="shared" si="33"/>
        <v>0</v>
      </c>
      <c r="H311" s="317">
        <f t="shared" si="33"/>
        <v>0</v>
      </c>
    </row>
    <row r="312" spans="1:8">
      <c r="A312" s="114" t="s">
        <v>8</v>
      </c>
      <c r="B312" s="315"/>
      <c r="C312" s="316"/>
      <c r="D312" s="317"/>
      <c r="E312" s="318" t="s">
        <v>8</v>
      </c>
      <c r="F312" s="315">
        <f t="shared" si="33"/>
        <v>0</v>
      </c>
      <c r="G312" s="316">
        <f t="shared" si="33"/>
        <v>0</v>
      </c>
      <c r="H312" s="317">
        <f t="shared" si="33"/>
        <v>0</v>
      </c>
    </row>
    <row r="313" spans="1:8">
      <c r="A313" s="319"/>
      <c r="B313" s="320"/>
      <c r="C313" s="321"/>
      <c r="D313" s="322"/>
      <c r="E313" s="319"/>
    </row>
    <row r="314" spans="1:8" ht="17.5">
      <c r="A314" s="279"/>
      <c r="B314" s="280" t="s">
        <v>522</v>
      </c>
      <c r="C314" s="281"/>
      <c r="D314" s="282"/>
      <c r="E314" s="356"/>
      <c r="F314" s="397" t="s">
        <v>1345</v>
      </c>
      <c r="G314" s="358"/>
      <c r="H314" s="359"/>
    </row>
    <row r="315" spans="1:8" ht="94.5" customHeight="1">
      <c r="A315" s="268" t="s">
        <v>523</v>
      </c>
      <c r="B315" s="278" t="s">
        <v>809</v>
      </c>
      <c r="C315" s="118"/>
      <c r="D315" s="119"/>
      <c r="E315" s="319"/>
    </row>
    <row r="316" spans="1:8">
      <c r="A316" s="114" t="s">
        <v>4</v>
      </c>
      <c r="B316" s="370" t="s">
        <v>807</v>
      </c>
      <c r="C316" s="274"/>
      <c r="D316" s="275"/>
      <c r="E316" s="319"/>
    </row>
    <row r="317" spans="1:8">
      <c r="A317" s="114" t="s">
        <v>5</v>
      </c>
      <c r="B317" s="370" t="s">
        <v>807</v>
      </c>
      <c r="C317" s="276"/>
      <c r="D317" s="277"/>
      <c r="E317" s="319"/>
    </row>
    <row r="318" spans="1:8">
      <c r="A318" s="114" t="s">
        <v>6</v>
      </c>
      <c r="B318" s="370" t="s">
        <v>808</v>
      </c>
      <c r="C318" s="276"/>
      <c r="D318" s="277"/>
      <c r="E318" s="319"/>
    </row>
    <row r="319" spans="1:8">
      <c r="A319" s="114" t="s">
        <v>7</v>
      </c>
      <c r="B319" s="370" t="s">
        <v>808</v>
      </c>
      <c r="C319" s="276"/>
      <c r="D319" s="277"/>
      <c r="E319" s="319"/>
    </row>
    <row r="320" spans="1:8">
      <c r="A320" s="114" t="s">
        <v>8</v>
      </c>
      <c r="B320" s="370" t="s">
        <v>808</v>
      </c>
      <c r="C320" s="276"/>
      <c r="D320" s="277"/>
      <c r="E320" s="319"/>
    </row>
    <row r="321" spans="1:5">
      <c r="A321" s="319"/>
      <c r="B321" s="320"/>
      <c r="C321" s="321"/>
      <c r="D321" s="322"/>
      <c r="E321" s="319"/>
    </row>
    <row r="322" spans="1:5" ht="32.25" customHeight="1">
      <c r="A322" s="109">
        <v>13</v>
      </c>
      <c r="B322" s="110" t="s">
        <v>524</v>
      </c>
      <c r="C322" s="115"/>
      <c r="D322" s="116"/>
      <c r="E322" s="319"/>
    </row>
    <row r="323" spans="1:5" ht="42.75" customHeight="1">
      <c r="A323" s="109">
        <v>13.1</v>
      </c>
      <c r="B323" s="117" t="s">
        <v>525</v>
      </c>
      <c r="C323" s="118"/>
      <c r="D323" s="119"/>
      <c r="E323" s="319"/>
    </row>
    <row r="324" spans="1:5" ht="171.75" customHeight="1">
      <c r="A324" s="109"/>
      <c r="B324" s="219" t="s">
        <v>526</v>
      </c>
      <c r="C324" s="118"/>
      <c r="D324" s="119"/>
    </row>
    <row r="325" spans="1:5">
      <c r="A325" s="319"/>
      <c r="B325" s="320"/>
      <c r="C325" s="321"/>
      <c r="D325" s="322"/>
    </row>
    <row r="326" spans="1:5" ht="84.75" customHeight="1">
      <c r="A326" s="268">
        <v>13.2</v>
      </c>
      <c r="B326" s="117" t="s">
        <v>527</v>
      </c>
      <c r="C326" s="118"/>
      <c r="D326" s="119"/>
      <c r="E326" s="319"/>
    </row>
    <row r="327" spans="1:5">
      <c r="A327" s="114" t="s">
        <v>4</v>
      </c>
      <c r="B327" s="315"/>
      <c r="C327" s="316"/>
      <c r="D327" s="317"/>
    </row>
    <row r="328" spans="1:5">
      <c r="A328" s="114" t="s">
        <v>5</v>
      </c>
      <c r="B328" s="315"/>
      <c r="C328" s="316"/>
      <c r="D328" s="317"/>
    </row>
    <row r="329" spans="1:5">
      <c r="A329" s="114" t="s">
        <v>6</v>
      </c>
      <c r="B329" s="315"/>
      <c r="C329" s="316"/>
      <c r="D329" s="317"/>
    </row>
    <row r="330" spans="1:5">
      <c r="A330" s="114" t="s">
        <v>7</v>
      </c>
      <c r="B330" s="315"/>
      <c r="C330" s="316"/>
      <c r="D330" s="317"/>
    </row>
    <row r="331" spans="1:5">
      <c r="A331" s="114" t="s">
        <v>8</v>
      </c>
      <c r="B331" s="315"/>
      <c r="C331" s="316"/>
      <c r="D331" s="317"/>
    </row>
    <row r="332" spans="1:5">
      <c r="A332" s="319"/>
      <c r="B332" s="320"/>
      <c r="C332" s="321"/>
      <c r="D332" s="322"/>
    </row>
    <row r="333" spans="1:5" ht="169.5" customHeight="1">
      <c r="A333" s="109">
        <v>13.3</v>
      </c>
      <c r="B333" s="110" t="s">
        <v>528</v>
      </c>
      <c r="C333" s="115"/>
      <c r="D333" s="116"/>
      <c r="E333" s="319"/>
    </row>
    <row r="334" spans="1:5">
      <c r="A334" s="114" t="s">
        <v>4</v>
      </c>
      <c r="B334" s="370"/>
      <c r="C334" s="371"/>
      <c r="D334" s="372"/>
    </row>
    <row r="335" spans="1:5">
      <c r="A335" s="114" t="s">
        <v>5</v>
      </c>
      <c r="B335" s="315"/>
      <c r="C335" s="316"/>
      <c r="D335" s="317"/>
    </row>
    <row r="336" spans="1:5">
      <c r="A336" s="114" t="s">
        <v>6</v>
      </c>
      <c r="B336" s="315"/>
      <c r="C336" s="316"/>
      <c r="D336" s="317"/>
    </row>
    <row r="337" spans="1:4">
      <c r="A337" s="114" t="s">
        <v>7</v>
      </c>
      <c r="B337" s="315"/>
      <c r="C337" s="316"/>
      <c r="D337" s="317"/>
    </row>
    <row r="338" spans="1:4">
      <c r="A338" s="114" t="s">
        <v>8</v>
      </c>
      <c r="B338" s="315"/>
      <c r="C338" s="316"/>
      <c r="D338" s="317"/>
    </row>
    <row r="339" spans="1:4">
      <c r="A339" s="319"/>
      <c r="B339" s="320"/>
      <c r="C339" s="321"/>
      <c r="D339" s="322"/>
    </row>
    <row r="340" spans="1:4" ht="39.75" customHeight="1">
      <c r="A340" s="234">
        <v>14</v>
      </c>
      <c r="B340" s="222" t="s">
        <v>529</v>
      </c>
      <c r="C340" s="237"/>
      <c r="D340" s="238"/>
    </row>
    <row r="341" spans="1:4" ht="50.25" customHeight="1">
      <c r="A341" s="109">
        <v>14.1</v>
      </c>
      <c r="B341" s="117" t="s">
        <v>530</v>
      </c>
      <c r="C341" s="249"/>
      <c r="D341" s="250"/>
    </row>
    <row r="342" spans="1:4">
      <c r="A342" s="114" t="s">
        <v>4</v>
      </c>
      <c r="B342" s="370"/>
      <c r="C342" s="371"/>
      <c r="D342" s="372"/>
    </row>
    <row r="343" spans="1:4">
      <c r="A343" s="114" t="s">
        <v>5</v>
      </c>
      <c r="B343" s="315"/>
      <c r="C343" s="316"/>
      <c r="D343" s="317"/>
    </row>
    <row r="344" spans="1:4">
      <c r="A344" s="114" t="s">
        <v>6</v>
      </c>
      <c r="B344" s="315"/>
      <c r="C344" s="316"/>
      <c r="D344" s="317"/>
    </row>
    <row r="345" spans="1:4">
      <c r="A345" s="114" t="s">
        <v>7</v>
      </c>
      <c r="B345" s="315"/>
      <c r="C345" s="316"/>
      <c r="D345" s="317"/>
    </row>
    <row r="346" spans="1:4">
      <c r="A346" s="114" t="s">
        <v>8</v>
      </c>
      <c r="B346" s="315"/>
      <c r="C346" s="316"/>
      <c r="D346" s="317"/>
    </row>
    <row r="347" spans="1:4">
      <c r="A347" s="319"/>
      <c r="B347" s="320"/>
      <c r="C347" s="321"/>
      <c r="D347" s="322"/>
    </row>
    <row r="348" spans="1:4" ht="94.5" customHeight="1">
      <c r="A348" s="268">
        <v>14.2</v>
      </c>
      <c r="B348" s="117" t="s">
        <v>531</v>
      </c>
      <c r="C348" s="118"/>
      <c r="D348" s="119"/>
    </row>
    <row r="349" spans="1:4">
      <c r="A349" s="114" t="s">
        <v>4</v>
      </c>
      <c r="B349" s="315"/>
      <c r="C349" s="316"/>
      <c r="D349" s="317"/>
    </row>
    <row r="350" spans="1:4">
      <c r="A350" s="114" t="s">
        <v>5</v>
      </c>
      <c r="B350" s="315"/>
      <c r="C350" s="316"/>
      <c r="D350" s="317"/>
    </row>
    <row r="351" spans="1:4">
      <c r="A351" s="114" t="s">
        <v>6</v>
      </c>
      <c r="B351" s="315"/>
      <c r="C351" s="316"/>
      <c r="D351" s="317"/>
    </row>
    <row r="352" spans="1:4">
      <c r="A352" s="114" t="s">
        <v>7</v>
      </c>
      <c r="B352" s="315"/>
      <c r="C352" s="316"/>
      <c r="D352" s="317"/>
    </row>
    <row r="353" spans="1:12">
      <c r="A353" s="114" t="s">
        <v>8</v>
      </c>
      <c r="B353" s="315"/>
      <c r="C353" s="316"/>
      <c r="D353" s="317"/>
    </row>
    <row r="354" spans="1:12">
      <c r="A354" s="319"/>
      <c r="B354" s="320"/>
      <c r="C354" s="321"/>
      <c r="D354" s="322"/>
    </row>
    <row r="355" spans="1:12" ht="39" customHeight="1">
      <c r="A355" s="234">
        <v>15</v>
      </c>
      <c r="B355" s="222" t="s">
        <v>532</v>
      </c>
      <c r="C355" s="237"/>
      <c r="D355" s="238"/>
    </row>
    <row r="356" spans="1:12" ht="59.25" customHeight="1">
      <c r="A356" s="109">
        <v>15.1</v>
      </c>
      <c r="B356" s="117" t="s">
        <v>533</v>
      </c>
      <c r="C356" s="118"/>
      <c r="D356" s="119"/>
    </row>
    <row r="357" spans="1:12" ht="42" customHeight="1">
      <c r="A357" s="109"/>
      <c r="B357" s="117" t="s">
        <v>534</v>
      </c>
      <c r="C357" s="118"/>
      <c r="D357" s="119"/>
    </row>
    <row r="358" spans="1:12" ht="81.75" customHeight="1">
      <c r="A358" s="109"/>
      <c r="B358" s="117" t="s">
        <v>535</v>
      </c>
      <c r="C358" s="118"/>
      <c r="D358" s="119"/>
    </row>
    <row r="359" spans="1:12">
      <c r="A359" s="114" t="s">
        <v>4</v>
      </c>
      <c r="B359" s="370"/>
      <c r="C359" s="371"/>
      <c r="D359" s="372"/>
    </row>
    <row r="360" spans="1:12">
      <c r="A360" s="114" t="s">
        <v>5</v>
      </c>
      <c r="B360" s="315"/>
      <c r="C360" s="316"/>
      <c r="D360" s="317"/>
    </row>
    <row r="361" spans="1:12">
      <c r="A361" s="114" t="s">
        <v>6</v>
      </c>
      <c r="B361" s="315"/>
      <c r="C361" s="316"/>
      <c r="D361" s="317"/>
    </row>
    <row r="362" spans="1:12">
      <c r="A362" s="114" t="s">
        <v>7</v>
      </c>
      <c r="B362" s="315"/>
      <c r="C362" s="316"/>
      <c r="D362" s="317"/>
    </row>
    <row r="363" spans="1:12">
      <c r="A363" s="114" t="s">
        <v>8</v>
      </c>
      <c r="B363" s="315"/>
      <c r="C363" s="316"/>
      <c r="D363" s="317"/>
    </row>
    <row r="364" spans="1:12">
      <c r="A364" s="319"/>
      <c r="B364" s="320"/>
      <c r="C364" s="321"/>
      <c r="D364" s="322"/>
    </row>
    <row r="365" spans="1:12" ht="91.5" customHeight="1">
      <c r="A365" s="109">
        <v>15.2</v>
      </c>
      <c r="B365" s="110" t="s">
        <v>536</v>
      </c>
      <c r="C365" s="115"/>
      <c r="D365" s="116"/>
    </row>
    <row r="366" spans="1:12">
      <c r="A366" s="114" t="s">
        <v>4</v>
      </c>
      <c r="B366" s="370"/>
      <c r="C366" s="371"/>
      <c r="D366" s="372"/>
    </row>
    <row r="367" spans="1:12">
      <c r="A367" s="114" t="s">
        <v>5</v>
      </c>
      <c r="B367" s="315"/>
      <c r="C367" s="316"/>
      <c r="D367" s="317"/>
      <c r="L367" s="259" t="s">
        <v>808</v>
      </c>
    </row>
    <row r="368" spans="1:12">
      <c r="A368" s="114" t="s">
        <v>6</v>
      </c>
      <c r="B368" s="315"/>
      <c r="C368" s="316"/>
      <c r="D368" s="317"/>
      <c r="L368" s="259" t="s">
        <v>806</v>
      </c>
    </row>
    <row r="369" spans="1:12">
      <c r="A369" s="114" t="s">
        <v>7</v>
      </c>
      <c r="B369" s="315"/>
      <c r="C369" s="316"/>
      <c r="D369" s="317"/>
      <c r="L369" s="259" t="s">
        <v>807</v>
      </c>
    </row>
    <row r="370" spans="1:12">
      <c r="A370" s="114" t="s">
        <v>8</v>
      </c>
      <c r="B370" s="315"/>
      <c r="C370" s="316"/>
      <c r="D370" s="317"/>
    </row>
    <row r="371" spans="1:12">
      <c r="A371" s="319"/>
      <c r="B371" s="320"/>
      <c r="C371" s="321"/>
      <c r="D371" s="322"/>
    </row>
    <row r="372" spans="1:12" ht="46.5" customHeight="1">
      <c r="A372" s="224">
        <v>16</v>
      </c>
      <c r="B372" s="220" t="s">
        <v>537</v>
      </c>
      <c r="C372" s="225"/>
      <c r="D372" s="226"/>
    </row>
    <row r="373" spans="1:12" ht="172.5" customHeight="1">
      <c r="A373" s="268">
        <v>16.100000000000001</v>
      </c>
      <c r="B373" s="117" t="s">
        <v>538</v>
      </c>
      <c r="C373" s="118"/>
      <c r="D373" s="119"/>
    </row>
    <row r="374" spans="1:12">
      <c r="A374" s="114" t="s">
        <v>4</v>
      </c>
      <c r="B374" s="315"/>
      <c r="C374" s="316"/>
      <c r="D374" s="317"/>
    </row>
    <row r="375" spans="1:12">
      <c r="A375" s="114" t="s">
        <v>5</v>
      </c>
      <c r="B375" s="315"/>
      <c r="C375" s="316"/>
      <c r="D375" s="317"/>
    </row>
    <row r="376" spans="1:12">
      <c r="A376" s="114" t="s">
        <v>6</v>
      </c>
      <c r="B376" s="315"/>
      <c r="C376" s="316"/>
      <c r="D376" s="317"/>
    </row>
    <row r="377" spans="1:12">
      <c r="A377" s="114" t="s">
        <v>7</v>
      </c>
      <c r="B377" s="315"/>
      <c r="C377" s="316"/>
      <c r="D377" s="317"/>
    </row>
    <row r="378" spans="1:12">
      <c r="A378" s="114" t="s">
        <v>8</v>
      </c>
      <c r="B378" s="315"/>
      <c r="C378" s="316"/>
      <c r="D378" s="317"/>
    </row>
    <row r="379" spans="1:12">
      <c r="A379" s="319"/>
      <c r="B379" s="320"/>
      <c r="C379" s="321"/>
      <c r="D379" s="322"/>
    </row>
    <row r="380" spans="1:12" ht="43.5" customHeight="1">
      <c r="A380" s="234">
        <v>18</v>
      </c>
      <c r="B380" s="222" t="s">
        <v>539</v>
      </c>
      <c r="C380" s="237"/>
      <c r="D380" s="238"/>
    </row>
    <row r="381" spans="1:12" ht="89.25" customHeight="1">
      <c r="A381" s="109">
        <v>18.100000000000001</v>
      </c>
      <c r="B381" s="117" t="s">
        <v>540</v>
      </c>
      <c r="C381" s="118"/>
      <c r="D381" s="119"/>
    </row>
    <row r="382" spans="1:12" ht="115.5" customHeight="1">
      <c r="A382" s="109"/>
      <c r="B382" s="219" t="s">
        <v>541</v>
      </c>
      <c r="C382" s="118"/>
      <c r="D382" s="119"/>
    </row>
    <row r="383" spans="1:12">
      <c r="A383" s="114" t="s">
        <v>4</v>
      </c>
      <c r="B383" s="370"/>
      <c r="C383" s="371"/>
      <c r="D383" s="372"/>
    </row>
    <row r="384" spans="1:12">
      <c r="A384" s="114" t="s">
        <v>5</v>
      </c>
      <c r="B384" s="315"/>
      <c r="C384" s="316"/>
      <c r="D384" s="317"/>
    </row>
    <row r="385" spans="1:4">
      <c r="A385" s="114" t="s">
        <v>6</v>
      </c>
      <c r="B385" s="315"/>
      <c r="C385" s="316"/>
      <c r="D385" s="317"/>
    </row>
    <row r="386" spans="1:4">
      <c r="A386" s="114" t="s">
        <v>7</v>
      </c>
      <c r="B386" s="315"/>
      <c r="C386" s="316"/>
      <c r="D386" s="317"/>
    </row>
    <row r="387" spans="1:4">
      <c r="A387" s="114" t="s">
        <v>8</v>
      </c>
      <c r="B387" s="315"/>
      <c r="C387" s="316"/>
      <c r="D387" s="317"/>
    </row>
    <row r="388" spans="1:4">
      <c r="A388" s="319"/>
      <c r="B388" s="320"/>
      <c r="C388" s="321"/>
      <c r="D388" s="322"/>
    </row>
    <row r="389" spans="1:4" ht="76.5" customHeight="1">
      <c r="A389" s="109"/>
      <c r="B389" s="117" t="s">
        <v>542</v>
      </c>
      <c r="C389" s="118"/>
      <c r="D389" s="119"/>
    </row>
    <row r="390" spans="1:4">
      <c r="A390" s="114" t="s">
        <v>4</v>
      </c>
      <c r="B390" s="370"/>
      <c r="C390" s="371"/>
      <c r="D390" s="372"/>
    </row>
    <row r="391" spans="1:4">
      <c r="A391" s="114" t="s">
        <v>5</v>
      </c>
      <c r="B391" s="315"/>
      <c r="C391" s="316"/>
      <c r="D391" s="317"/>
    </row>
    <row r="392" spans="1:4">
      <c r="A392" s="114" t="s">
        <v>6</v>
      </c>
      <c r="B392" s="315"/>
      <c r="C392" s="316"/>
      <c r="D392" s="317"/>
    </row>
    <row r="393" spans="1:4">
      <c r="A393" s="114" t="s">
        <v>7</v>
      </c>
      <c r="B393" s="315"/>
      <c r="C393" s="316"/>
      <c r="D393" s="317"/>
    </row>
    <row r="394" spans="1:4">
      <c r="A394" s="114" t="s">
        <v>8</v>
      </c>
      <c r="B394" s="315"/>
      <c r="C394" s="316"/>
      <c r="D394" s="317"/>
    </row>
    <row r="395" spans="1:4">
      <c r="A395" s="319"/>
      <c r="B395" s="320"/>
      <c r="C395" s="321"/>
      <c r="D395" s="322"/>
    </row>
    <row r="396" spans="1:4" ht="44.25" customHeight="1">
      <c r="A396" s="224">
        <v>19</v>
      </c>
      <c r="B396" s="220" t="s">
        <v>543</v>
      </c>
      <c r="C396" s="225"/>
      <c r="D396" s="226"/>
    </row>
    <row r="397" spans="1:4" ht="81.75" customHeight="1">
      <c r="A397" s="268">
        <v>19.100000000000001</v>
      </c>
      <c r="B397" s="117" t="s">
        <v>544</v>
      </c>
      <c r="C397" s="118"/>
      <c r="D397" s="119"/>
    </row>
    <row r="398" spans="1:4">
      <c r="A398" s="114" t="s">
        <v>4</v>
      </c>
      <c r="B398" s="315"/>
      <c r="C398" s="316"/>
      <c r="D398" s="317"/>
    </row>
    <row r="399" spans="1:4">
      <c r="A399" s="114" t="s">
        <v>5</v>
      </c>
      <c r="B399" s="315"/>
      <c r="C399" s="316"/>
      <c r="D399" s="317"/>
    </row>
    <row r="400" spans="1:4">
      <c r="A400" s="114" t="s">
        <v>6</v>
      </c>
      <c r="B400" s="315"/>
      <c r="C400" s="316"/>
      <c r="D400" s="317"/>
    </row>
    <row r="401" spans="1:4">
      <c r="A401" s="114" t="s">
        <v>7</v>
      </c>
      <c r="B401" s="315"/>
      <c r="C401" s="316"/>
      <c r="D401" s="317"/>
    </row>
    <row r="402" spans="1:4">
      <c r="A402" s="114" t="s">
        <v>8</v>
      </c>
      <c r="B402" s="315"/>
      <c r="C402" s="316"/>
      <c r="D402" s="317"/>
    </row>
    <row r="403" spans="1:4">
      <c r="A403" s="319"/>
      <c r="B403" s="320"/>
      <c r="C403" s="321"/>
      <c r="D403" s="322"/>
    </row>
    <row r="404" spans="1:4" ht="54" customHeight="1">
      <c r="A404" s="268">
        <v>19.2</v>
      </c>
      <c r="B404" s="117" t="s">
        <v>545</v>
      </c>
      <c r="C404" s="118"/>
      <c r="D404" s="119"/>
    </row>
    <row r="405" spans="1:4">
      <c r="A405" s="114" t="s">
        <v>4</v>
      </c>
      <c r="B405" s="315"/>
      <c r="C405" s="316"/>
      <c r="D405" s="317"/>
    </row>
    <row r="406" spans="1:4">
      <c r="A406" s="114" t="s">
        <v>5</v>
      </c>
      <c r="B406" s="315"/>
      <c r="C406" s="316"/>
      <c r="D406" s="317"/>
    </row>
    <row r="407" spans="1:4">
      <c r="A407" s="114" t="s">
        <v>6</v>
      </c>
      <c r="B407" s="315"/>
      <c r="C407" s="316"/>
      <c r="D407" s="317"/>
    </row>
    <row r="408" spans="1:4">
      <c r="A408" s="114" t="s">
        <v>7</v>
      </c>
      <c r="B408" s="315"/>
      <c r="C408" s="316"/>
      <c r="D408" s="317"/>
    </row>
    <row r="409" spans="1:4">
      <c r="A409" s="114" t="s">
        <v>8</v>
      </c>
      <c r="B409" s="315"/>
      <c r="C409" s="316"/>
      <c r="D409" s="317"/>
    </row>
    <row r="410" spans="1:4">
      <c r="A410" s="319"/>
      <c r="B410" s="320"/>
      <c r="C410" s="321"/>
      <c r="D410" s="322"/>
    </row>
    <row r="411" spans="1:4" ht="87.75" customHeight="1">
      <c r="A411" s="268">
        <v>19.3</v>
      </c>
      <c r="B411" s="117" t="s">
        <v>546</v>
      </c>
      <c r="C411" s="118"/>
      <c r="D411" s="119"/>
    </row>
    <row r="412" spans="1:4">
      <c r="A412" s="114" t="s">
        <v>4</v>
      </c>
      <c r="B412" s="315"/>
      <c r="C412" s="316"/>
      <c r="D412" s="317"/>
    </row>
    <row r="413" spans="1:4">
      <c r="A413" s="114" t="s">
        <v>5</v>
      </c>
      <c r="B413" s="315"/>
      <c r="C413" s="316"/>
      <c r="D413" s="317"/>
    </row>
    <row r="414" spans="1:4">
      <c r="A414" s="114" t="s">
        <v>6</v>
      </c>
      <c r="B414" s="315"/>
      <c r="C414" s="316"/>
      <c r="D414" s="317"/>
    </row>
    <row r="415" spans="1:4">
      <c r="A415" s="114" t="s">
        <v>7</v>
      </c>
      <c r="B415" s="315"/>
      <c r="C415" s="316"/>
      <c r="D415" s="317"/>
    </row>
    <row r="416" spans="1:4">
      <c r="A416" s="114" t="s">
        <v>8</v>
      </c>
      <c r="B416" s="315"/>
      <c r="C416" s="316"/>
      <c r="D416" s="317"/>
    </row>
    <row r="417" spans="1:4">
      <c r="A417" s="319"/>
      <c r="B417" s="320"/>
      <c r="C417" s="321"/>
      <c r="D417" s="322"/>
    </row>
    <row r="418" spans="1:4" ht="60" customHeight="1">
      <c r="A418" s="268">
        <v>19.399999999999999</v>
      </c>
      <c r="B418" s="117" t="s">
        <v>547</v>
      </c>
      <c r="C418" s="118"/>
      <c r="D418" s="119"/>
    </row>
    <row r="419" spans="1:4">
      <c r="A419" s="114" t="s">
        <v>4</v>
      </c>
      <c r="B419" s="315"/>
      <c r="C419" s="316"/>
      <c r="D419" s="317"/>
    </row>
    <row r="420" spans="1:4">
      <c r="A420" s="114" t="s">
        <v>5</v>
      </c>
      <c r="B420" s="315"/>
      <c r="C420" s="316"/>
      <c r="D420" s="317"/>
    </row>
    <row r="421" spans="1:4">
      <c r="A421" s="114" t="s">
        <v>6</v>
      </c>
      <c r="B421" s="315"/>
      <c r="C421" s="316"/>
      <c r="D421" s="317"/>
    </row>
    <row r="422" spans="1:4">
      <c r="A422" s="114" t="s">
        <v>7</v>
      </c>
      <c r="B422" s="315"/>
      <c r="C422" s="316"/>
      <c r="D422" s="317"/>
    </row>
    <row r="423" spans="1:4">
      <c r="A423" s="114" t="s">
        <v>8</v>
      </c>
      <c r="B423" s="315"/>
      <c r="C423" s="316"/>
      <c r="D423" s="317"/>
    </row>
    <row r="500" spans="14:14">
      <c r="N500" s="259" t="s">
        <v>808</v>
      </c>
    </row>
    <row r="501" spans="14:14">
      <c r="N501" s="259" t="s">
        <v>806</v>
      </c>
    </row>
    <row r="502" spans="14:14">
      <c r="N502" s="259" t="s">
        <v>807</v>
      </c>
    </row>
  </sheetData>
  <protectedRanges>
    <protectedRange algorithmName="SHA-512" hashValue="JpaTG13QcUu4F8PlrL5rpLgcMY+gbA93wIJ0nmcVPYfrYC0yc2MExC4VFJz+KKnHMqdsjfsePrUN1AwlA573uA==" saltValue="7ZKg3FKaH3YdNJf3qu41+Q==" spinCount="100000" sqref="D238:D240" name="Range1_3"/>
  </protectedRanges>
  <autoFilter ref="A1:A502" xr:uid="{00000000-0009-0000-0000-00000F000000}"/>
  <mergeCells count="6">
    <mergeCell ref="E5:H5"/>
    <mergeCell ref="A1:H1"/>
    <mergeCell ref="A3:D3"/>
    <mergeCell ref="E3:F3"/>
    <mergeCell ref="A4:D4"/>
    <mergeCell ref="E4:F4"/>
  </mergeCells>
  <dataValidations count="2">
    <dataValidation type="list" allowBlank="1" showInputMessage="1" showErrorMessage="1" sqref="B316:B320" xr:uid="{2498D384-8FA3-4521-A133-BC508294EFCD}">
      <formula1>$N$500:$N$503</formula1>
    </dataValidation>
    <dataValidation type="whole" operator="greaterThan" allowBlank="1" showInputMessage="1" showErrorMessage="1" sqref="K215:K218 C237:C244" xr:uid="{B236985E-4E32-41A7-B2AE-5557DF4BBE9C}">
      <formula1>-1</formula1>
    </dataValidation>
  </dataValidations>
  <hyperlinks>
    <hyperlink ref="G3" r:id="rId1" xr:uid="{5B21D43A-DB70-4274-8506-91419EF91A1E}"/>
    <hyperlink ref="G4" r:id="rId2" xr:uid="{90FB170E-F6C5-496D-A439-4F4420092EB0}"/>
  </hyperlinks>
  <pageMargins left="0.74803149606299213" right="0.74803149606299213" top="0.98425196850393704" bottom="0.98425196850393704" header="0.51181102362204722" footer="0.51181102362204722"/>
  <pageSetup paperSize="9" scale="70" fitToHeight="0"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2936-76C6-4F66-B2B9-3BECE1E4A5AD}">
  <sheetPr>
    <tabColor rgb="FF92D050"/>
  </sheetPr>
  <dimension ref="A1:XFC75"/>
  <sheetViews>
    <sheetView view="pageBreakPreview" topLeftCell="A8" zoomScaleNormal="100" zoomScaleSheetLayoutView="100" workbookViewId="0">
      <selection activeCell="A56" sqref="A11:A56"/>
    </sheetView>
  </sheetViews>
  <sheetFormatPr defaultColWidth="8.7265625" defaultRowHeight="12.5"/>
  <cols>
    <col min="1" max="1" width="7" style="412" customWidth="1"/>
    <col min="2" max="2" width="9.7265625" style="412" customWidth="1"/>
    <col min="3" max="3" width="24.26953125" style="412" customWidth="1"/>
    <col min="4" max="4" width="14.54296875" style="412" customWidth="1"/>
    <col min="5" max="5" width="11.7265625" style="412" customWidth="1"/>
    <col min="6" max="6" width="12" style="412" customWidth="1"/>
    <col min="7" max="7" width="17.26953125" style="413" customWidth="1"/>
    <col min="8" max="8" width="16.26953125" style="412" customWidth="1"/>
    <col min="9" max="9" width="9.54296875" style="412" customWidth="1"/>
    <col min="10" max="10" width="7.7265625" style="412" customWidth="1"/>
    <col min="11" max="11" width="11.7265625" style="412" customWidth="1"/>
    <col min="12" max="12" width="23.54296875" style="412" customWidth="1"/>
    <col min="13" max="13" width="19" style="412" customWidth="1"/>
    <col min="14" max="14" width="14.7265625" style="412" customWidth="1"/>
    <col min="15" max="15" width="10.7265625" style="412" customWidth="1"/>
    <col min="16" max="16" width="11.26953125" style="412" customWidth="1"/>
    <col min="17" max="18" width="13.7265625" style="412" customWidth="1"/>
    <col min="19" max="19" width="16.7265625" style="412" customWidth="1"/>
    <col min="20" max="20" width="11.26953125" style="412" customWidth="1"/>
    <col min="21" max="21" width="13.453125" style="412" customWidth="1"/>
    <col min="22" max="22" width="16.7265625" style="412" customWidth="1"/>
    <col min="23" max="23" width="14.7265625" style="412" customWidth="1"/>
    <col min="24" max="24" width="18.26953125" style="412" customWidth="1"/>
    <col min="25" max="25" width="18.7265625" style="412" customWidth="1"/>
    <col min="26" max="26" width="28" style="412" customWidth="1"/>
    <col min="27" max="27" width="13.7265625" style="412" hidden="1" customWidth="1"/>
    <col min="28" max="16384" width="8.7265625" style="412"/>
  </cols>
  <sheetData>
    <row r="1" spans="1:27" s="398" customFormat="1" ht="25.5" hidden="1" customHeight="1">
      <c r="G1" s="399"/>
      <c r="L1" s="400" t="s">
        <v>548</v>
      </c>
      <c r="Y1" s="398" t="s">
        <v>549</v>
      </c>
      <c r="Z1" s="401" t="s">
        <v>550</v>
      </c>
      <c r="AA1" s="398" t="s">
        <v>551</v>
      </c>
    </row>
    <row r="2" spans="1:27" s="398" customFormat="1" ht="37.5" hidden="1">
      <c r="G2" s="399"/>
      <c r="L2" s="400" t="s">
        <v>548</v>
      </c>
      <c r="Y2" s="398" t="s">
        <v>552</v>
      </c>
      <c r="Z2" s="401" t="s">
        <v>99</v>
      </c>
      <c r="AA2" s="398" t="s">
        <v>553</v>
      </c>
    </row>
    <row r="3" spans="1:27" s="398" customFormat="1" ht="25" hidden="1">
      <c r="G3" s="399"/>
      <c r="L3" s="400" t="s">
        <v>548</v>
      </c>
      <c r="Y3" s="398" t="s">
        <v>554</v>
      </c>
      <c r="Z3" s="401" t="s">
        <v>101</v>
      </c>
      <c r="AA3" s="398" t="s">
        <v>555</v>
      </c>
    </row>
    <row r="4" spans="1:27" s="398" customFormat="1" hidden="1">
      <c r="G4" s="399"/>
      <c r="L4" s="400" t="s">
        <v>548</v>
      </c>
      <c r="Y4" s="398" t="s">
        <v>556</v>
      </c>
      <c r="Z4" s="401" t="s">
        <v>102</v>
      </c>
    </row>
    <row r="5" spans="1:27" s="398" customFormat="1" hidden="1">
      <c r="G5" s="399"/>
      <c r="L5" s="400" t="s">
        <v>548</v>
      </c>
      <c r="Y5" s="398" t="s">
        <v>557</v>
      </c>
      <c r="Z5" s="401" t="s">
        <v>103</v>
      </c>
    </row>
    <row r="6" spans="1:27" s="398" customFormat="1" hidden="1">
      <c r="G6" s="399"/>
      <c r="L6" s="400" t="s">
        <v>548</v>
      </c>
      <c r="Z6" s="401" t="s">
        <v>104</v>
      </c>
    </row>
    <row r="7" spans="1:27" s="398" customFormat="1" hidden="1">
      <c r="G7" s="399"/>
      <c r="L7" s="400" t="s">
        <v>548</v>
      </c>
      <c r="Z7" s="401" t="s">
        <v>105</v>
      </c>
    </row>
    <row r="8" spans="1:27" s="405" customFormat="1" ht="27" customHeight="1" thickBot="1">
      <c r="A8" s="402" t="s">
        <v>558</v>
      </c>
      <c r="B8" s="403"/>
      <c r="C8" s="402"/>
      <c r="D8" s="404"/>
      <c r="E8" s="404"/>
      <c r="F8" s="405" t="s">
        <v>559</v>
      </c>
      <c r="L8" s="402" t="s">
        <v>560</v>
      </c>
      <c r="M8" s="403"/>
      <c r="P8" s="403"/>
      <c r="Q8" s="403"/>
      <c r="R8" s="403"/>
      <c r="S8" s="403"/>
      <c r="T8" s="403"/>
      <c r="U8" s="403"/>
      <c r="V8" s="403"/>
      <c r="W8" s="403"/>
      <c r="X8" s="403"/>
      <c r="Y8" s="403"/>
    </row>
    <row r="9" spans="1:27" s="405" customFormat="1" ht="40.5" customHeight="1" thickBot="1">
      <c r="A9" s="402"/>
      <c r="B9" s="406"/>
      <c r="C9" s="407" t="s">
        <v>561</v>
      </c>
      <c r="D9" s="408"/>
      <c r="E9" s="409"/>
      <c r="F9" s="798" t="s">
        <v>562</v>
      </c>
      <c r="G9" s="799"/>
      <c r="H9" s="799"/>
      <c r="I9" s="799"/>
      <c r="J9" s="800"/>
      <c r="K9" s="410"/>
      <c r="L9" s="402" t="s">
        <v>563</v>
      </c>
      <c r="M9" s="403"/>
      <c r="P9" s="403"/>
      <c r="Q9" s="403"/>
      <c r="R9" s="403"/>
      <c r="S9" s="403"/>
      <c r="T9" s="403"/>
      <c r="U9" s="403"/>
      <c r="V9" s="403"/>
      <c r="W9" s="403"/>
      <c r="X9" s="403"/>
      <c r="Y9" s="402"/>
    </row>
    <row r="10" spans="1:27" s="411" customFormat="1" ht="53.25" customHeight="1">
      <c r="A10" s="586"/>
      <c r="B10" s="587" t="s">
        <v>564</v>
      </c>
      <c r="C10" s="588" t="s">
        <v>565</v>
      </c>
      <c r="D10" s="589" t="s">
        <v>566</v>
      </c>
      <c r="E10" s="589" t="s">
        <v>567</v>
      </c>
      <c r="F10" s="589" t="s">
        <v>568</v>
      </c>
      <c r="G10" s="589" t="s">
        <v>569</v>
      </c>
      <c r="H10" s="589" t="s">
        <v>570</v>
      </c>
      <c r="I10" s="589" t="s">
        <v>571</v>
      </c>
      <c r="J10" s="590" t="s">
        <v>41</v>
      </c>
      <c r="K10" s="591" t="s">
        <v>572</v>
      </c>
      <c r="L10" s="592" t="s">
        <v>573</v>
      </c>
      <c r="M10" s="593" t="s">
        <v>574</v>
      </c>
      <c r="N10" s="593" t="s">
        <v>129</v>
      </c>
      <c r="O10" s="593" t="s">
        <v>575</v>
      </c>
      <c r="P10" s="593" t="s">
        <v>502</v>
      </c>
      <c r="Q10" s="593" t="s">
        <v>576</v>
      </c>
      <c r="R10" s="593" t="s">
        <v>577</v>
      </c>
      <c r="S10" s="593" t="s">
        <v>578</v>
      </c>
      <c r="T10" s="593" t="s">
        <v>579</v>
      </c>
      <c r="U10" s="593" t="s">
        <v>2110</v>
      </c>
      <c r="V10" s="593" t="s">
        <v>2449</v>
      </c>
      <c r="W10" s="593" t="s">
        <v>2450</v>
      </c>
      <c r="X10" s="593" t="s">
        <v>580</v>
      </c>
      <c r="Z10" s="411" t="s">
        <v>2451</v>
      </c>
      <c r="AA10" s="749" t="s">
        <v>581</v>
      </c>
    </row>
    <row r="11" spans="1:27" s="606" customFormat="1" ht="39">
      <c r="A11" s="602">
        <v>3</v>
      </c>
      <c r="B11" s="603" t="s">
        <v>1357</v>
      </c>
      <c r="C11" s="602" t="s">
        <v>1358</v>
      </c>
      <c r="D11" s="604">
        <v>37298</v>
      </c>
      <c r="E11" s="602"/>
      <c r="F11" s="602" t="s">
        <v>1348</v>
      </c>
      <c r="G11" s="605" t="s">
        <v>1359</v>
      </c>
      <c r="H11" s="602"/>
      <c r="I11" s="602"/>
      <c r="J11" s="602"/>
      <c r="K11" s="602"/>
      <c r="L11" s="602" t="s">
        <v>1358</v>
      </c>
      <c r="M11" s="602" t="s">
        <v>1360</v>
      </c>
      <c r="N11" s="602" t="s">
        <v>105</v>
      </c>
      <c r="O11" s="602">
        <v>176</v>
      </c>
      <c r="P11" s="602" t="s">
        <v>557</v>
      </c>
      <c r="Q11" s="631" t="s">
        <v>2096</v>
      </c>
      <c r="R11" s="606" t="s">
        <v>581</v>
      </c>
      <c r="S11" s="602" t="s">
        <v>1352</v>
      </c>
      <c r="T11" s="602" t="s">
        <v>2084</v>
      </c>
      <c r="U11" s="602" t="s">
        <v>105</v>
      </c>
      <c r="X11" s="603"/>
      <c r="Y11" s="602"/>
      <c r="Z11" s="602"/>
      <c r="AA11" s="602">
        <v>1.1000000000000001</v>
      </c>
    </row>
    <row r="12" spans="1:27" s="606" customFormat="1" ht="39">
      <c r="A12" s="602">
        <v>1</v>
      </c>
      <c r="B12" s="603" t="s">
        <v>1346</v>
      </c>
      <c r="C12" s="602" t="s">
        <v>1347</v>
      </c>
      <c r="D12" s="604">
        <v>39071</v>
      </c>
      <c r="E12" s="602"/>
      <c r="F12" s="602" t="s">
        <v>1348</v>
      </c>
      <c r="G12" s="605" t="s">
        <v>1349</v>
      </c>
      <c r="H12" s="602"/>
      <c r="I12" s="602"/>
      <c r="J12" s="602"/>
      <c r="K12" s="602"/>
      <c r="L12" s="602" t="s">
        <v>1347</v>
      </c>
      <c r="M12" s="602" t="s">
        <v>1350</v>
      </c>
      <c r="N12" s="602" t="s">
        <v>105</v>
      </c>
      <c r="O12" s="602">
        <v>114.1</v>
      </c>
      <c r="P12" s="602" t="s">
        <v>557</v>
      </c>
      <c r="Q12" s="602" t="s">
        <v>1531</v>
      </c>
      <c r="R12" s="606" t="s">
        <v>581</v>
      </c>
      <c r="S12" s="602" t="s">
        <v>1352</v>
      </c>
      <c r="T12" s="602" t="s">
        <v>1353</v>
      </c>
      <c r="U12" s="602" t="s">
        <v>105</v>
      </c>
      <c r="X12" s="603"/>
      <c r="AA12" s="606" t="s">
        <v>2452</v>
      </c>
    </row>
    <row r="13" spans="1:27" s="602" customFormat="1" ht="39">
      <c r="A13" s="602">
        <v>2</v>
      </c>
      <c r="B13" s="603" t="s">
        <v>1354</v>
      </c>
      <c r="C13" s="602" t="s">
        <v>1355</v>
      </c>
      <c r="D13" s="604">
        <v>39071</v>
      </c>
      <c r="F13" s="602" t="s">
        <v>1348</v>
      </c>
      <c r="G13" s="605" t="s">
        <v>1349</v>
      </c>
      <c r="L13" s="602" t="s">
        <v>1355</v>
      </c>
      <c r="M13" s="602" t="s">
        <v>1350</v>
      </c>
      <c r="N13" s="602" t="s">
        <v>105</v>
      </c>
      <c r="O13" s="602">
        <v>115.9</v>
      </c>
      <c r="P13" s="602" t="s">
        <v>557</v>
      </c>
      <c r="Q13" s="612" t="s">
        <v>1531</v>
      </c>
      <c r="R13" s="606" t="s">
        <v>581</v>
      </c>
      <c r="S13" s="602" t="s">
        <v>1352</v>
      </c>
      <c r="T13" s="602" t="s">
        <v>1353</v>
      </c>
      <c r="U13" s="602" t="s">
        <v>105</v>
      </c>
      <c r="V13" s="606"/>
      <c r="W13" s="606"/>
      <c r="X13" s="603" t="s">
        <v>1356</v>
      </c>
      <c r="Y13" s="606"/>
      <c r="Z13" s="606"/>
      <c r="AA13" s="606"/>
    </row>
    <row r="14" spans="1:27" s="602" customFormat="1" ht="39">
      <c r="A14" s="602">
        <v>5</v>
      </c>
      <c r="B14" s="603" t="s">
        <v>1367</v>
      </c>
      <c r="C14" s="602" t="s">
        <v>1368</v>
      </c>
      <c r="D14" s="604">
        <v>39608</v>
      </c>
      <c r="F14" s="602" t="s">
        <v>1348</v>
      </c>
      <c r="G14" s="605" t="s">
        <v>1369</v>
      </c>
      <c r="L14" s="602" t="s">
        <v>1368</v>
      </c>
      <c r="M14" s="602" t="s">
        <v>1366</v>
      </c>
      <c r="N14" s="602" t="s">
        <v>105</v>
      </c>
      <c r="O14" s="602">
        <v>135.99</v>
      </c>
      <c r="P14" s="602" t="s">
        <v>557</v>
      </c>
      <c r="Q14" s="602" t="s">
        <v>1531</v>
      </c>
      <c r="R14" s="606" t="s">
        <v>581</v>
      </c>
      <c r="S14" s="602" t="s">
        <v>1352</v>
      </c>
      <c r="T14" s="602" t="s">
        <v>1353</v>
      </c>
      <c r="U14" s="602" t="s">
        <v>105</v>
      </c>
      <c r="V14" s="606"/>
      <c r="W14" s="606"/>
      <c r="X14" s="603" t="s">
        <v>1356</v>
      </c>
      <c r="AA14" s="602">
        <v>1.3</v>
      </c>
    </row>
    <row r="15" spans="1:27" s="602" customFormat="1" ht="39">
      <c r="A15" s="602">
        <v>6</v>
      </c>
      <c r="B15" s="603" t="s">
        <v>1373</v>
      </c>
      <c r="C15" s="602" t="s">
        <v>1374</v>
      </c>
      <c r="D15" s="604">
        <v>40343</v>
      </c>
      <c r="F15" s="602" t="s">
        <v>1348</v>
      </c>
      <c r="G15" s="605" t="s">
        <v>1375</v>
      </c>
      <c r="L15" s="602" t="s">
        <v>1374</v>
      </c>
      <c r="M15" s="602" t="s">
        <v>1376</v>
      </c>
      <c r="N15" s="602" t="s">
        <v>105</v>
      </c>
      <c r="O15" s="602">
        <v>3261</v>
      </c>
      <c r="P15" s="602" t="s">
        <v>554</v>
      </c>
      <c r="Q15" s="602" t="s">
        <v>1377</v>
      </c>
      <c r="R15" s="606" t="s">
        <v>581</v>
      </c>
      <c r="S15" s="602" t="s">
        <v>1352</v>
      </c>
      <c r="T15" s="602" t="s">
        <v>2083</v>
      </c>
      <c r="U15" s="602" t="s">
        <v>105</v>
      </c>
      <c r="V15" s="606"/>
      <c r="W15" s="606"/>
      <c r="X15" s="603" t="s">
        <v>2056</v>
      </c>
      <c r="AA15" s="602">
        <v>1.5</v>
      </c>
    </row>
    <row r="16" spans="1:27" s="602" customFormat="1" ht="39">
      <c r="A16" s="602">
        <v>8</v>
      </c>
      <c r="B16" s="603" t="s">
        <v>1384</v>
      </c>
      <c r="C16" s="602" t="s">
        <v>1385</v>
      </c>
      <c r="D16" s="604">
        <v>40760</v>
      </c>
      <c r="F16" s="602" t="s">
        <v>208</v>
      </c>
      <c r="G16" s="605" t="s">
        <v>1386</v>
      </c>
      <c r="H16" s="602" t="s">
        <v>1387</v>
      </c>
      <c r="L16" s="602" t="s">
        <v>1385</v>
      </c>
      <c r="M16" s="602" t="s">
        <v>1388</v>
      </c>
      <c r="N16" s="602" t="s">
        <v>105</v>
      </c>
      <c r="O16" s="602">
        <v>72.819999999999993</v>
      </c>
      <c r="P16" s="602" t="s">
        <v>557</v>
      </c>
      <c r="Q16" s="602" t="s">
        <v>1361</v>
      </c>
      <c r="R16" s="606" t="s">
        <v>581</v>
      </c>
      <c r="S16" s="602" t="s">
        <v>1352</v>
      </c>
      <c r="T16" s="602" t="s">
        <v>1353</v>
      </c>
      <c r="U16" s="602" t="s">
        <v>105</v>
      </c>
      <c r="V16" s="606"/>
      <c r="W16" s="606"/>
      <c r="X16" s="603"/>
      <c r="AA16" s="602">
        <v>2.2000000000000002</v>
      </c>
    </row>
    <row r="17" spans="1:1023 1025:2048 2053:3072 3074:4095 4097:5120 5125:6144 6146:7167 7169:8192 8197:9216 9218:10239 10241:11264 11269:12288 12290:13311 13313:14336 14341:15360 15362:16383" s="602" customFormat="1" ht="39">
      <c r="A17" s="602">
        <v>7</v>
      </c>
      <c r="B17" s="603" t="s">
        <v>1378</v>
      </c>
      <c r="C17" s="602" t="s">
        <v>1379</v>
      </c>
      <c r="D17" s="604">
        <v>40847</v>
      </c>
      <c r="F17" s="602" t="s">
        <v>208</v>
      </c>
      <c r="G17" s="605" t="s">
        <v>1380</v>
      </c>
      <c r="L17" s="602" t="s">
        <v>1379</v>
      </c>
      <c r="M17" s="602" t="s">
        <v>1381</v>
      </c>
      <c r="N17" s="602" t="s">
        <v>105</v>
      </c>
      <c r="O17" s="602">
        <v>105.69</v>
      </c>
      <c r="P17" s="602" t="s">
        <v>557</v>
      </c>
      <c r="Q17" s="602" t="s">
        <v>1382</v>
      </c>
      <c r="R17" s="606" t="s">
        <v>581</v>
      </c>
      <c r="S17" s="602" t="s">
        <v>1352</v>
      </c>
      <c r="T17" s="602" t="s">
        <v>1353</v>
      </c>
      <c r="U17" s="602" t="s">
        <v>105</v>
      </c>
      <c r="V17" s="606"/>
      <c r="W17" s="606"/>
      <c r="X17" s="603" t="s">
        <v>1383</v>
      </c>
      <c r="AA17" s="602">
        <v>2.1</v>
      </c>
    </row>
    <row r="18" spans="1:1023 1025:2048 2053:3072 3074:4095 4097:5120 5125:6144 6146:7167 7169:8192 8197:9216 9218:10239 10241:11264 11269:12288 12290:13311 13313:14336 14341:15360 15362:16383" s="602" customFormat="1" ht="39">
      <c r="A18" s="602">
        <v>9</v>
      </c>
      <c r="B18" s="603" t="s">
        <v>1396</v>
      </c>
      <c r="C18" s="602" t="s">
        <v>1397</v>
      </c>
      <c r="D18" s="604">
        <v>41481</v>
      </c>
      <c r="F18" s="602" t="s">
        <v>208</v>
      </c>
      <c r="G18" s="605" t="s">
        <v>1398</v>
      </c>
      <c r="H18" s="602" t="s">
        <v>1399</v>
      </c>
      <c r="L18" s="602" t="s">
        <v>1397</v>
      </c>
      <c r="M18" s="602" t="s">
        <v>1400</v>
      </c>
      <c r="N18" s="602" t="s">
        <v>105</v>
      </c>
      <c r="O18" s="602">
        <v>358.3</v>
      </c>
      <c r="P18" s="602" t="s">
        <v>557</v>
      </c>
      <c r="Q18" s="602" t="s">
        <v>1382</v>
      </c>
      <c r="R18" s="606" t="s">
        <v>581</v>
      </c>
      <c r="S18" s="602" t="s">
        <v>1352</v>
      </c>
      <c r="T18" s="602" t="s">
        <v>2082</v>
      </c>
      <c r="U18" s="602" t="s">
        <v>105</v>
      </c>
      <c r="V18" s="606"/>
      <c r="W18" s="606"/>
      <c r="X18" s="603" t="s">
        <v>1401</v>
      </c>
      <c r="AA18" s="602">
        <v>3.2</v>
      </c>
    </row>
    <row r="19" spans="1:1023 1025:2048 2053:3072 3074:4095 4097:5120 5125:6144 6146:7167 7169:8192 8197:9216 9218:10239 10241:11264 11269:12288 12290:13311 13313:14336 14341:15360 15362:16383" s="602" customFormat="1" ht="39">
      <c r="A19" s="602">
        <v>12</v>
      </c>
      <c r="B19" s="603" t="s">
        <v>1423</v>
      </c>
      <c r="C19" s="602" t="s">
        <v>1424</v>
      </c>
      <c r="D19" s="611">
        <v>42278</v>
      </c>
      <c r="E19" s="611"/>
      <c r="F19" s="602" t="s">
        <v>1425</v>
      </c>
      <c r="G19" s="605" t="s">
        <v>1405</v>
      </c>
      <c r="L19" s="602" t="s">
        <v>1424</v>
      </c>
      <c r="M19" s="602" t="s">
        <v>1426</v>
      </c>
      <c r="N19" s="602" t="s">
        <v>105</v>
      </c>
      <c r="O19" s="602">
        <v>42.68</v>
      </c>
      <c r="P19" s="602" t="s">
        <v>557</v>
      </c>
      <c r="Q19" s="602" t="s">
        <v>1407</v>
      </c>
      <c r="R19" s="606" t="s">
        <v>581</v>
      </c>
      <c r="S19" s="602" t="s">
        <v>1352</v>
      </c>
      <c r="T19" s="602" t="s">
        <v>1353</v>
      </c>
      <c r="U19" s="602" t="s">
        <v>105</v>
      </c>
      <c r="V19" s="606"/>
      <c r="W19" s="606"/>
      <c r="X19" s="607"/>
      <c r="AA19" s="602">
        <v>4.3</v>
      </c>
    </row>
    <row r="20" spans="1:1023 1025:2048 2053:3072 3074:4095 4097:5120 5125:6144 6146:7167 7169:8192 8197:9216 9218:10239 10241:11264 11269:12288 12290:13311 13313:14336 14341:15360 15362:16383" s="602" customFormat="1" ht="39">
      <c r="A20" s="602">
        <v>15</v>
      </c>
      <c r="B20" s="603" t="s">
        <v>1427</v>
      </c>
      <c r="C20" s="602" t="s">
        <v>1428</v>
      </c>
      <c r="D20" s="611">
        <v>42278</v>
      </c>
      <c r="F20" s="602" t="s">
        <v>1429</v>
      </c>
      <c r="G20" s="605" t="s">
        <v>1430</v>
      </c>
      <c r="L20" s="602" t="s">
        <v>1428</v>
      </c>
      <c r="M20" s="602" t="s">
        <v>1431</v>
      </c>
      <c r="N20" s="602" t="s">
        <v>105</v>
      </c>
      <c r="O20" s="602">
        <v>115</v>
      </c>
      <c r="P20" s="602" t="s">
        <v>557</v>
      </c>
      <c r="Q20" s="602" t="s">
        <v>1432</v>
      </c>
      <c r="R20" s="606" t="s">
        <v>581</v>
      </c>
      <c r="S20" s="602" t="s">
        <v>1352</v>
      </c>
      <c r="T20" s="602" t="s">
        <v>1353</v>
      </c>
      <c r="U20" s="602" t="s">
        <v>105</v>
      </c>
      <c r="V20" s="606"/>
      <c r="W20" s="606"/>
      <c r="X20" s="603" t="s">
        <v>1383</v>
      </c>
      <c r="AA20" s="602">
        <v>5.2</v>
      </c>
    </row>
    <row r="21" spans="1:1023 1025:2048 2053:3072 3074:4095 4097:5120 5125:6144 6146:7167 7169:8192 8197:9216 9218:10239 10241:11264 11269:12288 12290:13311 13313:14336 14341:15360 15362:16383" s="602" customFormat="1" ht="39">
      <c r="A21" s="602">
        <v>14</v>
      </c>
      <c r="B21" s="603" t="s">
        <v>1419</v>
      </c>
      <c r="C21" s="602" t="s">
        <v>1420</v>
      </c>
      <c r="D21" s="611">
        <v>42491</v>
      </c>
      <c r="F21" s="602" t="s">
        <v>1421</v>
      </c>
      <c r="G21" s="605" t="s">
        <v>1405</v>
      </c>
      <c r="L21" s="602" t="s">
        <v>1420</v>
      </c>
      <c r="M21" s="602" t="s">
        <v>1422</v>
      </c>
      <c r="N21" s="602" t="s">
        <v>105</v>
      </c>
      <c r="O21" s="612">
        <v>56.2</v>
      </c>
      <c r="P21" s="602" t="s">
        <v>557</v>
      </c>
      <c r="Q21" s="602" t="s">
        <v>1407</v>
      </c>
      <c r="R21" s="606" t="s">
        <v>581</v>
      </c>
      <c r="S21" s="602" t="s">
        <v>1352</v>
      </c>
      <c r="T21" s="602" t="s">
        <v>1353</v>
      </c>
      <c r="U21" s="602" t="s">
        <v>105</v>
      </c>
      <c r="V21" s="606"/>
      <c r="W21" s="606"/>
      <c r="X21" s="603" t="s">
        <v>1356</v>
      </c>
      <c r="AA21" s="602">
        <v>4.2</v>
      </c>
    </row>
    <row r="22" spans="1:1023 1025:2048 2053:3072 3074:4095 4097:5120 5125:6144 6146:7167 7169:8192 8197:9216 9218:10239 10241:11264 11269:12288 12290:13311 13313:14336 14341:15360 15362:16383" s="612" customFormat="1" ht="39">
      <c r="A22" s="602">
        <v>13</v>
      </c>
      <c r="B22" s="603" t="s">
        <v>1413</v>
      </c>
      <c r="C22" s="602" t="s">
        <v>1414</v>
      </c>
      <c r="D22" s="621">
        <v>42583</v>
      </c>
      <c r="F22" s="602" t="s">
        <v>1415</v>
      </c>
      <c r="G22" s="605" t="s">
        <v>1416</v>
      </c>
      <c r="H22" s="602"/>
      <c r="I22" s="602"/>
      <c r="J22" s="602"/>
      <c r="K22" s="602"/>
      <c r="L22" s="602" t="s">
        <v>1414</v>
      </c>
      <c r="M22" s="602" t="s">
        <v>1417</v>
      </c>
      <c r="N22" s="602" t="s">
        <v>105</v>
      </c>
      <c r="O22" s="602">
        <v>289.61</v>
      </c>
      <c r="P22" s="602" t="s">
        <v>557</v>
      </c>
      <c r="Q22" s="602" t="s">
        <v>1418</v>
      </c>
      <c r="R22" s="606" t="s">
        <v>581</v>
      </c>
      <c r="S22" s="602" t="s">
        <v>1352</v>
      </c>
      <c r="T22" s="602" t="s">
        <v>1353</v>
      </c>
      <c r="U22" s="602" t="s">
        <v>105</v>
      </c>
      <c r="V22" s="606"/>
      <c r="W22" s="606"/>
      <c r="X22" s="603" t="s">
        <v>1401</v>
      </c>
      <c r="AA22" s="612">
        <v>4.0999999999999996</v>
      </c>
    </row>
    <row r="23" spans="1:1023 1025:2048 2053:3072 3074:4095 4097:5120 5125:6144 6146:7167 7169:8192 8197:9216 9218:10239 10241:11264 11269:12288 12290:13311 13313:14336 14341:15360 15362:16383" s="602" customFormat="1" ht="39">
      <c r="A23" s="602">
        <v>16</v>
      </c>
      <c r="B23" s="603" t="s">
        <v>1433</v>
      </c>
      <c r="C23" s="602" t="s">
        <v>1434</v>
      </c>
      <c r="D23" s="611">
        <v>42643</v>
      </c>
      <c r="F23" s="602" t="s">
        <v>1434</v>
      </c>
      <c r="G23" s="605" t="s">
        <v>1435</v>
      </c>
      <c r="L23" s="602" t="s">
        <v>1434</v>
      </c>
      <c r="M23" s="602" t="s">
        <v>1436</v>
      </c>
      <c r="N23" s="602" t="s">
        <v>105</v>
      </c>
      <c r="O23" s="602">
        <v>424</v>
      </c>
      <c r="P23" s="602" t="s">
        <v>557</v>
      </c>
      <c r="Q23" s="602" t="s">
        <v>1418</v>
      </c>
      <c r="R23" s="606" t="s">
        <v>581</v>
      </c>
      <c r="S23" s="602" t="s">
        <v>1352</v>
      </c>
      <c r="T23" s="602" t="s">
        <v>1353</v>
      </c>
      <c r="U23" s="602" t="s">
        <v>105</v>
      </c>
      <c r="V23" s="606"/>
      <c r="W23" s="606"/>
      <c r="X23" s="603"/>
      <c r="AA23" s="602">
        <v>5.3</v>
      </c>
    </row>
    <row r="24" spans="1:1023 1025:2048 2053:3072 3074:4095 4097:5120 5125:6144 6146:7167 7169:8192 8197:9216 9218:10239 10241:11264 11269:12288 12290:13311 13313:14336 14341:15360 15362:16383" s="602" customFormat="1" ht="39">
      <c r="A24" s="602">
        <v>17</v>
      </c>
      <c r="B24" s="603" t="s">
        <v>1437</v>
      </c>
      <c r="C24" s="602" t="s">
        <v>1438</v>
      </c>
      <c r="D24" s="611">
        <v>42643</v>
      </c>
      <c r="F24" s="602" t="s">
        <v>1439</v>
      </c>
      <c r="G24" s="605" t="s">
        <v>1405</v>
      </c>
      <c r="L24" s="602" t="s">
        <v>1438</v>
      </c>
      <c r="M24" s="602" t="s">
        <v>1440</v>
      </c>
      <c r="N24" s="602" t="s">
        <v>105</v>
      </c>
      <c r="O24" s="602">
        <v>200</v>
      </c>
      <c r="P24" s="602" t="s">
        <v>557</v>
      </c>
      <c r="Q24" s="602" t="s">
        <v>1407</v>
      </c>
      <c r="R24" s="606" t="s">
        <v>581</v>
      </c>
      <c r="S24" s="602" t="s">
        <v>1352</v>
      </c>
      <c r="T24" s="602" t="s">
        <v>1353</v>
      </c>
      <c r="U24" s="602" t="s">
        <v>105</v>
      </c>
      <c r="X24" s="603"/>
    </row>
    <row r="25" spans="1:1023 1025:2048 2053:3072 3074:4095 4097:5120 5125:6144 6146:7167 7169:8192 8197:9216 9218:10239 10241:11264 11269:12288 12290:13311 13313:14336 14341:15360 15362:16383" s="602" customFormat="1" ht="39">
      <c r="A25" s="602">
        <v>21</v>
      </c>
      <c r="B25" s="603" t="s">
        <v>1450</v>
      </c>
      <c r="C25" s="602" t="s">
        <v>1451</v>
      </c>
      <c r="D25" s="611">
        <v>42758</v>
      </c>
      <c r="F25" s="602" t="s">
        <v>1452</v>
      </c>
      <c r="G25" s="605" t="s">
        <v>1453</v>
      </c>
      <c r="L25" s="602" t="s">
        <v>1451</v>
      </c>
      <c r="M25" s="602" t="s">
        <v>1454</v>
      </c>
      <c r="N25" s="602" t="s">
        <v>105</v>
      </c>
      <c r="O25" s="602">
        <v>318.26</v>
      </c>
      <c r="P25" s="602" t="s">
        <v>557</v>
      </c>
      <c r="Q25" s="602" t="s">
        <v>2111</v>
      </c>
      <c r="R25" s="606" t="s">
        <v>581</v>
      </c>
      <c r="S25" s="602" t="s">
        <v>1352</v>
      </c>
      <c r="T25" s="602" t="s">
        <v>1353</v>
      </c>
      <c r="U25" s="602" t="s">
        <v>105</v>
      </c>
      <c r="X25" s="603" t="s">
        <v>1401</v>
      </c>
    </row>
    <row r="26" spans="1:1023 1025:2048 2053:3072 3074:4095 4097:5120 5125:6144 6146:7167 7169:8192 8197:9216 9218:10239 10241:11264 11269:12288 12290:13311 13313:14336 14341:15360 15362:16383" s="602" customFormat="1" ht="39">
      <c r="A26" s="602">
        <v>19</v>
      </c>
      <c r="B26" s="603" t="s">
        <v>1447</v>
      </c>
      <c r="C26" s="602" t="s">
        <v>1448</v>
      </c>
      <c r="D26" s="611">
        <v>42794</v>
      </c>
      <c r="F26" s="602" t="s">
        <v>1443</v>
      </c>
      <c r="G26" s="605" t="s">
        <v>1444</v>
      </c>
      <c r="L26" s="602" t="s">
        <v>1448</v>
      </c>
      <c r="M26" s="602" t="s">
        <v>1449</v>
      </c>
      <c r="N26" s="602" t="s">
        <v>105</v>
      </c>
      <c r="O26" s="602">
        <v>40.909999999999997</v>
      </c>
      <c r="P26" s="602" t="s">
        <v>557</v>
      </c>
      <c r="Q26" s="602" t="s">
        <v>1418</v>
      </c>
      <c r="R26" s="606" t="s">
        <v>581</v>
      </c>
      <c r="S26" s="602" t="s">
        <v>1352</v>
      </c>
      <c r="T26" s="602" t="s">
        <v>1353</v>
      </c>
      <c r="U26" s="602" t="s">
        <v>105</v>
      </c>
      <c r="X26" s="607" t="s">
        <v>1446</v>
      </c>
    </row>
    <row r="27" spans="1:1023 1025:2048 2053:3072 3074:4095 4097:5120 5125:6144 6146:7167 7169:8192 8197:9216 9218:10239 10241:11264 11269:12288 12290:13311 13313:14336 14341:15360 15362:16383" s="602" customFormat="1" ht="39">
      <c r="A27" s="602">
        <v>18</v>
      </c>
      <c r="B27" s="603" t="s">
        <v>1441</v>
      </c>
      <c r="C27" s="602" t="s">
        <v>1442</v>
      </c>
      <c r="D27" s="611">
        <v>42794</v>
      </c>
      <c r="F27" s="602" t="s">
        <v>1443</v>
      </c>
      <c r="G27" s="605" t="s">
        <v>1444</v>
      </c>
      <c r="L27" s="602" t="s">
        <v>1442</v>
      </c>
      <c r="M27" s="602" t="s">
        <v>1445</v>
      </c>
      <c r="N27" s="602" t="s">
        <v>105</v>
      </c>
      <c r="O27" s="602">
        <v>41.83</v>
      </c>
      <c r="P27" s="602" t="s">
        <v>557</v>
      </c>
      <c r="Q27" s="602" t="s">
        <v>1418</v>
      </c>
      <c r="R27" s="606" t="s">
        <v>581</v>
      </c>
      <c r="S27" s="602" t="s">
        <v>1352</v>
      </c>
      <c r="T27" s="602" t="s">
        <v>1353</v>
      </c>
      <c r="U27" s="602" t="s">
        <v>105</v>
      </c>
      <c r="X27" s="607" t="s">
        <v>1446</v>
      </c>
    </row>
    <row r="28" spans="1:1023 1025:2048 2053:3072 3074:4095 4097:5120 5125:6144 6146:7167 7169:8192 8197:9216 9218:10239 10241:11264 11269:12288 12290:13311 13313:14336 14341:15360 15362:16383" s="750" customFormat="1" ht="39">
      <c r="A28" s="602">
        <v>22</v>
      </c>
      <c r="B28" s="603" t="s">
        <v>1455</v>
      </c>
      <c r="C28" s="602" t="s">
        <v>1456</v>
      </c>
      <c r="D28" s="604">
        <v>42800</v>
      </c>
      <c r="E28" s="602"/>
      <c r="F28" s="602" t="s">
        <v>1457</v>
      </c>
      <c r="G28" s="622" t="s">
        <v>2094</v>
      </c>
      <c r="H28" s="602"/>
      <c r="I28" s="602"/>
      <c r="J28" s="602"/>
      <c r="K28" s="602"/>
      <c r="L28" s="602" t="s">
        <v>1456</v>
      </c>
      <c r="M28" s="602" t="s">
        <v>1458</v>
      </c>
      <c r="N28" s="602" t="s">
        <v>105</v>
      </c>
      <c r="O28" s="602">
        <v>478.46</v>
      </c>
      <c r="P28" s="602" t="s">
        <v>557</v>
      </c>
      <c r="Q28" s="602" t="s">
        <v>1382</v>
      </c>
      <c r="R28" s="606" t="s">
        <v>581</v>
      </c>
      <c r="S28" s="602" t="s">
        <v>1352</v>
      </c>
      <c r="T28" s="602" t="s">
        <v>1353</v>
      </c>
      <c r="U28" s="602" t="s">
        <v>105</v>
      </c>
      <c r="V28" s="602"/>
      <c r="W28" s="602"/>
      <c r="X28" s="607" t="s">
        <v>2453</v>
      </c>
    </row>
    <row r="29" spans="1:1023 1025:2048 2053:3072 3074:4095 4097:5120 5125:6144 6146:7167 7169:8192 8197:9216 9218:10239 10241:11264 11269:12288 12290:13311 13313:14336 14341:15360 15362:16383" s="602" customFormat="1" ht="39">
      <c r="A29" s="602">
        <v>24</v>
      </c>
      <c r="B29" s="603" t="s">
        <v>1464</v>
      </c>
      <c r="C29" s="602" t="s">
        <v>1465</v>
      </c>
      <c r="D29" s="604">
        <v>42874</v>
      </c>
      <c r="F29" s="602" t="s">
        <v>1466</v>
      </c>
      <c r="G29" s="622" t="s">
        <v>2095</v>
      </c>
      <c r="H29" s="602" t="s">
        <v>1467</v>
      </c>
      <c r="L29" s="602" t="s">
        <v>1465</v>
      </c>
      <c r="M29" s="602" t="s">
        <v>1468</v>
      </c>
      <c r="N29" s="602" t="s">
        <v>105</v>
      </c>
      <c r="O29" s="602">
        <v>1149</v>
      </c>
      <c r="P29" s="602" t="s">
        <v>554</v>
      </c>
      <c r="Q29" s="602" t="s">
        <v>1382</v>
      </c>
      <c r="R29" s="606" t="s">
        <v>581</v>
      </c>
      <c r="S29" s="602" t="s">
        <v>1352</v>
      </c>
      <c r="T29" s="602" t="s">
        <v>1353</v>
      </c>
      <c r="U29" s="602" t="s">
        <v>105</v>
      </c>
      <c r="X29" s="607" t="s">
        <v>2221</v>
      </c>
    </row>
    <row r="30" spans="1:1023 1025:2048 2053:3072 3074:4095 4097:5120 5125:6144 6146:7167 7169:8192 8197:9216 9218:10239 10241:11264 11269:12288 12290:13311 13313:14336 14341:15360 15362:16383" s="602" customFormat="1" ht="39">
      <c r="A30" s="602">
        <v>25</v>
      </c>
      <c r="B30" s="603" t="s">
        <v>1469</v>
      </c>
      <c r="C30" s="602" t="s">
        <v>1470</v>
      </c>
      <c r="D30" s="604">
        <v>42926</v>
      </c>
      <c r="F30" s="602" t="s">
        <v>1471</v>
      </c>
      <c r="G30" s="605" t="s">
        <v>1444</v>
      </c>
      <c r="H30" s="623"/>
      <c r="L30" s="602" t="s">
        <v>1470</v>
      </c>
      <c r="M30" s="620" t="s">
        <v>1472</v>
      </c>
      <c r="N30" s="602" t="s">
        <v>105</v>
      </c>
      <c r="O30" s="624">
        <v>502.02</v>
      </c>
      <c r="P30" s="602" t="s">
        <v>2112</v>
      </c>
      <c r="Q30" s="620" t="s">
        <v>1418</v>
      </c>
      <c r="R30" s="606" t="s">
        <v>581</v>
      </c>
      <c r="S30" s="602" t="s">
        <v>1352</v>
      </c>
      <c r="T30" s="602" t="s">
        <v>1353</v>
      </c>
      <c r="U30" s="602" t="s">
        <v>105</v>
      </c>
      <c r="X30" s="607" t="s">
        <v>2454</v>
      </c>
      <c r="Z30" s="603"/>
      <c r="AB30" s="604"/>
      <c r="AE30" s="605"/>
      <c r="AF30" s="623"/>
      <c r="AK30" s="620"/>
      <c r="AM30" s="624"/>
      <c r="AO30" s="620"/>
      <c r="AP30" s="606"/>
      <c r="AV30" s="607"/>
      <c r="AX30" s="603"/>
      <c r="AZ30" s="604"/>
      <c r="BC30" s="605"/>
      <c r="BD30" s="623"/>
      <c r="BI30" s="620"/>
      <c r="BK30" s="624"/>
      <c r="BM30" s="620"/>
      <c r="BN30" s="606"/>
      <c r="BT30" s="607"/>
      <c r="BV30" s="603"/>
      <c r="BX30" s="604"/>
      <c r="CA30" s="605"/>
      <c r="CB30" s="623"/>
      <c r="CG30" s="620"/>
      <c r="CI30" s="624"/>
      <c r="CK30" s="620"/>
      <c r="CL30" s="606"/>
      <c r="CR30" s="607"/>
      <c r="CT30" s="603"/>
      <c r="CV30" s="604"/>
      <c r="CY30" s="605"/>
      <c r="CZ30" s="623"/>
      <c r="DE30" s="620"/>
      <c r="DG30" s="624"/>
      <c r="DI30" s="620"/>
      <c r="DJ30" s="606"/>
      <c r="DP30" s="607"/>
      <c r="DR30" s="603"/>
      <c r="DT30" s="604"/>
      <c r="DW30" s="605"/>
      <c r="DX30" s="623"/>
      <c r="EC30" s="620"/>
      <c r="EE30" s="624"/>
      <c r="EG30" s="620"/>
      <c r="EH30" s="606"/>
      <c r="EN30" s="607"/>
      <c r="EP30" s="603"/>
      <c r="ER30" s="604"/>
      <c r="EU30" s="605"/>
      <c r="EV30" s="623"/>
      <c r="FA30" s="620"/>
      <c r="FC30" s="624"/>
      <c r="FE30" s="620"/>
      <c r="FF30" s="606"/>
      <c r="FL30" s="607"/>
      <c r="FN30" s="603"/>
      <c r="FP30" s="604"/>
      <c r="FS30" s="605"/>
      <c r="FT30" s="623"/>
      <c r="FY30" s="620"/>
      <c r="GA30" s="624"/>
      <c r="GC30" s="620"/>
      <c r="GD30" s="606"/>
      <c r="GJ30" s="607"/>
      <c r="GL30" s="603"/>
      <c r="GN30" s="604"/>
      <c r="GQ30" s="605"/>
      <c r="GR30" s="623"/>
      <c r="GW30" s="620"/>
      <c r="GY30" s="624"/>
      <c r="HA30" s="620"/>
      <c r="HB30" s="606"/>
      <c r="HH30" s="607"/>
      <c r="HJ30" s="603"/>
      <c r="HL30" s="604"/>
      <c r="HO30" s="605"/>
      <c r="HP30" s="623"/>
      <c r="HU30" s="620"/>
      <c r="HW30" s="624"/>
      <c r="HY30" s="620"/>
      <c r="HZ30" s="606"/>
      <c r="IF30" s="607"/>
      <c r="IH30" s="603"/>
      <c r="IJ30" s="604"/>
      <c r="IM30" s="605"/>
      <c r="IN30" s="623"/>
      <c r="IS30" s="620"/>
      <c r="IU30" s="624"/>
      <c r="IW30" s="620"/>
      <c r="IX30" s="606"/>
      <c r="JD30" s="607"/>
      <c r="JF30" s="603"/>
      <c r="JH30" s="604"/>
      <c r="JK30" s="605"/>
      <c r="JL30" s="623"/>
      <c r="JQ30" s="620"/>
      <c r="JS30" s="624"/>
      <c r="JU30" s="620"/>
      <c r="JV30" s="606"/>
      <c r="KB30" s="607"/>
      <c r="KD30" s="603"/>
      <c r="KF30" s="604"/>
      <c r="KI30" s="605"/>
      <c r="KJ30" s="623"/>
      <c r="KO30" s="620"/>
      <c r="KQ30" s="624"/>
      <c r="KS30" s="620"/>
      <c r="KT30" s="606"/>
      <c r="KZ30" s="607"/>
      <c r="LB30" s="603"/>
      <c r="LD30" s="604"/>
      <c r="LG30" s="605"/>
      <c r="LH30" s="623"/>
      <c r="LM30" s="620"/>
      <c r="LO30" s="624"/>
      <c r="LQ30" s="620"/>
      <c r="LR30" s="606"/>
      <c r="LX30" s="607"/>
      <c r="LZ30" s="603"/>
      <c r="MB30" s="604"/>
      <c r="ME30" s="605"/>
      <c r="MF30" s="623"/>
      <c r="MK30" s="620"/>
      <c r="MM30" s="624"/>
      <c r="MO30" s="620"/>
      <c r="MP30" s="606"/>
      <c r="MV30" s="607"/>
      <c r="MX30" s="603"/>
      <c r="MZ30" s="604"/>
      <c r="NC30" s="605"/>
      <c r="ND30" s="623"/>
      <c r="NI30" s="620"/>
      <c r="NK30" s="624"/>
      <c r="NM30" s="620"/>
      <c r="NN30" s="606"/>
      <c r="NT30" s="607"/>
      <c r="NV30" s="603"/>
      <c r="NX30" s="604"/>
      <c r="OA30" s="605"/>
      <c r="OB30" s="623"/>
      <c r="OG30" s="620"/>
      <c r="OI30" s="624"/>
      <c r="OK30" s="620"/>
      <c r="OL30" s="606"/>
      <c r="OR30" s="607"/>
      <c r="OT30" s="603"/>
      <c r="OV30" s="604"/>
      <c r="OY30" s="605"/>
      <c r="OZ30" s="623"/>
      <c r="PE30" s="620"/>
      <c r="PG30" s="624"/>
      <c r="PI30" s="620"/>
      <c r="PJ30" s="606"/>
      <c r="PP30" s="607"/>
      <c r="PR30" s="603"/>
      <c r="PT30" s="604"/>
      <c r="PW30" s="605"/>
      <c r="PX30" s="623"/>
      <c r="QC30" s="620"/>
      <c r="QE30" s="624"/>
      <c r="QG30" s="620"/>
      <c r="QH30" s="606"/>
      <c r="QN30" s="607"/>
      <c r="QP30" s="603"/>
      <c r="QR30" s="604"/>
      <c r="QU30" s="605"/>
      <c r="QV30" s="623"/>
      <c r="RA30" s="620"/>
      <c r="RC30" s="624"/>
      <c r="RE30" s="620"/>
      <c r="RF30" s="606"/>
      <c r="RL30" s="607"/>
      <c r="RN30" s="603"/>
      <c r="RP30" s="604"/>
      <c r="RS30" s="605"/>
      <c r="RT30" s="623"/>
      <c r="RY30" s="620"/>
      <c r="SA30" s="624"/>
      <c r="SC30" s="620"/>
      <c r="SD30" s="606"/>
      <c r="SJ30" s="607"/>
      <c r="SL30" s="603"/>
      <c r="SN30" s="604"/>
      <c r="SQ30" s="605"/>
      <c r="SR30" s="623"/>
      <c r="SW30" s="620"/>
      <c r="SY30" s="624"/>
      <c r="TA30" s="620"/>
      <c r="TB30" s="606"/>
      <c r="TH30" s="607"/>
      <c r="TJ30" s="603"/>
      <c r="TL30" s="604"/>
      <c r="TO30" s="605"/>
      <c r="TP30" s="623"/>
      <c r="TU30" s="620"/>
      <c r="TW30" s="624"/>
      <c r="TY30" s="620"/>
      <c r="TZ30" s="606"/>
      <c r="UF30" s="607"/>
      <c r="UH30" s="603"/>
      <c r="UJ30" s="604"/>
      <c r="UM30" s="605"/>
      <c r="UN30" s="623"/>
      <c r="US30" s="620"/>
      <c r="UU30" s="624"/>
      <c r="UW30" s="620"/>
      <c r="UX30" s="606"/>
      <c r="VD30" s="607"/>
      <c r="VF30" s="603"/>
      <c r="VH30" s="604"/>
      <c r="VK30" s="605"/>
      <c r="VL30" s="623"/>
      <c r="VQ30" s="620"/>
      <c r="VS30" s="624"/>
      <c r="VU30" s="620"/>
      <c r="VV30" s="606"/>
      <c r="WB30" s="607"/>
      <c r="WD30" s="603"/>
      <c r="WF30" s="604"/>
      <c r="WI30" s="605"/>
      <c r="WJ30" s="623"/>
      <c r="WO30" s="620"/>
      <c r="WQ30" s="624"/>
      <c r="WS30" s="620"/>
      <c r="WT30" s="606"/>
      <c r="WZ30" s="607"/>
      <c r="XB30" s="603"/>
      <c r="XD30" s="604"/>
      <c r="XG30" s="605"/>
      <c r="XH30" s="623"/>
      <c r="XM30" s="620"/>
      <c r="XO30" s="624"/>
      <c r="XQ30" s="620"/>
      <c r="XR30" s="606"/>
      <c r="XX30" s="607"/>
      <c r="XZ30" s="603"/>
      <c r="YB30" s="604"/>
      <c r="YE30" s="605"/>
      <c r="YF30" s="623"/>
      <c r="YK30" s="620"/>
      <c r="YM30" s="624"/>
      <c r="YO30" s="620"/>
      <c r="YP30" s="606"/>
      <c r="YV30" s="607"/>
      <c r="YX30" s="603"/>
      <c r="YZ30" s="604"/>
      <c r="ZC30" s="605"/>
      <c r="ZD30" s="623"/>
      <c r="ZI30" s="620"/>
      <c r="ZK30" s="624"/>
      <c r="ZM30" s="620"/>
      <c r="ZN30" s="606"/>
      <c r="ZT30" s="607"/>
      <c r="ZV30" s="603"/>
      <c r="ZX30" s="604"/>
      <c r="AAA30" s="605"/>
      <c r="AAB30" s="623"/>
      <c r="AAG30" s="620"/>
      <c r="AAI30" s="624"/>
      <c r="AAK30" s="620"/>
      <c r="AAL30" s="606"/>
      <c r="AAR30" s="607"/>
      <c r="AAT30" s="603"/>
      <c r="AAV30" s="604"/>
      <c r="AAY30" s="605"/>
      <c r="AAZ30" s="623"/>
      <c r="ABE30" s="620"/>
      <c r="ABG30" s="624"/>
      <c r="ABI30" s="620"/>
      <c r="ABJ30" s="606"/>
      <c r="ABP30" s="607"/>
      <c r="ABR30" s="603"/>
      <c r="ABT30" s="604"/>
      <c r="ABW30" s="605"/>
      <c r="ABX30" s="623"/>
      <c r="ACC30" s="620"/>
      <c r="ACE30" s="624"/>
      <c r="ACG30" s="620"/>
      <c r="ACH30" s="606"/>
      <c r="ACN30" s="607"/>
      <c r="ACP30" s="603"/>
      <c r="ACR30" s="604"/>
      <c r="ACU30" s="605"/>
      <c r="ACV30" s="623"/>
      <c r="ADA30" s="620"/>
      <c r="ADC30" s="624"/>
      <c r="ADE30" s="620"/>
      <c r="ADF30" s="606"/>
      <c r="ADL30" s="607"/>
      <c r="ADN30" s="603"/>
      <c r="ADP30" s="604"/>
      <c r="ADS30" s="605"/>
      <c r="ADT30" s="623"/>
      <c r="ADY30" s="620"/>
      <c r="AEA30" s="624"/>
      <c r="AEC30" s="620"/>
      <c r="AED30" s="606"/>
      <c r="AEJ30" s="607"/>
      <c r="AEL30" s="603"/>
      <c r="AEN30" s="604"/>
      <c r="AEQ30" s="605"/>
      <c r="AER30" s="623"/>
      <c r="AEW30" s="620"/>
      <c r="AEY30" s="624"/>
      <c r="AFA30" s="620"/>
      <c r="AFB30" s="606"/>
      <c r="AFH30" s="607"/>
      <c r="AFJ30" s="603"/>
      <c r="AFL30" s="604"/>
      <c r="AFO30" s="605"/>
      <c r="AFP30" s="623"/>
      <c r="AFU30" s="620"/>
      <c r="AFW30" s="624"/>
      <c r="AFY30" s="620"/>
      <c r="AFZ30" s="606"/>
      <c r="AGF30" s="607"/>
      <c r="AGH30" s="603"/>
      <c r="AGJ30" s="604"/>
      <c r="AGM30" s="605"/>
      <c r="AGN30" s="623"/>
      <c r="AGS30" s="620"/>
      <c r="AGU30" s="624"/>
      <c r="AGW30" s="620"/>
      <c r="AGX30" s="606"/>
      <c r="AHD30" s="607"/>
      <c r="AHF30" s="603"/>
      <c r="AHH30" s="604"/>
      <c r="AHK30" s="605"/>
      <c r="AHL30" s="623"/>
      <c r="AHQ30" s="620"/>
      <c r="AHS30" s="624"/>
      <c r="AHU30" s="620"/>
      <c r="AHV30" s="606"/>
      <c r="AIB30" s="607"/>
      <c r="AID30" s="603"/>
      <c r="AIF30" s="604"/>
      <c r="AII30" s="605"/>
      <c r="AIJ30" s="623"/>
      <c r="AIO30" s="620"/>
      <c r="AIQ30" s="624"/>
      <c r="AIS30" s="620"/>
      <c r="AIT30" s="606"/>
      <c r="AIZ30" s="607"/>
      <c r="AJB30" s="603"/>
      <c r="AJD30" s="604"/>
      <c r="AJG30" s="605"/>
      <c r="AJH30" s="623"/>
      <c r="AJM30" s="620"/>
      <c r="AJO30" s="624"/>
      <c r="AJQ30" s="620"/>
      <c r="AJR30" s="606"/>
      <c r="AJX30" s="607"/>
      <c r="AJZ30" s="603"/>
      <c r="AKB30" s="604"/>
      <c r="AKE30" s="605"/>
      <c r="AKF30" s="623"/>
      <c r="AKK30" s="620"/>
      <c r="AKM30" s="624"/>
      <c r="AKO30" s="620"/>
      <c r="AKP30" s="606"/>
      <c r="AKV30" s="607"/>
      <c r="AKX30" s="603"/>
      <c r="AKZ30" s="604"/>
      <c r="ALC30" s="605"/>
      <c r="ALD30" s="623"/>
      <c r="ALI30" s="620"/>
      <c r="ALK30" s="624"/>
      <c r="ALM30" s="620"/>
      <c r="ALN30" s="606"/>
      <c r="ALT30" s="607"/>
      <c r="ALV30" s="603"/>
      <c r="ALX30" s="604"/>
      <c r="AMA30" s="605"/>
      <c r="AMB30" s="623"/>
      <c r="AMG30" s="620"/>
      <c r="AMI30" s="624"/>
      <c r="AMK30" s="620"/>
      <c r="AML30" s="606"/>
      <c r="AMR30" s="607"/>
      <c r="AMT30" s="603"/>
      <c r="AMV30" s="604"/>
      <c r="AMY30" s="605"/>
      <c r="AMZ30" s="623"/>
      <c r="ANE30" s="620"/>
      <c r="ANG30" s="624"/>
      <c r="ANI30" s="620"/>
      <c r="ANJ30" s="606"/>
      <c r="ANP30" s="607"/>
      <c r="ANR30" s="603"/>
      <c r="ANT30" s="604"/>
      <c r="ANW30" s="605"/>
      <c r="ANX30" s="623"/>
      <c r="AOC30" s="620"/>
      <c r="AOE30" s="624"/>
      <c r="AOG30" s="620"/>
      <c r="AOH30" s="606"/>
      <c r="AON30" s="607"/>
      <c r="AOP30" s="603"/>
      <c r="AOR30" s="604"/>
      <c r="AOU30" s="605"/>
      <c r="AOV30" s="623"/>
      <c r="APA30" s="620"/>
      <c r="APC30" s="624"/>
      <c r="APE30" s="620"/>
      <c r="APF30" s="606"/>
      <c r="APL30" s="607"/>
      <c r="APN30" s="603"/>
      <c r="APP30" s="604"/>
      <c r="APS30" s="605"/>
      <c r="APT30" s="623"/>
      <c r="APY30" s="620"/>
      <c r="AQA30" s="624"/>
      <c r="AQC30" s="620"/>
      <c r="AQD30" s="606"/>
      <c r="AQJ30" s="607"/>
      <c r="AQL30" s="603"/>
      <c r="AQN30" s="604"/>
      <c r="AQQ30" s="605"/>
      <c r="AQR30" s="623"/>
      <c r="AQW30" s="620"/>
      <c r="AQY30" s="624"/>
      <c r="ARA30" s="620"/>
      <c r="ARB30" s="606"/>
      <c r="ARH30" s="607"/>
      <c r="ARJ30" s="603"/>
      <c r="ARL30" s="604"/>
      <c r="ARO30" s="605"/>
      <c r="ARP30" s="623"/>
      <c r="ARU30" s="620"/>
      <c r="ARW30" s="624"/>
      <c r="ARY30" s="620"/>
      <c r="ARZ30" s="606"/>
      <c r="ASF30" s="607"/>
      <c r="ASH30" s="603"/>
      <c r="ASJ30" s="604"/>
      <c r="ASM30" s="605"/>
      <c r="ASN30" s="623"/>
      <c r="ASS30" s="620"/>
      <c r="ASU30" s="624"/>
      <c r="ASW30" s="620"/>
      <c r="ASX30" s="606"/>
      <c r="ATD30" s="607"/>
      <c r="ATF30" s="603"/>
      <c r="ATH30" s="604"/>
      <c r="ATK30" s="605"/>
      <c r="ATL30" s="623"/>
      <c r="ATQ30" s="620"/>
      <c r="ATS30" s="624"/>
      <c r="ATU30" s="620"/>
      <c r="ATV30" s="606"/>
      <c r="AUB30" s="607"/>
      <c r="AUD30" s="603"/>
      <c r="AUF30" s="604"/>
      <c r="AUI30" s="605"/>
      <c r="AUJ30" s="623"/>
      <c r="AUO30" s="620"/>
      <c r="AUQ30" s="624"/>
      <c r="AUS30" s="620"/>
      <c r="AUT30" s="606"/>
      <c r="AUZ30" s="607"/>
      <c r="AVB30" s="603"/>
      <c r="AVD30" s="604"/>
      <c r="AVG30" s="605"/>
      <c r="AVH30" s="623"/>
      <c r="AVM30" s="620"/>
      <c r="AVO30" s="624"/>
      <c r="AVQ30" s="620"/>
      <c r="AVR30" s="606"/>
      <c r="AVX30" s="607"/>
      <c r="AVZ30" s="603"/>
      <c r="AWB30" s="604"/>
      <c r="AWE30" s="605"/>
      <c r="AWF30" s="623"/>
      <c r="AWK30" s="620"/>
      <c r="AWM30" s="624"/>
      <c r="AWO30" s="620"/>
      <c r="AWP30" s="606"/>
      <c r="AWV30" s="607"/>
      <c r="AWX30" s="603"/>
      <c r="AWZ30" s="604"/>
      <c r="AXC30" s="605"/>
      <c r="AXD30" s="623"/>
      <c r="AXI30" s="620"/>
      <c r="AXK30" s="624"/>
      <c r="AXM30" s="620"/>
      <c r="AXN30" s="606"/>
      <c r="AXT30" s="607"/>
      <c r="AXV30" s="603"/>
      <c r="AXX30" s="604"/>
      <c r="AYA30" s="605"/>
      <c r="AYB30" s="623"/>
      <c r="AYG30" s="620"/>
      <c r="AYI30" s="624"/>
      <c r="AYK30" s="620"/>
      <c r="AYL30" s="606"/>
      <c r="AYR30" s="607"/>
      <c r="AYT30" s="603"/>
      <c r="AYV30" s="604"/>
      <c r="AYY30" s="605"/>
      <c r="AYZ30" s="623"/>
      <c r="AZE30" s="620"/>
      <c r="AZG30" s="624"/>
      <c r="AZI30" s="620"/>
      <c r="AZJ30" s="606"/>
      <c r="AZP30" s="607"/>
      <c r="AZR30" s="603"/>
      <c r="AZT30" s="604"/>
      <c r="AZW30" s="605"/>
      <c r="AZX30" s="623"/>
      <c r="BAC30" s="620"/>
      <c r="BAE30" s="624"/>
      <c r="BAG30" s="620"/>
      <c r="BAH30" s="606"/>
      <c r="BAN30" s="607"/>
      <c r="BAP30" s="603"/>
      <c r="BAR30" s="604"/>
      <c r="BAU30" s="605"/>
      <c r="BAV30" s="623"/>
      <c r="BBA30" s="620"/>
      <c r="BBC30" s="624"/>
      <c r="BBE30" s="620"/>
      <c r="BBF30" s="606"/>
      <c r="BBL30" s="607"/>
      <c r="BBN30" s="603"/>
      <c r="BBP30" s="604"/>
      <c r="BBS30" s="605"/>
      <c r="BBT30" s="623"/>
      <c r="BBY30" s="620"/>
      <c r="BCA30" s="624"/>
      <c r="BCC30" s="620"/>
      <c r="BCD30" s="606"/>
      <c r="BCJ30" s="607"/>
      <c r="BCL30" s="603"/>
      <c r="BCN30" s="604"/>
      <c r="BCQ30" s="605"/>
      <c r="BCR30" s="623"/>
      <c r="BCW30" s="620"/>
      <c r="BCY30" s="624"/>
      <c r="BDA30" s="620"/>
      <c r="BDB30" s="606"/>
      <c r="BDH30" s="607"/>
      <c r="BDJ30" s="603"/>
      <c r="BDL30" s="604"/>
      <c r="BDO30" s="605"/>
      <c r="BDP30" s="623"/>
      <c r="BDU30" s="620"/>
      <c r="BDW30" s="624"/>
      <c r="BDY30" s="620"/>
      <c r="BDZ30" s="606"/>
      <c r="BEF30" s="607"/>
      <c r="BEH30" s="603"/>
      <c r="BEJ30" s="604"/>
      <c r="BEM30" s="605"/>
      <c r="BEN30" s="623"/>
      <c r="BES30" s="620"/>
      <c r="BEU30" s="624"/>
      <c r="BEW30" s="620"/>
      <c r="BEX30" s="606"/>
      <c r="BFD30" s="607"/>
      <c r="BFF30" s="603"/>
      <c r="BFH30" s="604"/>
      <c r="BFK30" s="605"/>
      <c r="BFL30" s="623"/>
      <c r="BFQ30" s="620"/>
      <c r="BFS30" s="624"/>
      <c r="BFU30" s="620"/>
      <c r="BFV30" s="606"/>
      <c r="BGB30" s="607"/>
      <c r="BGD30" s="603"/>
      <c r="BGF30" s="604"/>
      <c r="BGI30" s="605"/>
      <c r="BGJ30" s="623"/>
      <c r="BGO30" s="620"/>
      <c r="BGQ30" s="624"/>
      <c r="BGS30" s="620"/>
      <c r="BGT30" s="606"/>
      <c r="BGZ30" s="607"/>
      <c r="BHB30" s="603"/>
      <c r="BHD30" s="604"/>
      <c r="BHG30" s="605"/>
      <c r="BHH30" s="623"/>
      <c r="BHM30" s="620"/>
      <c r="BHO30" s="624"/>
      <c r="BHQ30" s="620"/>
      <c r="BHR30" s="606"/>
      <c r="BHX30" s="607"/>
      <c r="BHZ30" s="603"/>
      <c r="BIB30" s="604"/>
      <c r="BIE30" s="605"/>
      <c r="BIF30" s="623"/>
      <c r="BIK30" s="620"/>
      <c r="BIM30" s="624"/>
      <c r="BIO30" s="620"/>
      <c r="BIP30" s="606"/>
      <c r="BIV30" s="607"/>
      <c r="BIX30" s="603"/>
      <c r="BIZ30" s="604"/>
      <c r="BJC30" s="605"/>
      <c r="BJD30" s="623"/>
      <c r="BJI30" s="620"/>
      <c r="BJK30" s="624"/>
      <c r="BJM30" s="620"/>
      <c r="BJN30" s="606"/>
      <c r="BJT30" s="607"/>
      <c r="BJV30" s="603"/>
      <c r="BJX30" s="604"/>
      <c r="BKA30" s="605"/>
      <c r="BKB30" s="623"/>
      <c r="BKG30" s="620"/>
      <c r="BKI30" s="624"/>
      <c r="BKK30" s="620"/>
      <c r="BKL30" s="606"/>
      <c r="BKR30" s="607"/>
      <c r="BKT30" s="603"/>
      <c r="BKV30" s="604"/>
      <c r="BKY30" s="605"/>
      <c r="BKZ30" s="623"/>
      <c r="BLE30" s="620"/>
      <c r="BLG30" s="624"/>
      <c r="BLI30" s="620"/>
      <c r="BLJ30" s="606"/>
      <c r="BLP30" s="607"/>
      <c r="BLR30" s="603"/>
      <c r="BLT30" s="604"/>
      <c r="BLW30" s="605"/>
      <c r="BLX30" s="623"/>
      <c r="BMC30" s="620"/>
      <c r="BME30" s="624"/>
      <c r="BMG30" s="620"/>
      <c r="BMH30" s="606"/>
      <c r="BMN30" s="607"/>
      <c r="BMP30" s="603"/>
      <c r="BMR30" s="604"/>
      <c r="BMU30" s="605"/>
      <c r="BMV30" s="623"/>
      <c r="BNA30" s="620"/>
      <c r="BNC30" s="624"/>
      <c r="BNE30" s="620"/>
      <c r="BNF30" s="606"/>
      <c r="BNL30" s="607"/>
      <c r="BNN30" s="603"/>
      <c r="BNP30" s="604"/>
      <c r="BNS30" s="605"/>
      <c r="BNT30" s="623"/>
      <c r="BNY30" s="620"/>
      <c r="BOA30" s="624"/>
      <c r="BOC30" s="620"/>
      <c r="BOD30" s="606"/>
      <c r="BOJ30" s="607"/>
      <c r="BOL30" s="603"/>
      <c r="BON30" s="604"/>
      <c r="BOQ30" s="605"/>
      <c r="BOR30" s="623"/>
      <c r="BOW30" s="620"/>
      <c r="BOY30" s="624"/>
      <c r="BPA30" s="620"/>
      <c r="BPB30" s="606"/>
      <c r="BPH30" s="607"/>
      <c r="BPJ30" s="603"/>
      <c r="BPL30" s="604"/>
      <c r="BPO30" s="605"/>
      <c r="BPP30" s="623"/>
      <c r="BPU30" s="620"/>
      <c r="BPW30" s="624"/>
      <c r="BPY30" s="620"/>
      <c r="BPZ30" s="606"/>
      <c r="BQF30" s="607"/>
      <c r="BQH30" s="603"/>
      <c r="BQJ30" s="604"/>
      <c r="BQM30" s="605"/>
      <c r="BQN30" s="623"/>
      <c r="BQS30" s="620"/>
      <c r="BQU30" s="624"/>
      <c r="BQW30" s="620"/>
      <c r="BQX30" s="606"/>
      <c r="BRD30" s="607"/>
      <c r="BRF30" s="603"/>
      <c r="BRH30" s="604"/>
      <c r="BRK30" s="605"/>
      <c r="BRL30" s="623"/>
      <c r="BRQ30" s="620"/>
      <c r="BRS30" s="624"/>
      <c r="BRU30" s="620"/>
      <c r="BRV30" s="606"/>
      <c r="BSB30" s="607"/>
      <c r="BSD30" s="603"/>
      <c r="BSF30" s="604"/>
      <c r="BSI30" s="605"/>
      <c r="BSJ30" s="623"/>
      <c r="BSO30" s="620"/>
      <c r="BSQ30" s="624"/>
      <c r="BSS30" s="620"/>
      <c r="BST30" s="606"/>
      <c r="BSZ30" s="607"/>
      <c r="BTB30" s="603"/>
      <c r="BTD30" s="604"/>
      <c r="BTG30" s="605"/>
      <c r="BTH30" s="623"/>
      <c r="BTM30" s="620"/>
      <c r="BTO30" s="624"/>
      <c r="BTQ30" s="620"/>
      <c r="BTR30" s="606"/>
      <c r="BTX30" s="607"/>
      <c r="BTZ30" s="603"/>
      <c r="BUB30" s="604"/>
      <c r="BUE30" s="605"/>
      <c r="BUF30" s="623"/>
      <c r="BUK30" s="620"/>
      <c r="BUM30" s="624"/>
      <c r="BUO30" s="620"/>
      <c r="BUP30" s="606"/>
      <c r="BUV30" s="607"/>
      <c r="BUX30" s="603"/>
      <c r="BUZ30" s="604"/>
      <c r="BVC30" s="605"/>
      <c r="BVD30" s="623"/>
      <c r="BVI30" s="620"/>
      <c r="BVK30" s="624"/>
      <c r="BVM30" s="620"/>
      <c r="BVN30" s="606"/>
      <c r="BVT30" s="607"/>
      <c r="BVV30" s="603"/>
      <c r="BVX30" s="604"/>
      <c r="BWA30" s="605"/>
      <c r="BWB30" s="623"/>
      <c r="BWG30" s="620"/>
      <c r="BWI30" s="624"/>
      <c r="BWK30" s="620"/>
      <c r="BWL30" s="606"/>
      <c r="BWR30" s="607"/>
      <c r="BWT30" s="603"/>
      <c r="BWV30" s="604"/>
      <c r="BWY30" s="605"/>
      <c r="BWZ30" s="623"/>
      <c r="BXE30" s="620"/>
      <c r="BXG30" s="624"/>
      <c r="BXI30" s="620"/>
      <c r="BXJ30" s="606"/>
      <c r="BXP30" s="607"/>
      <c r="BXR30" s="603"/>
      <c r="BXT30" s="604"/>
      <c r="BXW30" s="605"/>
      <c r="BXX30" s="623"/>
      <c r="BYC30" s="620"/>
      <c r="BYE30" s="624"/>
      <c r="BYG30" s="620"/>
      <c r="BYH30" s="606"/>
      <c r="BYN30" s="607"/>
      <c r="BYP30" s="603"/>
      <c r="BYR30" s="604"/>
      <c r="BYU30" s="605"/>
      <c r="BYV30" s="623"/>
      <c r="BZA30" s="620"/>
      <c r="BZC30" s="624"/>
      <c r="BZE30" s="620"/>
      <c r="BZF30" s="606"/>
      <c r="BZL30" s="607"/>
      <c r="BZN30" s="603"/>
      <c r="BZP30" s="604"/>
      <c r="BZS30" s="605"/>
      <c r="BZT30" s="623"/>
      <c r="BZY30" s="620"/>
      <c r="CAA30" s="624"/>
      <c r="CAC30" s="620"/>
      <c r="CAD30" s="606"/>
      <c r="CAJ30" s="607"/>
      <c r="CAL30" s="603"/>
      <c r="CAN30" s="604"/>
      <c r="CAQ30" s="605"/>
      <c r="CAR30" s="623"/>
      <c r="CAW30" s="620"/>
      <c r="CAY30" s="624"/>
      <c r="CBA30" s="620"/>
      <c r="CBB30" s="606"/>
      <c r="CBH30" s="607"/>
      <c r="CBJ30" s="603"/>
      <c r="CBL30" s="604"/>
      <c r="CBO30" s="605"/>
      <c r="CBP30" s="623"/>
      <c r="CBU30" s="620"/>
      <c r="CBW30" s="624"/>
      <c r="CBY30" s="620"/>
      <c r="CBZ30" s="606"/>
      <c r="CCF30" s="607"/>
      <c r="CCH30" s="603"/>
      <c r="CCJ30" s="604"/>
      <c r="CCM30" s="605"/>
      <c r="CCN30" s="623"/>
      <c r="CCS30" s="620"/>
      <c r="CCU30" s="624"/>
      <c r="CCW30" s="620"/>
      <c r="CCX30" s="606"/>
      <c r="CDD30" s="607"/>
      <c r="CDF30" s="603"/>
      <c r="CDH30" s="604"/>
      <c r="CDK30" s="605"/>
      <c r="CDL30" s="623"/>
      <c r="CDQ30" s="620"/>
      <c r="CDS30" s="624"/>
      <c r="CDU30" s="620"/>
      <c r="CDV30" s="606"/>
      <c r="CEB30" s="607"/>
      <c r="CED30" s="603"/>
      <c r="CEF30" s="604"/>
      <c r="CEI30" s="605"/>
      <c r="CEJ30" s="623"/>
      <c r="CEO30" s="620"/>
      <c r="CEQ30" s="624"/>
      <c r="CES30" s="620"/>
      <c r="CET30" s="606"/>
      <c r="CEZ30" s="607"/>
      <c r="CFB30" s="603"/>
      <c r="CFD30" s="604"/>
      <c r="CFG30" s="605"/>
      <c r="CFH30" s="623"/>
      <c r="CFM30" s="620"/>
      <c r="CFO30" s="624"/>
      <c r="CFQ30" s="620"/>
      <c r="CFR30" s="606"/>
      <c r="CFX30" s="607"/>
      <c r="CFZ30" s="603"/>
      <c r="CGB30" s="604"/>
      <c r="CGE30" s="605"/>
      <c r="CGF30" s="623"/>
      <c r="CGK30" s="620"/>
      <c r="CGM30" s="624"/>
      <c r="CGO30" s="620"/>
      <c r="CGP30" s="606"/>
      <c r="CGV30" s="607"/>
      <c r="CGX30" s="603"/>
      <c r="CGZ30" s="604"/>
      <c r="CHC30" s="605"/>
      <c r="CHD30" s="623"/>
      <c r="CHI30" s="620"/>
      <c r="CHK30" s="624"/>
      <c r="CHM30" s="620"/>
      <c r="CHN30" s="606"/>
      <c r="CHT30" s="607"/>
      <c r="CHV30" s="603"/>
      <c r="CHX30" s="604"/>
      <c r="CIA30" s="605"/>
      <c r="CIB30" s="623"/>
      <c r="CIG30" s="620"/>
      <c r="CII30" s="624"/>
      <c r="CIK30" s="620"/>
      <c r="CIL30" s="606"/>
      <c r="CIR30" s="607"/>
      <c r="CIT30" s="603"/>
      <c r="CIV30" s="604"/>
      <c r="CIY30" s="605"/>
      <c r="CIZ30" s="623"/>
      <c r="CJE30" s="620"/>
      <c r="CJG30" s="624"/>
      <c r="CJI30" s="620"/>
      <c r="CJJ30" s="606"/>
      <c r="CJP30" s="607"/>
      <c r="CJR30" s="603"/>
      <c r="CJT30" s="604"/>
      <c r="CJW30" s="605"/>
      <c r="CJX30" s="623"/>
      <c r="CKC30" s="620"/>
      <c r="CKE30" s="624"/>
      <c r="CKG30" s="620"/>
      <c r="CKH30" s="606"/>
      <c r="CKN30" s="607"/>
      <c r="CKP30" s="603"/>
      <c r="CKR30" s="604"/>
      <c r="CKU30" s="605"/>
      <c r="CKV30" s="623"/>
      <c r="CLA30" s="620"/>
      <c r="CLC30" s="624"/>
      <c r="CLE30" s="620"/>
      <c r="CLF30" s="606"/>
      <c r="CLL30" s="607"/>
      <c r="CLN30" s="603"/>
      <c r="CLP30" s="604"/>
      <c r="CLS30" s="605"/>
      <c r="CLT30" s="623"/>
      <c r="CLY30" s="620"/>
      <c r="CMA30" s="624"/>
      <c r="CMC30" s="620"/>
      <c r="CMD30" s="606"/>
      <c r="CMJ30" s="607"/>
      <c r="CML30" s="603"/>
      <c r="CMN30" s="604"/>
      <c r="CMQ30" s="605"/>
      <c r="CMR30" s="623"/>
      <c r="CMW30" s="620"/>
      <c r="CMY30" s="624"/>
      <c r="CNA30" s="620"/>
      <c r="CNB30" s="606"/>
      <c r="CNH30" s="607"/>
      <c r="CNJ30" s="603"/>
      <c r="CNL30" s="604"/>
      <c r="CNO30" s="605"/>
      <c r="CNP30" s="623"/>
      <c r="CNU30" s="620"/>
      <c r="CNW30" s="624"/>
      <c r="CNY30" s="620"/>
      <c r="CNZ30" s="606"/>
      <c r="COF30" s="607"/>
      <c r="COH30" s="603"/>
      <c r="COJ30" s="604"/>
      <c r="COM30" s="605"/>
      <c r="CON30" s="623"/>
      <c r="COS30" s="620"/>
      <c r="COU30" s="624"/>
      <c r="COW30" s="620"/>
      <c r="COX30" s="606"/>
      <c r="CPD30" s="607"/>
      <c r="CPF30" s="603"/>
      <c r="CPH30" s="604"/>
      <c r="CPK30" s="605"/>
      <c r="CPL30" s="623"/>
      <c r="CPQ30" s="620"/>
      <c r="CPS30" s="624"/>
      <c r="CPU30" s="620"/>
      <c r="CPV30" s="606"/>
      <c r="CQB30" s="607"/>
      <c r="CQD30" s="603"/>
      <c r="CQF30" s="604"/>
      <c r="CQI30" s="605"/>
      <c r="CQJ30" s="623"/>
      <c r="CQO30" s="620"/>
      <c r="CQQ30" s="624"/>
      <c r="CQS30" s="620"/>
      <c r="CQT30" s="606"/>
      <c r="CQZ30" s="607"/>
      <c r="CRB30" s="603"/>
      <c r="CRD30" s="604"/>
      <c r="CRG30" s="605"/>
      <c r="CRH30" s="623"/>
      <c r="CRM30" s="620"/>
      <c r="CRO30" s="624"/>
      <c r="CRQ30" s="620"/>
      <c r="CRR30" s="606"/>
      <c r="CRX30" s="607"/>
      <c r="CRZ30" s="603"/>
      <c r="CSB30" s="604"/>
      <c r="CSE30" s="605"/>
      <c r="CSF30" s="623"/>
      <c r="CSK30" s="620"/>
      <c r="CSM30" s="624"/>
      <c r="CSO30" s="620"/>
      <c r="CSP30" s="606"/>
      <c r="CSV30" s="607"/>
      <c r="CSX30" s="603"/>
      <c r="CSZ30" s="604"/>
      <c r="CTC30" s="605"/>
      <c r="CTD30" s="623"/>
      <c r="CTI30" s="620"/>
      <c r="CTK30" s="624"/>
      <c r="CTM30" s="620"/>
      <c r="CTN30" s="606"/>
      <c r="CTT30" s="607"/>
      <c r="CTV30" s="603"/>
      <c r="CTX30" s="604"/>
      <c r="CUA30" s="605"/>
      <c r="CUB30" s="623"/>
      <c r="CUG30" s="620"/>
      <c r="CUI30" s="624"/>
      <c r="CUK30" s="620"/>
      <c r="CUL30" s="606"/>
      <c r="CUR30" s="607"/>
      <c r="CUT30" s="603"/>
      <c r="CUV30" s="604"/>
      <c r="CUY30" s="605"/>
      <c r="CUZ30" s="623"/>
      <c r="CVE30" s="620"/>
      <c r="CVG30" s="624"/>
      <c r="CVI30" s="620"/>
      <c r="CVJ30" s="606"/>
      <c r="CVP30" s="607"/>
      <c r="CVR30" s="603"/>
      <c r="CVT30" s="604"/>
      <c r="CVW30" s="605"/>
      <c r="CVX30" s="623"/>
      <c r="CWC30" s="620"/>
      <c r="CWE30" s="624"/>
      <c r="CWG30" s="620"/>
      <c r="CWH30" s="606"/>
      <c r="CWN30" s="607"/>
      <c r="CWP30" s="603"/>
      <c r="CWR30" s="604"/>
      <c r="CWU30" s="605"/>
      <c r="CWV30" s="623"/>
      <c r="CXA30" s="620"/>
      <c r="CXC30" s="624"/>
      <c r="CXE30" s="620"/>
      <c r="CXF30" s="606"/>
      <c r="CXL30" s="607"/>
      <c r="CXN30" s="603"/>
      <c r="CXP30" s="604"/>
      <c r="CXS30" s="605"/>
      <c r="CXT30" s="623"/>
      <c r="CXY30" s="620"/>
      <c r="CYA30" s="624"/>
      <c r="CYC30" s="620"/>
      <c r="CYD30" s="606"/>
      <c r="CYJ30" s="607"/>
      <c r="CYL30" s="603"/>
      <c r="CYN30" s="604"/>
      <c r="CYQ30" s="605"/>
      <c r="CYR30" s="623"/>
      <c r="CYW30" s="620"/>
      <c r="CYY30" s="624"/>
      <c r="CZA30" s="620"/>
      <c r="CZB30" s="606"/>
      <c r="CZH30" s="607"/>
      <c r="CZJ30" s="603"/>
      <c r="CZL30" s="604"/>
      <c r="CZO30" s="605"/>
      <c r="CZP30" s="623"/>
      <c r="CZU30" s="620"/>
      <c r="CZW30" s="624"/>
      <c r="CZY30" s="620"/>
      <c r="CZZ30" s="606"/>
      <c r="DAF30" s="607"/>
      <c r="DAH30" s="603"/>
      <c r="DAJ30" s="604"/>
      <c r="DAM30" s="605"/>
      <c r="DAN30" s="623"/>
      <c r="DAS30" s="620"/>
      <c r="DAU30" s="624"/>
      <c r="DAW30" s="620"/>
      <c r="DAX30" s="606"/>
      <c r="DBD30" s="607"/>
      <c r="DBF30" s="603"/>
      <c r="DBH30" s="604"/>
      <c r="DBK30" s="605"/>
      <c r="DBL30" s="623"/>
      <c r="DBQ30" s="620"/>
      <c r="DBS30" s="624"/>
      <c r="DBU30" s="620"/>
      <c r="DBV30" s="606"/>
      <c r="DCB30" s="607"/>
      <c r="DCD30" s="603"/>
      <c r="DCF30" s="604"/>
      <c r="DCI30" s="605"/>
      <c r="DCJ30" s="623"/>
      <c r="DCO30" s="620"/>
      <c r="DCQ30" s="624"/>
      <c r="DCS30" s="620"/>
      <c r="DCT30" s="606"/>
      <c r="DCZ30" s="607"/>
      <c r="DDB30" s="603"/>
      <c r="DDD30" s="604"/>
      <c r="DDG30" s="605"/>
      <c r="DDH30" s="623"/>
      <c r="DDM30" s="620"/>
      <c r="DDO30" s="624"/>
      <c r="DDQ30" s="620"/>
      <c r="DDR30" s="606"/>
      <c r="DDX30" s="607"/>
      <c r="DDZ30" s="603"/>
      <c r="DEB30" s="604"/>
      <c r="DEE30" s="605"/>
      <c r="DEF30" s="623"/>
      <c r="DEK30" s="620"/>
      <c r="DEM30" s="624"/>
      <c r="DEO30" s="620"/>
      <c r="DEP30" s="606"/>
      <c r="DEV30" s="607"/>
      <c r="DEX30" s="603"/>
      <c r="DEZ30" s="604"/>
      <c r="DFC30" s="605"/>
      <c r="DFD30" s="623"/>
      <c r="DFI30" s="620"/>
      <c r="DFK30" s="624"/>
      <c r="DFM30" s="620"/>
      <c r="DFN30" s="606"/>
      <c r="DFT30" s="607"/>
      <c r="DFV30" s="603"/>
      <c r="DFX30" s="604"/>
      <c r="DGA30" s="605"/>
      <c r="DGB30" s="623"/>
      <c r="DGG30" s="620"/>
      <c r="DGI30" s="624"/>
      <c r="DGK30" s="620"/>
      <c r="DGL30" s="606"/>
      <c r="DGR30" s="607"/>
      <c r="DGT30" s="603"/>
      <c r="DGV30" s="604"/>
      <c r="DGY30" s="605"/>
      <c r="DGZ30" s="623"/>
      <c r="DHE30" s="620"/>
      <c r="DHG30" s="624"/>
      <c r="DHI30" s="620"/>
      <c r="DHJ30" s="606"/>
      <c r="DHP30" s="607"/>
      <c r="DHR30" s="603"/>
      <c r="DHT30" s="604"/>
      <c r="DHW30" s="605"/>
      <c r="DHX30" s="623"/>
      <c r="DIC30" s="620"/>
      <c r="DIE30" s="624"/>
      <c r="DIG30" s="620"/>
      <c r="DIH30" s="606"/>
      <c r="DIN30" s="607"/>
      <c r="DIP30" s="603"/>
      <c r="DIR30" s="604"/>
      <c r="DIU30" s="605"/>
      <c r="DIV30" s="623"/>
      <c r="DJA30" s="620"/>
      <c r="DJC30" s="624"/>
      <c r="DJE30" s="620"/>
      <c r="DJF30" s="606"/>
      <c r="DJL30" s="607"/>
      <c r="DJN30" s="603"/>
      <c r="DJP30" s="604"/>
      <c r="DJS30" s="605"/>
      <c r="DJT30" s="623"/>
      <c r="DJY30" s="620"/>
      <c r="DKA30" s="624"/>
      <c r="DKC30" s="620"/>
      <c r="DKD30" s="606"/>
      <c r="DKJ30" s="607"/>
      <c r="DKL30" s="603"/>
      <c r="DKN30" s="604"/>
      <c r="DKQ30" s="605"/>
      <c r="DKR30" s="623"/>
      <c r="DKW30" s="620"/>
      <c r="DKY30" s="624"/>
      <c r="DLA30" s="620"/>
      <c r="DLB30" s="606"/>
      <c r="DLH30" s="607"/>
      <c r="DLJ30" s="603"/>
      <c r="DLL30" s="604"/>
      <c r="DLO30" s="605"/>
      <c r="DLP30" s="623"/>
      <c r="DLU30" s="620"/>
      <c r="DLW30" s="624"/>
      <c r="DLY30" s="620"/>
      <c r="DLZ30" s="606"/>
      <c r="DMF30" s="607"/>
      <c r="DMH30" s="603"/>
      <c r="DMJ30" s="604"/>
      <c r="DMM30" s="605"/>
      <c r="DMN30" s="623"/>
      <c r="DMS30" s="620"/>
      <c r="DMU30" s="624"/>
      <c r="DMW30" s="620"/>
      <c r="DMX30" s="606"/>
      <c r="DND30" s="607"/>
      <c r="DNF30" s="603"/>
      <c r="DNH30" s="604"/>
      <c r="DNK30" s="605"/>
      <c r="DNL30" s="623"/>
      <c r="DNQ30" s="620"/>
      <c r="DNS30" s="624"/>
      <c r="DNU30" s="620"/>
      <c r="DNV30" s="606"/>
      <c r="DOB30" s="607"/>
      <c r="DOD30" s="603"/>
      <c r="DOF30" s="604"/>
      <c r="DOI30" s="605"/>
      <c r="DOJ30" s="623"/>
      <c r="DOO30" s="620"/>
      <c r="DOQ30" s="624"/>
      <c r="DOS30" s="620"/>
      <c r="DOT30" s="606"/>
      <c r="DOZ30" s="607"/>
      <c r="DPB30" s="603"/>
      <c r="DPD30" s="604"/>
      <c r="DPG30" s="605"/>
      <c r="DPH30" s="623"/>
      <c r="DPM30" s="620"/>
      <c r="DPO30" s="624"/>
      <c r="DPQ30" s="620"/>
      <c r="DPR30" s="606"/>
      <c r="DPX30" s="607"/>
      <c r="DPZ30" s="603"/>
      <c r="DQB30" s="604"/>
      <c r="DQE30" s="605"/>
      <c r="DQF30" s="623"/>
      <c r="DQK30" s="620"/>
      <c r="DQM30" s="624"/>
      <c r="DQO30" s="620"/>
      <c r="DQP30" s="606"/>
      <c r="DQV30" s="607"/>
      <c r="DQX30" s="603"/>
      <c r="DQZ30" s="604"/>
      <c r="DRC30" s="605"/>
      <c r="DRD30" s="623"/>
      <c r="DRI30" s="620"/>
      <c r="DRK30" s="624"/>
      <c r="DRM30" s="620"/>
      <c r="DRN30" s="606"/>
      <c r="DRT30" s="607"/>
      <c r="DRV30" s="603"/>
      <c r="DRX30" s="604"/>
      <c r="DSA30" s="605"/>
      <c r="DSB30" s="623"/>
      <c r="DSG30" s="620"/>
      <c r="DSI30" s="624"/>
      <c r="DSK30" s="620"/>
      <c r="DSL30" s="606"/>
      <c r="DSR30" s="607"/>
      <c r="DST30" s="603"/>
      <c r="DSV30" s="604"/>
      <c r="DSY30" s="605"/>
      <c r="DSZ30" s="623"/>
      <c r="DTE30" s="620"/>
      <c r="DTG30" s="624"/>
      <c r="DTI30" s="620"/>
      <c r="DTJ30" s="606"/>
      <c r="DTP30" s="607"/>
      <c r="DTR30" s="603"/>
      <c r="DTT30" s="604"/>
      <c r="DTW30" s="605"/>
      <c r="DTX30" s="623"/>
      <c r="DUC30" s="620"/>
      <c r="DUE30" s="624"/>
      <c r="DUG30" s="620"/>
      <c r="DUH30" s="606"/>
      <c r="DUN30" s="607"/>
      <c r="DUP30" s="603"/>
      <c r="DUR30" s="604"/>
      <c r="DUU30" s="605"/>
      <c r="DUV30" s="623"/>
      <c r="DVA30" s="620"/>
      <c r="DVC30" s="624"/>
      <c r="DVE30" s="620"/>
      <c r="DVF30" s="606"/>
      <c r="DVL30" s="607"/>
      <c r="DVN30" s="603"/>
      <c r="DVP30" s="604"/>
      <c r="DVS30" s="605"/>
      <c r="DVT30" s="623"/>
      <c r="DVY30" s="620"/>
      <c r="DWA30" s="624"/>
      <c r="DWC30" s="620"/>
      <c r="DWD30" s="606"/>
      <c r="DWJ30" s="607"/>
      <c r="DWL30" s="603"/>
      <c r="DWN30" s="604"/>
      <c r="DWQ30" s="605"/>
      <c r="DWR30" s="623"/>
      <c r="DWW30" s="620"/>
      <c r="DWY30" s="624"/>
      <c r="DXA30" s="620"/>
      <c r="DXB30" s="606"/>
      <c r="DXH30" s="607"/>
      <c r="DXJ30" s="603"/>
      <c r="DXL30" s="604"/>
      <c r="DXO30" s="605"/>
      <c r="DXP30" s="623"/>
      <c r="DXU30" s="620"/>
      <c r="DXW30" s="624"/>
      <c r="DXY30" s="620"/>
      <c r="DXZ30" s="606"/>
      <c r="DYF30" s="607"/>
      <c r="DYH30" s="603"/>
      <c r="DYJ30" s="604"/>
      <c r="DYM30" s="605"/>
      <c r="DYN30" s="623"/>
      <c r="DYS30" s="620"/>
      <c r="DYU30" s="624"/>
      <c r="DYW30" s="620"/>
      <c r="DYX30" s="606"/>
      <c r="DZD30" s="607"/>
      <c r="DZF30" s="603"/>
      <c r="DZH30" s="604"/>
      <c r="DZK30" s="605"/>
      <c r="DZL30" s="623"/>
      <c r="DZQ30" s="620"/>
      <c r="DZS30" s="624"/>
      <c r="DZU30" s="620"/>
      <c r="DZV30" s="606"/>
      <c r="EAB30" s="607"/>
      <c r="EAD30" s="603"/>
      <c r="EAF30" s="604"/>
      <c r="EAI30" s="605"/>
      <c r="EAJ30" s="623"/>
      <c r="EAO30" s="620"/>
      <c r="EAQ30" s="624"/>
      <c r="EAS30" s="620"/>
      <c r="EAT30" s="606"/>
      <c r="EAZ30" s="607"/>
      <c r="EBB30" s="603"/>
      <c r="EBD30" s="604"/>
      <c r="EBG30" s="605"/>
      <c r="EBH30" s="623"/>
      <c r="EBM30" s="620"/>
      <c r="EBO30" s="624"/>
      <c r="EBQ30" s="620"/>
      <c r="EBR30" s="606"/>
      <c r="EBX30" s="607"/>
      <c r="EBZ30" s="603"/>
      <c r="ECB30" s="604"/>
      <c r="ECE30" s="605"/>
      <c r="ECF30" s="623"/>
      <c r="ECK30" s="620"/>
      <c r="ECM30" s="624"/>
      <c r="ECO30" s="620"/>
      <c r="ECP30" s="606"/>
      <c r="ECV30" s="607"/>
      <c r="ECX30" s="603"/>
      <c r="ECZ30" s="604"/>
      <c r="EDC30" s="605"/>
      <c r="EDD30" s="623"/>
      <c r="EDI30" s="620"/>
      <c r="EDK30" s="624"/>
      <c r="EDM30" s="620"/>
      <c r="EDN30" s="606"/>
      <c r="EDT30" s="607"/>
      <c r="EDV30" s="603"/>
      <c r="EDX30" s="604"/>
      <c r="EEA30" s="605"/>
      <c r="EEB30" s="623"/>
      <c r="EEG30" s="620"/>
      <c r="EEI30" s="624"/>
      <c r="EEK30" s="620"/>
      <c r="EEL30" s="606"/>
      <c r="EER30" s="607"/>
      <c r="EET30" s="603"/>
      <c r="EEV30" s="604"/>
      <c r="EEY30" s="605"/>
      <c r="EEZ30" s="623"/>
      <c r="EFE30" s="620"/>
      <c r="EFG30" s="624"/>
      <c r="EFI30" s="620"/>
      <c r="EFJ30" s="606"/>
      <c r="EFP30" s="607"/>
      <c r="EFR30" s="603"/>
      <c r="EFT30" s="604"/>
      <c r="EFW30" s="605"/>
      <c r="EFX30" s="623"/>
      <c r="EGC30" s="620"/>
      <c r="EGE30" s="624"/>
      <c r="EGG30" s="620"/>
      <c r="EGH30" s="606"/>
      <c r="EGN30" s="607"/>
      <c r="EGP30" s="603"/>
      <c r="EGR30" s="604"/>
      <c r="EGU30" s="605"/>
      <c r="EGV30" s="623"/>
      <c r="EHA30" s="620"/>
      <c r="EHC30" s="624"/>
      <c r="EHE30" s="620"/>
      <c r="EHF30" s="606"/>
      <c r="EHL30" s="607"/>
      <c r="EHN30" s="603"/>
      <c r="EHP30" s="604"/>
      <c r="EHS30" s="605"/>
      <c r="EHT30" s="623"/>
      <c r="EHY30" s="620"/>
      <c r="EIA30" s="624"/>
      <c r="EIC30" s="620"/>
      <c r="EID30" s="606"/>
      <c r="EIJ30" s="607"/>
      <c r="EIL30" s="603"/>
      <c r="EIN30" s="604"/>
      <c r="EIQ30" s="605"/>
      <c r="EIR30" s="623"/>
      <c r="EIW30" s="620"/>
      <c r="EIY30" s="624"/>
      <c r="EJA30" s="620"/>
      <c r="EJB30" s="606"/>
      <c r="EJH30" s="607"/>
      <c r="EJJ30" s="603"/>
      <c r="EJL30" s="604"/>
      <c r="EJO30" s="605"/>
      <c r="EJP30" s="623"/>
      <c r="EJU30" s="620"/>
      <c r="EJW30" s="624"/>
      <c r="EJY30" s="620"/>
      <c r="EJZ30" s="606"/>
      <c r="EKF30" s="607"/>
      <c r="EKH30" s="603"/>
      <c r="EKJ30" s="604"/>
      <c r="EKM30" s="605"/>
      <c r="EKN30" s="623"/>
      <c r="EKS30" s="620"/>
      <c r="EKU30" s="624"/>
      <c r="EKW30" s="620"/>
      <c r="EKX30" s="606"/>
      <c r="ELD30" s="607"/>
      <c r="ELF30" s="603"/>
      <c r="ELH30" s="604"/>
      <c r="ELK30" s="605"/>
      <c r="ELL30" s="623"/>
      <c r="ELQ30" s="620"/>
      <c r="ELS30" s="624"/>
      <c r="ELU30" s="620"/>
      <c r="ELV30" s="606"/>
      <c r="EMB30" s="607"/>
      <c r="EMD30" s="603"/>
      <c r="EMF30" s="604"/>
      <c r="EMI30" s="605"/>
      <c r="EMJ30" s="623"/>
      <c r="EMO30" s="620"/>
      <c r="EMQ30" s="624"/>
      <c r="EMS30" s="620"/>
      <c r="EMT30" s="606"/>
      <c r="EMZ30" s="607"/>
      <c r="ENB30" s="603"/>
      <c r="END30" s="604"/>
      <c r="ENG30" s="605"/>
      <c r="ENH30" s="623"/>
      <c r="ENM30" s="620"/>
      <c r="ENO30" s="624"/>
      <c r="ENQ30" s="620"/>
      <c r="ENR30" s="606"/>
      <c r="ENX30" s="607"/>
      <c r="ENZ30" s="603"/>
      <c r="EOB30" s="604"/>
      <c r="EOE30" s="605"/>
      <c r="EOF30" s="623"/>
      <c r="EOK30" s="620"/>
      <c r="EOM30" s="624"/>
      <c r="EOO30" s="620"/>
      <c r="EOP30" s="606"/>
      <c r="EOV30" s="607"/>
      <c r="EOX30" s="603"/>
      <c r="EOZ30" s="604"/>
      <c r="EPC30" s="605"/>
      <c r="EPD30" s="623"/>
      <c r="EPI30" s="620"/>
      <c r="EPK30" s="624"/>
      <c r="EPM30" s="620"/>
      <c r="EPN30" s="606"/>
      <c r="EPT30" s="607"/>
      <c r="EPV30" s="603"/>
      <c r="EPX30" s="604"/>
      <c r="EQA30" s="605"/>
      <c r="EQB30" s="623"/>
      <c r="EQG30" s="620"/>
      <c r="EQI30" s="624"/>
      <c r="EQK30" s="620"/>
      <c r="EQL30" s="606"/>
      <c r="EQR30" s="607"/>
      <c r="EQT30" s="603"/>
      <c r="EQV30" s="604"/>
      <c r="EQY30" s="605"/>
      <c r="EQZ30" s="623"/>
      <c r="ERE30" s="620"/>
      <c r="ERG30" s="624"/>
      <c r="ERI30" s="620"/>
      <c r="ERJ30" s="606"/>
      <c r="ERP30" s="607"/>
      <c r="ERR30" s="603"/>
      <c r="ERT30" s="604"/>
      <c r="ERW30" s="605"/>
      <c r="ERX30" s="623"/>
      <c r="ESC30" s="620"/>
      <c r="ESE30" s="624"/>
      <c r="ESG30" s="620"/>
      <c r="ESH30" s="606"/>
      <c r="ESN30" s="607"/>
      <c r="ESP30" s="603"/>
      <c r="ESR30" s="604"/>
      <c r="ESU30" s="605"/>
      <c r="ESV30" s="623"/>
      <c r="ETA30" s="620"/>
      <c r="ETC30" s="624"/>
      <c r="ETE30" s="620"/>
      <c r="ETF30" s="606"/>
      <c r="ETL30" s="607"/>
      <c r="ETN30" s="603"/>
      <c r="ETP30" s="604"/>
      <c r="ETS30" s="605"/>
      <c r="ETT30" s="623"/>
      <c r="ETY30" s="620"/>
      <c r="EUA30" s="624"/>
      <c r="EUC30" s="620"/>
      <c r="EUD30" s="606"/>
      <c r="EUJ30" s="607"/>
      <c r="EUL30" s="603"/>
      <c r="EUN30" s="604"/>
      <c r="EUQ30" s="605"/>
      <c r="EUR30" s="623"/>
      <c r="EUW30" s="620"/>
      <c r="EUY30" s="624"/>
      <c r="EVA30" s="620"/>
      <c r="EVB30" s="606"/>
      <c r="EVH30" s="607"/>
      <c r="EVJ30" s="603"/>
      <c r="EVL30" s="604"/>
      <c r="EVO30" s="605"/>
      <c r="EVP30" s="623"/>
      <c r="EVU30" s="620"/>
      <c r="EVW30" s="624"/>
      <c r="EVY30" s="620"/>
      <c r="EVZ30" s="606"/>
      <c r="EWF30" s="607"/>
      <c r="EWH30" s="603"/>
      <c r="EWJ30" s="604"/>
      <c r="EWM30" s="605"/>
      <c r="EWN30" s="623"/>
      <c r="EWS30" s="620"/>
      <c r="EWU30" s="624"/>
      <c r="EWW30" s="620"/>
      <c r="EWX30" s="606"/>
      <c r="EXD30" s="607"/>
      <c r="EXF30" s="603"/>
      <c r="EXH30" s="604"/>
      <c r="EXK30" s="605"/>
      <c r="EXL30" s="623"/>
      <c r="EXQ30" s="620"/>
      <c r="EXS30" s="624"/>
      <c r="EXU30" s="620"/>
      <c r="EXV30" s="606"/>
      <c r="EYB30" s="607"/>
      <c r="EYD30" s="603"/>
      <c r="EYF30" s="604"/>
      <c r="EYI30" s="605"/>
      <c r="EYJ30" s="623"/>
      <c r="EYO30" s="620"/>
      <c r="EYQ30" s="624"/>
      <c r="EYS30" s="620"/>
      <c r="EYT30" s="606"/>
      <c r="EYZ30" s="607"/>
      <c r="EZB30" s="603"/>
      <c r="EZD30" s="604"/>
      <c r="EZG30" s="605"/>
      <c r="EZH30" s="623"/>
      <c r="EZM30" s="620"/>
      <c r="EZO30" s="624"/>
      <c r="EZQ30" s="620"/>
      <c r="EZR30" s="606"/>
      <c r="EZX30" s="607"/>
      <c r="EZZ30" s="603"/>
      <c r="FAB30" s="604"/>
      <c r="FAE30" s="605"/>
      <c r="FAF30" s="623"/>
      <c r="FAK30" s="620"/>
      <c r="FAM30" s="624"/>
      <c r="FAO30" s="620"/>
      <c r="FAP30" s="606"/>
      <c r="FAV30" s="607"/>
      <c r="FAX30" s="603"/>
      <c r="FAZ30" s="604"/>
      <c r="FBC30" s="605"/>
      <c r="FBD30" s="623"/>
      <c r="FBI30" s="620"/>
      <c r="FBK30" s="624"/>
      <c r="FBM30" s="620"/>
      <c r="FBN30" s="606"/>
      <c r="FBT30" s="607"/>
      <c r="FBV30" s="603"/>
      <c r="FBX30" s="604"/>
      <c r="FCA30" s="605"/>
      <c r="FCB30" s="623"/>
      <c r="FCG30" s="620"/>
      <c r="FCI30" s="624"/>
      <c r="FCK30" s="620"/>
      <c r="FCL30" s="606"/>
      <c r="FCR30" s="607"/>
      <c r="FCT30" s="603"/>
      <c r="FCV30" s="604"/>
      <c r="FCY30" s="605"/>
      <c r="FCZ30" s="623"/>
      <c r="FDE30" s="620"/>
      <c r="FDG30" s="624"/>
      <c r="FDI30" s="620"/>
      <c r="FDJ30" s="606"/>
      <c r="FDP30" s="607"/>
      <c r="FDR30" s="603"/>
      <c r="FDT30" s="604"/>
      <c r="FDW30" s="605"/>
      <c r="FDX30" s="623"/>
      <c r="FEC30" s="620"/>
      <c r="FEE30" s="624"/>
      <c r="FEG30" s="620"/>
      <c r="FEH30" s="606"/>
      <c r="FEN30" s="607"/>
      <c r="FEP30" s="603"/>
      <c r="FER30" s="604"/>
      <c r="FEU30" s="605"/>
      <c r="FEV30" s="623"/>
      <c r="FFA30" s="620"/>
      <c r="FFC30" s="624"/>
      <c r="FFE30" s="620"/>
      <c r="FFF30" s="606"/>
      <c r="FFL30" s="607"/>
      <c r="FFN30" s="603"/>
      <c r="FFP30" s="604"/>
      <c r="FFS30" s="605"/>
      <c r="FFT30" s="623"/>
      <c r="FFY30" s="620"/>
      <c r="FGA30" s="624"/>
      <c r="FGC30" s="620"/>
      <c r="FGD30" s="606"/>
      <c r="FGJ30" s="607"/>
      <c r="FGL30" s="603"/>
      <c r="FGN30" s="604"/>
      <c r="FGQ30" s="605"/>
      <c r="FGR30" s="623"/>
      <c r="FGW30" s="620"/>
      <c r="FGY30" s="624"/>
      <c r="FHA30" s="620"/>
      <c r="FHB30" s="606"/>
      <c r="FHH30" s="607"/>
      <c r="FHJ30" s="603"/>
      <c r="FHL30" s="604"/>
      <c r="FHO30" s="605"/>
      <c r="FHP30" s="623"/>
      <c r="FHU30" s="620"/>
      <c r="FHW30" s="624"/>
      <c r="FHY30" s="620"/>
      <c r="FHZ30" s="606"/>
      <c r="FIF30" s="607"/>
      <c r="FIH30" s="603"/>
      <c r="FIJ30" s="604"/>
      <c r="FIM30" s="605"/>
      <c r="FIN30" s="623"/>
      <c r="FIS30" s="620"/>
      <c r="FIU30" s="624"/>
      <c r="FIW30" s="620"/>
      <c r="FIX30" s="606"/>
      <c r="FJD30" s="607"/>
      <c r="FJF30" s="603"/>
      <c r="FJH30" s="604"/>
      <c r="FJK30" s="605"/>
      <c r="FJL30" s="623"/>
      <c r="FJQ30" s="620"/>
      <c r="FJS30" s="624"/>
      <c r="FJU30" s="620"/>
      <c r="FJV30" s="606"/>
      <c r="FKB30" s="607"/>
      <c r="FKD30" s="603"/>
      <c r="FKF30" s="604"/>
      <c r="FKI30" s="605"/>
      <c r="FKJ30" s="623"/>
      <c r="FKO30" s="620"/>
      <c r="FKQ30" s="624"/>
      <c r="FKS30" s="620"/>
      <c r="FKT30" s="606"/>
      <c r="FKZ30" s="607"/>
      <c r="FLB30" s="603"/>
      <c r="FLD30" s="604"/>
      <c r="FLG30" s="605"/>
      <c r="FLH30" s="623"/>
      <c r="FLM30" s="620"/>
      <c r="FLO30" s="624"/>
      <c r="FLQ30" s="620"/>
      <c r="FLR30" s="606"/>
      <c r="FLX30" s="607"/>
      <c r="FLZ30" s="603"/>
      <c r="FMB30" s="604"/>
      <c r="FME30" s="605"/>
      <c r="FMF30" s="623"/>
      <c r="FMK30" s="620"/>
      <c r="FMM30" s="624"/>
      <c r="FMO30" s="620"/>
      <c r="FMP30" s="606"/>
      <c r="FMV30" s="607"/>
      <c r="FMX30" s="603"/>
      <c r="FMZ30" s="604"/>
      <c r="FNC30" s="605"/>
      <c r="FND30" s="623"/>
      <c r="FNI30" s="620"/>
      <c r="FNK30" s="624"/>
      <c r="FNM30" s="620"/>
      <c r="FNN30" s="606"/>
      <c r="FNT30" s="607"/>
      <c r="FNV30" s="603"/>
      <c r="FNX30" s="604"/>
      <c r="FOA30" s="605"/>
      <c r="FOB30" s="623"/>
      <c r="FOG30" s="620"/>
      <c r="FOI30" s="624"/>
      <c r="FOK30" s="620"/>
      <c r="FOL30" s="606"/>
      <c r="FOR30" s="607"/>
      <c r="FOT30" s="603"/>
      <c r="FOV30" s="604"/>
      <c r="FOY30" s="605"/>
      <c r="FOZ30" s="623"/>
      <c r="FPE30" s="620"/>
      <c r="FPG30" s="624"/>
      <c r="FPI30" s="620"/>
      <c r="FPJ30" s="606"/>
      <c r="FPP30" s="607"/>
      <c r="FPR30" s="603"/>
      <c r="FPT30" s="604"/>
      <c r="FPW30" s="605"/>
      <c r="FPX30" s="623"/>
      <c r="FQC30" s="620"/>
      <c r="FQE30" s="624"/>
      <c r="FQG30" s="620"/>
      <c r="FQH30" s="606"/>
      <c r="FQN30" s="607"/>
      <c r="FQP30" s="603"/>
      <c r="FQR30" s="604"/>
      <c r="FQU30" s="605"/>
      <c r="FQV30" s="623"/>
      <c r="FRA30" s="620"/>
      <c r="FRC30" s="624"/>
      <c r="FRE30" s="620"/>
      <c r="FRF30" s="606"/>
      <c r="FRL30" s="607"/>
      <c r="FRN30" s="603"/>
      <c r="FRP30" s="604"/>
      <c r="FRS30" s="605"/>
      <c r="FRT30" s="623"/>
      <c r="FRY30" s="620"/>
      <c r="FSA30" s="624"/>
      <c r="FSC30" s="620"/>
      <c r="FSD30" s="606"/>
      <c r="FSJ30" s="607"/>
      <c r="FSL30" s="603"/>
      <c r="FSN30" s="604"/>
      <c r="FSQ30" s="605"/>
      <c r="FSR30" s="623"/>
      <c r="FSW30" s="620"/>
      <c r="FSY30" s="624"/>
      <c r="FTA30" s="620"/>
      <c r="FTB30" s="606"/>
      <c r="FTH30" s="607"/>
      <c r="FTJ30" s="603"/>
      <c r="FTL30" s="604"/>
      <c r="FTO30" s="605"/>
      <c r="FTP30" s="623"/>
      <c r="FTU30" s="620"/>
      <c r="FTW30" s="624"/>
      <c r="FTY30" s="620"/>
      <c r="FTZ30" s="606"/>
      <c r="FUF30" s="607"/>
      <c r="FUH30" s="603"/>
      <c r="FUJ30" s="604"/>
      <c r="FUM30" s="605"/>
      <c r="FUN30" s="623"/>
      <c r="FUS30" s="620"/>
      <c r="FUU30" s="624"/>
      <c r="FUW30" s="620"/>
      <c r="FUX30" s="606"/>
      <c r="FVD30" s="607"/>
      <c r="FVF30" s="603"/>
      <c r="FVH30" s="604"/>
      <c r="FVK30" s="605"/>
      <c r="FVL30" s="623"/>
      <c r="FVQ30" s="620"/>
      <c r="FVS30" s="624"/>
      <c r="FVU30" s="620"/>
      <c r="FVV30" s="606"/>
      <c r="FWB30" s="607"/>
      <c r="FWD30" s="603"/>
      <c r="FWF30" s="604"/>
      <c r="FWI30" s="605"/>
      <c r="FWJ30" s="623"/>
      <c r="FWO30" s="620"/>
      <c r="FWQ30" s="624"/>
      <c r="FWS30" s="620"/>
      <c r="FWT30" s="606"/>
      <c r="FWZ30" s="607"/>
      <c r="FXB30" s="603"/>
      <c r="FXD30" s="604"/>
      <c r="FXG30" s="605"/>
      <c r="FXH30" s="623"/>
      <c r="FXM30" s="620"/>
      <c r="FXO30" s="624"/>
      <c r="FXQ30" s="620"/>
      <c r="FXR30" s="606"/>
      <c r="FXX30" s="607"/>
      <c r="FXZ30" s="603"/>
      <c r="FYB30" s="604"/>
      <c r="FYE30" s="605"/>
      <c r="FYF30" s="623"/>
      <c r="FYK30" s="620"/>
      <c r="FYM30" s="624"/>
      <c r="FYO30" s="620"/>
      <c r="FYP30" s="606"/>
      <c r="FYV30" s="607"/>
      <c r="FYX30" s="603"/>
      <c r="FYZ30" s="604"/>
      <c r="FZC30" s="605"/>
      <c r="FZD30" s="623"/>
      <c r="FZI30" s="620"/>
      <c r="FZK30" s="624"/>
      <c r="FZM30" s="620"/>
      <c r="FZN30" s="606"/>
      <c r="FZT30" s="607"/>
      <c r="FZV30" s="603"/>
      <c r="FZX30" s="604"/>
      <c r="GAA30" s="605"/>
      <c r="GAB30" s="623"/>
      <c r="GAG30" s="620"/>
      <c r="GAI30" s="624"/>
      <c r="GAK30" s="620"/>
      <c r="GAL30" s="606"/>
      <c r="GAR30" s="607"/>
      <c r="GAT30" s="603"/>
      <c r="GAV30" s="604"/>
      <c r="GAY30" s="605"/>
      <c r="GAZ30" s="623"/>
      <c r="GBE30" s="620"/>
      <c r="GBG30" s="624"/>
      <c r="GBI30" s="620"/>
      <c r="GBJ30" s="606"/>
      <c r="GBP30" s="607"/>
      <c r="GBR30" s="603"/>
      <c r="GBT30" s="604"/>
      <c r="GBW30" s="605"/>
      <c r="GBX30" s="623"/>
      <c r="GCC30" s="620"/>
      <c r="GCE30" s="624"/>
      <c r="GCG30" s="620"/>
      <c r="GCH30" s="606"/>
      <c r="GCN30" s="607"/>
      <c r="GCP30" s="603"/>
      <c r="GCR30" s="604"/>
      <c r="GCU30" s="605"/>
      <c r="GCV30" s="623"/>
      <c r="GDA30" s="620"/>
      <c r="GDC30" s="624"/>
      <c r="GDE30" s="620"/>
      <c r="GDF30" s="606"/>
      <c r="GDL30" s="607"/>
      <c r="GDN30" s="603"/>
      <c r="GDP30" s="604"/>
      <c r="GDS30" s="605"/>
      <c r="GDT30" s="623"/>
      <c r="GDY30" s="620"/>
      <c r="GEA30" s="624"/>
      <c r="GEC30" s="620"/>
      <c r="GED30" s="606"/>
      <c r="GEJ30" s="607"/>
      <c r="GEL30" s="603"/>
      <c r="GEN30" s="604"/>
      <c r="GEQ30" s="605"/>
      <c r="GER30" s="623"/>
      <c r="GEW30" s="620"/>
      <c r="GEY30" s="624"/>
      <c r="GFA30" s="620"/>
      <c r="GFB30" s="606"/>
      <c r="GFH30" s="607"/>
      <c r="GFJ30" s="603"/>
      <c r="GFL30" s="604"/>
      <c r="GFO30" s="605"/>
      <c r="GFP30" s="623"/>
      <c r="GFU30" s="620"/>
      <c r="GFW30" s="624"/>
      <c r="GFY30" s="620"/>
      <c r="GFZ30" s="606"/>
      <c r="GGF30" s="607"/>
      <c r="GGH30" s="603"/>
      <c r="GGJ30" s="604"/>
      <c r="GGM30" s="605"/>
      <c r="GGN30" s="623"/>
      <c r="GGS30" s="620"/>
      <c r="GGU30" s="624"/>
      <c r="GGW30" s="620"/>
      <c r="GGX30" s="606"/>
      <c r="GHD30" s="607"/>
      <c r="GHF30" s="603"/>
      <c r="GHH30" s="604"/>
      <c r="GHK30" s="605"/>
      <c r="GHL30" s="623"/>
      <c r="GHQ30" s="620"/>
      <c r="GHS30" s="624"/>
      <c r="GHU30" s="620"/>
      <c r="GHV30" s="606"/>
      <c r="GIB30" s="607"/>
      <c r="GID30" s="603"/>
      <c r="GIF30" s="604"/>
      <c r="GII30" s="605"/>
      <c r="GIJ30" s="623"/>
      <c r="GIO30" s="620"/>
      <c r="GIQ30" s="624"/>
      <c r="GIS30" s="620"/>
      <c r="GIT30" s="606"/>
      <c r="GIZ30" s="607"/>
      <c r="GJB30" s="603"/>
      <c r="GJD30" s="604"/>
      <c r="GJG30" s="605"/>
      <c r="GJH30" s="623"/>
      <c r="GJM30" s="620"/>
      <c r="GJO30" s="624"/>
      <c r="GJQ30" s="620"/>
      <c r="GJR30" s="606"/>
      <c r="GJX30" s="607"/>
      <c r="GJZ30" s="603"/>
      <c r="GKB30" s="604"/>
      <c r="GKE30" s="605"/>
      <c r="GKF30" s="623"/>
      <c r="GKK30" s="620"/>
      <c r="GKM30" s="624"/>
      <c r="GKO30" s="620"/>
      <c r="GKP30" s="606"/>
      <c r="GKV30" s="607"/>
      <c r="GKX30" s="603"/>
      <c r="GKZ30" s="604"/>
      <c r="GLC30" s="605"/>
      <c r="GLD30" s="623"/>
      <c r="GLI30" s="620"/>
      <c r="GLK30" s="624"/>
      <c r="GLM30" s="620"/>
      <c r="GLN30" s="606"/>
      <c r="GLT30" s="607"/>
      <c r="GLV30" s="603"/>
      <c r="GLX30" s="604"/>
      <c r="GMA30" s="605"/>
      <c r="GMB30" s="623"/>
      <c r="GMG30" s="620"/>
      <c r="GMI30" s="624"/>
      <c r="GMK30" s="620"/>
      <c r="GML30" s="606"/>
      <c r="GMR30" s="607"/>
      <c r="GMT30" s="603"/>
      <c r="GMV30" s="604"/>
      <c r="GMY30" s="605"/>
      <c r="GMZ30" s="623"/>
      <c r="GNE30" s="620"/>
      <c r="GNG30" s="624"/>
      <c r="GNI30" s="620"/>
      <c r="GNJ30" s="606"/>
      <c r="GNP30" s="607"/>
      <c r="GNR30" s="603"/>
      <c r="GNT30" s="604"/>
      <c r="GNW30" s="605"/>
      <c r="GNX30" s="623"/>
      <c r="GOC30" s="620"/>
      <c r="GOE30" s="624"/>
      <c r="GOG30" s="620"/>
      <c r="GOH30" s="606"/>
      <c r="GON30" s="607"/>
      <c r="GOP30" s="603"/>
      <c r="GOR30" s="604"/>
      <c r="GOU30" s="605"/>
      <c r="GOV30" s="623"/>
      <c r="GPA30" s="620"/>
      <c r="GPC30" s="624"/>
      <c r="GPE30" s="620"/>
      <c r="GPF30" s="606"/>
      <c r="GPL30" s="607"/>
      <c r="GPN30" s="603"/>
      <c r="GPP30" s="604"/>
      <c r="GPS30" s="605"/>
      <c r="GPT30" s="623"/>
      <c r="GPY30" s="620"/>
      <c r="GQA30" s="624"/>
      <c r="GQC30" s="620"/>
      <c r="GQD30" s="606"/>
      <c r="GQJ30" s="607"/>
      <c r="GQL30" s="603"/>
      <c r="GQN30" s="604"/>
      <c r="GQQ30" s="605"/>
      <c r="GQR30" s="623"/>
      <c r="GQW30" s="620"/>
      <c r="GQY30" s="624"/>
      <c r="GRA30" s="620"/>
      <c r="GRB30" s="606"/>
      <c r="GRH30" s="607"/>
      <c r="GRJ30" s="603"/>
      <c r="GRL30" s="604"/>
      <c r="GRO30" s="605"/>
      <c r="GRP30" s="623"/>
      <c r="GRU30" s="620"/>
      <c r="GRW30" s="624"/>
      <c r="GRY30" s="620"/>
      <c r="GRZ30" s="606"/>
      <c r="GSF30" s="607"/>
      <c r="GSH30" s="603"/>
      <c r="GSJ30" s="604"/>
      <c r="GSM30" s="605"/>
      <c r="GSN30" s="623"/>
      <c r="GSS30" s="620"/>
      <c r="GSU30" s="624"/>
      <c r="GSW30" s="620"/>
      <c r="GSX30" s="606"/>
      <c r="GTD30" s="607"/>
      <c r="GTF30" s="603"/>
      <c r="GTH30" s="604"/>
      <c r="GTK30" s="605"/>
      <c r="GTL30" s="623"/>
      <c r="GTQ30" s="620"/>
      <c r="GTS30" s="624"/>
      <c r="GTU30" s="620"/>
      <c r="GTV30" s="606"/>
      <c r="GUB30" s="607"/>
      <c r="GUD30" s="603"/>
      <c r="GUF30" s="604"/>
      <c r="GUI30" s="605"/>
      <c r="GUJ30" s="623"/>
      <c r="GUO30" s="620"/>
      <c r="GUQ30" s="624"/>
      <c r="GUS30" s="620"/>
      <c r="GUT30" s="606"/>
      <c r="GUZ30" s="607"/>
      <c r="GVB30" s="603"/>
      <c r="GVD30" s="604"/>
      <c r="GVG30" s="605"/>
      <c r="GVH30" s="623"/>
      <c r="GVM30" s="620"/>
      <c r="GVO30" s="624"/>
      <c r="GVQ30" s="620"/>
      <c r="GVR30" s="606"/>
      <c r="GVX30" s="607"/>
      <c r="GVZ30" s="603"/>
      <c r="GWB30" s="604"/>
      <c r="GWE30" s="605"/>
      <c r="GWF30" s="623"/>
      <c r="GWK30" s="620"/>
      <c r="GWM30" s="624"/>
      <c r="GWO30" s="620"/>
      <c r="GWP30" s="606"/>
      <c r="GWV30" s="607"/>
      <c r="GWX30" s="603"/>
      <c r="GWZ30" s="604"/>
      <c r="GXC30" s="605"/>
      <c r="GXD30" s="623"/>
      <c r="GXI30" s="620"/>
      <c r="GXK30" s="624"/>
      <c r="GXM30" s="620"/>
      <c r="GXN30" s="606"/>
      <c r="GXT30" s="607"/>
      <c r="GXV30" s="603"/>
      <c r="GXX30" s="604"/>
      <c r="GYA30" s="605"/>
      <c r="GYB30" s="623"/>
      <c r="GYG30" s="620"/>
      <c r="GYI30" s="624"/>
      <c r="GYK30" s="620"/>
      <c r="GYL30" s="606"/>
      <c r="GYR30" s="607"/>
      <c r="GYT30" s="603"/>
      <c r="GYV30" s="604"/>
      <c r="GYY30" s="605"/>
      <c r="GYZ30" s="623"/>
      <c r="GZE30" s="620"/>
      <c r="GZG30" s="624"/>
      <c r="GZI30" s="620"/>
      <c r="GZJ30" s="606"/>
      <c r="GZP30" s="607"/>
      <c r="GZR30" s="603"/>
      <c r="GZT30" s="604"/>
      <c r="GZW30" s="605"/>
      <c r="GZX30" s="623"/>
      <c r="HAC30" s="620"/>
      <c r="HAE30" s="624"/>
      <c r="HAG30" s="620"/>
      <c r="HAH30" s="606"/>
      <c r="HAN30" s="607"/>
      <c r="HAP30" s="603"/>
      <c r="HAR30" s="604"/>
      <c r="HAU30" s="605"/>
      <c r="HAV30" s="623"/>
      <c r="HBA30" s="620"/>
      <c r="HBC30" s="624"/>
      <c r="HBE30" s="620"/>
      <c r="HBF30" s="606"/>
      <c r="HBL30" s="607"/>
      <c r="HBN30" s="603"/>
      <c r="HBP30" s="604"/>
      <c r="HBS30" s="605"/>
      <c r="HBT30" s="623"/>
      <c r="HBY30" s="620"/>
      <c r="HCA30" s="624"/>
      <c r="HCC30" s="620"/>
      <c r="HCD30" s="606"/>
      <c r="HCJ30" s="607"/>
      <c r="HCL30" s="603"/>
      <c r="HCN30" s="604"/>
      <c r="HCQ30" s="605"/>
      <c r="HCR30" s="623"/>
      <c r="HCW30" s="620"/>
      <c r="HCY30" s="624"/>
      <c r="HDA30" s="620"/>
      <c r="HDB30" s="606"/>
      <c r="HDH30" s="607"/>
      <c r="HDJ30" s="603"/>
      <c r="HDL30" s="604"/>
      <c r="HDO30" s="605"/>
      <c r="HDP30" s="623"/>
      <c r="HDU30" s="620"/>
      <c r="HDW30" s="624"/>
      <c r="HDY30" s="620"/>
      <c r="HDZ30" s="606"/>
      <c r="HEF30" s="607"/>
      <c r="HEH30" s="603"/>
      <c r="HEJ30" s="604"/>
      <c r="HEM30" s="605"/>
      <c r="HEN30" s="623"/>
      <c r="HES30" s="620"/>
      <c r="HEU30" s="624"/>
      <c r="HEW30" s="620"/>
      <c r="HEX30" s="606"/>
      <c r="HFD30" s="607"/>
      <c r="HFF30" s="603"/>
      <c r="HFH30" s="604"/>
      <c r="HFK30" s="605"/>
      <c r="HFL30" s="623"/>
      <c r="HFQ30" s="620"/>
      <c r="HFS30" s="624"/>
      <c r="HFU30" s="620"/>
      <c r="HFV30" s="606"/>
      <c r="HGB30" s="607"/>
      <c r="HGD30" s="603"/>
      <c r="HGF30" s="604"/>
      <c r="HGI30" s="605"/>
      <c r="HGJ30" s="623"/>
      <c r="HGO30" s="620"/>
      <c r="HGQ30" s="624"/>
      <c r="HGS30" s="620"/>
      <c r="HGT30" s="606"/>
      <c r="HGZ30" s="607"/>
      <c r="HHB30" s="603"/>
      <c r="HHD30" s="604"/>
      <c r="HHG30" s="605"/>
      <c r="HHH30" s="623"/>
      <c r="HHM30" s="620"/>
      <c r="HHO30" s="624"/>
      <c r="HHQ30" s="620"/>
      <c r="HHR30" s="606"/>
      <c r="HHX30" s="607"/>
      <c r="HHZ30" s="603"/>
      <c r="HIB30" s="604"/>
      <c r="HIE30" s="605"/>
      <c r="HIF30" s="623"/>
      <c r="HIK30" s="620"/>
      <c r="HIM30" s="624"/>
      <c r="HIO30" s="620"/>
      <c r="HIP30" s="606"/>
      <c r="HIV30" s="607"/>
      <c r="HIX30" s="603"/>
      <c r="HIZ30" s="604"/>
      <c r="HJC30" s="605"/>
      <c r="HJD30" s="623"/>
      <c r="HJI30" s="620"/>
      <c r="HJK30" s="624"/>
      <c r="HJM30" s="620"/>
      <c r="HJN30" s="606"/>
      <c r="HJT30" s="607"/>
      <c r="HJV30" s="603"/>
      <c r="HJX30" s="604"/>
      <c r="HKA30" s="605"/>
      <c r="HKB30" s="623"/>
      <c r="HKG30" s="620"/>
      <c r="HKI30" s="624"/>
      <c r="HKK30" s="620"/>
      <c r="HKL30" s="606"/>
      <c r="HKR30" s="607"/>
      <c r="HKT30" s="603"/>
      <c r="HKV30" s="604"/>
      <c r="HKY30" s="605"/>
      <c r="HKZ30" s="623"/>
      <c r="HLE30" s="620"/>
      <c r="HLG30" s="624"/>
      <c r="HLI30" s="620"/>
      <c r="HLJ30" s="606"/>
      <c r="HLP30" s="607"/>
      <c r="HLR30" s="603"/>
      <c r="HLT30" s="604"/>
      <c r="HLW30" s="605"/>
      <c r="HLX30" s="623"/>
      <c r="HMC30" s="620"/>
      <c r="HME30" s="624"/>
      <c r="HMG30" s="620"/>
      <c r="HMH30" s="606"/>
      <c r="HMN30" s="607"/>
      <c r="HMP30" s="603"/>
      <c r="HMR30" s="604"/>
      <c r="HMU30" s="605"/>
      <c r="HMV30" s="623"/>
      <c r="HNA30" s="620"/>
      <c r="HNC30" s="624"/>
      <c r="HNE30" s="620"/>
      <c r="HNF30" s="606"/>
      <c r="HNL30" s="607"/>
      <c r="HNN30" s="603"/>
      <c r="HNP30" s="604"/>
      <c r="HNS30" s="605"/>
      <c r="HNT30" s="623"/>
      <c r="HNY30" s="620"/>
      <c r="HOA30" s="624"/>
      <c r="HOC30" s="620"/>
      <c r="HOD30" s="606"/>
      <c r="HOJ30" s="607"/>
      <c r="HOL30" s="603"/>
      <c r="HON30" s="604"/>
      <c r="HOQ30" s="605"/>
      <c r="HOR30" s="623"/>
      <c r="HOW30" s="620"/>
      <c r="HOY30" s="624"/>
      <c r="HPA30" s="620"/>
      <c r="HPB30" s="606"/>
      <c r="HPH30" s="607"/>
      <c r="HPJ30" s="603"/>
      <c r="HPL30" s="604"/>
      <c r="HPO30" s="605"/>
      <c r="HPP30" s="623"/>
      <c r="HPU30" s="620"/>
      <c r="HPW30" s="624"/>
      <c r="HPY30" s="620"/>
      <c r="HPZ30" s="606"/>
      <c r="HQF30" s="607"/>
      <c r="HQH30" s="603"/>
      <c r="HQJ30" s="604"/>
      <c r="HQM30" s="605"/>
      <c r="HQN30" s="623"/>
      <c r="HQS30" s="620"/>
      <c r="HQU30" s="624"/>
      <c r="HQW30" s="620"/>
      <c r="HQX30" s="606"/>
      <c r="HRD30" s="607"/>
      <c r="HRF30" s="603"/>
      <c r="HRH30" s="604"/>
      <c r="HRK30" s="605"/>
      <c r="HRL30" s="623"/>
      <c r="HRQ30" s="620"/>
      <c r="HRS30" s="624"/>
      <c r="HRU30" s="620"/>
      <c r="HRV30" s="606"/>
      <c r="HSB30" s="607"/>
      <c r="HSD30" s="603"/>
      <c r="HSF30" s="604"/>
      <c r="HSI30" s="605"/>
      <c r="HSJ30" s="623"/>
      <c r="HSO30" s="620"/>
      <c r="HSQ30" s="624"/>
      <c r="HSS30" s="620"/>
      <c r="HST30" s="606"/>
      <c r="HSZ30" s="607"/>
      <c r="HTB30" s="603"/>
      <c r="HTD30" s="604"/>
      <c r="HTG30" s="605"/>
      <c r="HTH30" s="623"/>
      <c r="HTM30" s="620"/>
      <c r="HTO30" s="624"/>
      <c r="HTQ30" s="620"/>
      <c r="HTR30" s="606"/>
      <c r="HTX30" s="607"/>
      <c r="HTZ30" s="603"/>
      <c r="HUB30" s="604"/>
      <c r="HUE30" s="605"/>
      <c r="HUF30" s="623"/>
      <c r="HUK30" s="620"/>
      <c r="HUM30" s="624"/>
      <c r="HUO30" s="620"/>
      <c r="HUP30" s="606"/>
      <c r="HUV30" s="607"/>
      <c r="HUX30" s="603"/>
      <c r="HUZ30" s="604"/>
      <c r="HVC30" s="605"/>
      <c r="HVD30" s="623"/>
      <c r="HVI30" s="620"/>
      <c r="HVK30" s="624"/>
      <c r="HVM30" s="620"/>
      <c r="HVN30" s="606"/>
      <c r="HVT30" s="607"/>
      <c r="HVV30" s="603"/>
      <c r="HVX30" s="604"/>
      <c r="HWA30" s="605"/>
      <c r="HWB30" s="623"/>
      <c r="HWG30" s="620"/>
      <c r="HWI30" s="624"/>
      <c r="HWK30" s="620"/>
      <c r="HWL30" s="606"/>
      <c r="HWR30" s="607"/>
      <c r="HWT30" s="603"/>
      <c r="HWV30" s="604"/>
      <c r="HWY30" s="605"/>
      <c r="HWZ30" s="623"/>
      <c r="HXE30" s="620"/>
      <c r="HXG30" s="624"/>
      <c r="HXI30" s="620"/>
      <c r="HXJ30" s="606"/>
      <c r="HXP30" s="607"/>
      <c r="HXR30" s="603"/>
      <c r="HXT30" s="604"/>
      <c r="HXW30" s="605"/>
      <c r="HXX30" s="623"/>
      <c r="HYC30" s="620"/>
      <c r="HYE30" s="624"/>
      <c r="HYG30" s="620"/>
      <c r="HYH30" s="606"/>
      <c r="HYN30" s="607"/>
      <c r="HYP30" s="603"/>
      <c r="HYR30" s="604"/>
      <c r="HYU30" s="605"/>
      <c r="HYV30" s="623"/>
      <c r="HZA30" s="620"/>
      <c r="HZC30" s="624"/>
      <c r="HZE30" s="620"/>
      <c r="HZF30" s="606"/>
      <c r="HZL30" s="607"/>
      <c r="HZN30" s="603"/>
      <c r="HZP30" s="604"/>
      <c r="HZS30" s="605"/>
      <c r="HZT30" s="623"/>
      <c r="HZY30" s="620"/>
      <c r="IAA30" s="624"/>
      <c r="IAC30" s="620"/>
      <c r="IAD30" s="606"/>
      <c r="IAJ30" s="607"/>
      <c r="IAL30" s="603"/>
      <c r="IAN30" s="604"/>
      <c r="IAQ30" s="605"/>
      <c r="IAR30" s="623"/>
      <c r="IAW30" s="620"/>
      <c r="IAY30" s="624"/>
      <c r="IBA30" s="620"/>
      <c r="IBB30" s="606"/>
      <c r="IBH30" s="607"/>
      <c r="IBJ30" s="603"/>
      <c r="IBL30" s="604"/>
      <c r="IBO30" s="605"/>
      <c r="IBP30" s="623"/>
      <c r="IBU30" s="620"/>
      <c r="IBW30" s="624"/>
      <c r="IBY30" s="620"/>
      <c r="IBZ30" s="606"/>
      <c r="ICF30" s="607"/>
      <c r="ICH30" s="603"/>
      <c r="ICJ30" s="604"/>
      <c r="ICM30" s="605"/>
      <c r="ICN30" s="623"/>
      <c r="ICS30" s="620"/>
      <c r="ICU30" s="624"/>
      <c r="ICW30" s="620"/>
      <c r="ICX30" s="606"/>
      <c r="IDD30" s="607"/>
      <c r="IDF30" s="603"/>
      <c r="IDH30" s="604"/>
      <c r="IDK30" s="605"/>
      <c r="IDL30" s="623"/>
      <c r="IDQ30" s="620"/>
      <c r="IDS30" s="624"/>
      <c r="IDU30" s="620"/>
      <c r="IDV30" s="606"/>
      <c r="IEB30" s="607"/>
      <c r="IED30" s="603"/>
      <c r="IEF30" s="604"/>
      <c r="IEI30" s="605"/>
      <c r="IEJ30" s="623"/>
      <c r="IEO30" s="620"/>
      <c r="IEQ30" s="624"/>
      <c r="IES30" s="620"/>
      <c r="IET30" s="606"/>
      <c r="IEZ30" s="607"/>
      <c r="IFB30" s="603"/>
      <c r="IFD30" s="604"/>
      <c r="IFG30" s="605"/>
      <c r="IFH30" s="623"/>
      <c r="IFM30" s="620"/>
      <c r="IFO30" s="624"/>
      <c r="IFQ30" s="620"/>
      <c r="IFR30" s="606"/>
      <c r="IFX30" s="607"/>
      <c r="IFZ30" s="603"/>
      <c r="IGB30" s="604"/>
      <c r="IGE30" s="605"/>
      <c r="IGF30" s="623"/>
      <c r="IGK30" s="620"/>
      <c r="IGM30" s="624"/>
      <c r="IGO30" s="620"/>
      <c r="IGP30" s="606"/>
      <c r="IGV30" s="607"/>
      <c r="IGX30" s="603"/>
      <c r="IGZ30" s="604"/>
      <c r="IHC30" s="605"/>
      <c r="IHD30" s="623"/>
      <c r="IHI30" s="620"/>
      <c r="IHK30" s="624"/>
      <c r="IHM30" s="620"/>
      <c r="IHN30" s="606"/>
      <c r="IHT30" s="607"/>
      <c r="IHV30" s="603"/>
      <c r="IHX30" s="604"/>
      <c r="IIA30" s="605"/>
      <c r="IIB30" s="623"/>
      <c r="IIG30" s="620"/>
      <c r="III30" s="624"/>
      <c r="IIK30" s="620"/>
      <c r="IIL30" s="606"/>
      <c r="IIR30" s="607"/>
      <c r="IIT30" s="603"/>
      <c r="IIV30" s="604"/>
      <c r="IIY30" s="605"/>
      <c r="IIZ30" s="623"/>
      <c r="IJE30" s="620"/>
      <c r="IJG30" s="624"/>
      <c r="IJI30" s="620"/>
      <c r="IJJ30" s="606"/>
      <c r="IJP30" s="607"/>
      <c r="IJR30" s="603"/>
      <c r="IJT30" s="604"/>
      <c r="IJW30" s="605"/>
      <c r="IJX30" s="623"/>
      <c r="IKC30" s="620"/>
      <c r="IKE30" s="624"/>
      <c r="IKG30" s="620"/>
      <c r="IKH30" s="606"/>
      <c r="IKN30" s="607"/>
      <c r="IKP30" s="603"/>
      <c r="IKR30" s="604"/>
      <c r="IKU30" s="605"/>
      <c r="IKV30" s="623"/>
      <c r="ILA30" s="620"/>
      <c r="ILC30" s="624"/>
      <c r="ILE30" s="620"/>
      <c r="ILF30" s="606"/>
      <c r="ILL30" s="607"/>
      <c r="ILN30" s="603"/>
      <c r="ILP30" s="604"/>
      <c r="ILS30" s="605"/>
      <c r="ILT30" s="623"/>
      <c r="ILY30" s="620"/>
      <c r="IMA30" s="624"/>
      <c r="IMC30" s="620"/>
      <c r="IMD30" s="606"/>
      <c r="IMJ30" s="607"/>
      <c r="IML30" s="603"/>
      <c r="IMN30" s="604"/>
      <c r="IMQ30" s="605"/>
      <c r="IMR30" s="623"/>
      <c r="IMW30" s="620"/>
      <c r="IMY30" s="624"/>
      <c r="INA30" s="620"/>
      <c r="INB30" s="606"/>
      <c r="INH30" s="607"/>
      <c r="INJ30" s="603"/>
      <c r="INL30" s="604"/>
      <c r="INO30" s="605"/>
      <c r="INP30" s="623"/>
      <c r="INU30" s="620"/>
      <c r="INW30" s="624"/>
      <c r="INY30" s="620"/>
      <c r="INZ30" s="606"/>
      <c r="IOF30" s="607"/>
      <c r="IOH30" s="603"/>
      <c r="IOJ30" s="604"/>
      <c r="IOM30" s="605"/>
      <c r="ION30" s="623"/>
      <c r="IOS30" s="620"/>
      <c r="IOU30" s="624"/>
      <c r="IOW30" s="620"/>
      <c r="IOX30" s="606"/>
      <c r="IPD30" s="607"/>
      <c r="IPF30" s="603"/>
      <c r="IPH30" s="604"/>
      <c r="IPK30" s="605"/>
      <c r="IPL30" s="623"/>
      <c r="IPQ30" s="620"/>
      <c r="IPS30" s="624"/>
      <c r="IPU30" s="620"/>
      <c r="IPV30" s="606"/>
      <c r="IQB30" s="607"/>
      <c r="IQD30" s="603"/>
      <c r="IQF30" s="604"/>
      <c r="IQI30" s="605"/>
      <c r="IQJ30" s="623"/>
      <c r="IQO30" s="620"/>
      <c r="IQQ30" s="624"/>
      <c r="IQS30" s="620"/>
      <c r="IQT30" s="606"/>
      <c r="IQZ30" s="607"/>
      <c r="IRB30" s="603"/>
      <c r="IRD30" s="604"/>
      <c r="IRG30" s="605"/>
      <c r="IRH30" s="623"/>
      <c r="IRM30" s="620"/>
      <c r="IRO30" s="624"/>
      <c r="IRQ30" s="620"/>
      <c r="IRR30" s="606"/>
      <c r="IRX30" s="607"/>
      <c r="IRZ30" s="603"/>
      <c r="ISB30" s="604"/>
      <c r="ISE30" s="605"/>
      <c r="ISF30" s="623"/>
      <c r="ISK30" s="620"/>
      <c r="ISM30" s="624"/>
      <c r="ISO30" s="620"/>
      <c r="ISP30" s="606"/>
      <c r="ISV30" s="607"/>
      <c r="ISX30" s="603"/>
      <c r="ISZ30" s="604"/>
      <c r="ITC30" s="605"/>
      <c r="ITD30" s="623"/>
      <c r="ITI30" s="620"/>
      <c r="ITK30" s="624"/>
      <c r="ITM30" s="620"/>
      <c r="ITN30" s="606"/>
      <c r="ITT30" s="607"/>
      <c r="ITV30" s="603"/>
      <c r="ITX30" s="604"/>
      <c r="IUA30" s="605"/>
      <c r="IUB30" s="623"/>
      <c r="IUG30" s="620"/>
      <c r="IUI30" s="624"/>
      <c r="IUK30" s="620"/>
      <c r="IUL30" s="606"/>
      <c r="IUR30" s="607"/>
      <c r="IUT30" s="603"/>
      <c r="IUV30" s="604"/>
      <c r="IUY30" s="605"/>
      <c r="IUZ30" s="623"/>
      <c r="IVE30" s="620"/>
      <c r="IVG30" s="624"/>
      <c r="IVI30" s="620"/>
      <c r="IVJ30" s="606"/>
      <c r="IVP30" s="607"/>
      <c r="IVR30" s="603"/>
      <c r="IVT30" s="604"/>
      <c r="IVW30" s="605"/>
      <c r="IVX30" s="623"/>
      <c r="IWC30" s="620"/>
      <c r="IWE30" s="624"/>
      <c r="IWG30" s="620"/>
      <c r="IWH30" s="606"/>
      <c r="IWN30" s="607"/>
      <c r="IWP30" s="603"/>
      <c r="IWR30" s="604"/>
      <c r="IWU30" s="605"/>
      <c r="IWV30" s="623"/>
      <c r="IXA30" s="620"/>
      <c r="IXC30" s="624"/>
      <c r="IXE30" s="620"/>
      <c r="IXF30" s="606"/>
      <c r="IXL30" s="607"/>
      <c r="IXN30" s="603"/>
      <c r="IXP30" s="604"/>
      <c r="IXS30" s="605"/>
      <c r="IXT30" s="623"/>
      <c r="IXY30" s="620"/>
      <c r="IYA30" s="624"/>
      <c r="IYC30" s="620"/>
      <c r="IYD30" s="606"/>
      <c r="IYJ30" s="607"/>
      <c r="IYL30" s="603"/>
      <c r="IYN30" s="604"/>
      <c r="IYQ30" s="605"/>
      <c r="IYR30" s="623"/>
      <c r="IYW30" s="620"/>
      <c r="IYY30" s="624"/>
      <c r="IZA30" s="620"/>
      <c r="IZB30" s="606"/>
      <c r="IZH30" s="607"/>
      <c r="IZJ30" s="603"/>
      <c r="IZL30" s="604"/>
      <c r="IZO30" s="605"/>
      <c r="IZP30" s="623"/>
      <c r="IZU30" s="620"/>
      <c r="IZW30" s="624"/>
      <c r="IZY30" s="620"/>
      <c r="IZZ30" s="606"/>
      <c r="JAF30" s="607"/>
      <c r="JAH30" s="603"/>
      <c r="JAJ30" s="604"/>
      <c r="JAM30" s="605"/>
      <c r="JAN30" s="623"/>
      <c r="JAS30" s="620"/>
      <c r="JAU30" s="624"/>
      <c r="JAW30" s="620"/>
      <c r="JAX30" s="606"/>
      <c r="JBD30" s="607"/>
      <c r="JBF30" s="603"/>
      <c r="JBH30" s="604"/>
      <c r="JBK30" s="605"/>
      <c r="JBL30" s="623"/>
      <c r="JBQ30" s="620"/>
      <c r="JBS30" s="624"/>
      <c r="JBU30" s="620"/>
      <c r="JBV30" s="606"/>
      <c r="JCB30" s="607"/>
      <c r="JCD30" s="603"/>
      <c r="JCF30" s="604"/>
      <c r="JCI30" s="605"/>
      <c r="JCJ30" s="623"/>
      <c r="JCO30" s="620"/>
      <c r="JCQ30" s="624"/>
      <c r="JCS30" s="620"/>
      <c r="JCT30" s="606"/>
      <c r="JCZ30" s="607"/>
      <c r="JDB30" s="603"/>
      <c r="JDD30" s="604"/>
      <c r="JDG30" s="605"/>
      <c r="JDH30" s="623"/>
      <c r="JDM30" s="620"/>
      <c r="JDO30" s="624"/>
      <c r="JDQ30" s="620"/>
      <c r="JDR30" s="606"/>
      <c r="JDX30" s="607"/>
      <c r="JDZ30" s="603"/>
      <c r="JEB30" s="604"/>
      <c r="JEE30" s="605"/>
      <c r="JEF30" s="623"/>
      <c r="JEK30" s="620"/>
      <c r="JEM30" s="624"/>
      <c r="JEO30" s="620"/>
      <c r="JEP30" s="606"/>
      <c r="JEV30" s="607"/>
      <c r="JEX30" s="603"/>
      <c r="JEZ30" s="604"/>
      <c r="JFC30" s="605"/>
      <c r="JFD30" s="623"/>
      <c r="JFI30" s="620"/>
      <c r="JFK30" s="624"/>
      <c r="JFM30" s="620"/>
      <c r="JFN30" s="606"/>
      <c r="JFT30" s="607"/>
      <c r="JFV30" s="603"/>
      <c r="JFX30" s="604"/>
      <c r="JGA30" s="605"/>
      <c r="JGB30" s="623"/>
      <c r="JGG30" s="620"/>
      <c r="JGI30" s="624"/>
      <c r="JGK30" s="620"/>
      <c r="JGL30" s="606"/>
      <c r="JGR30" s="607"/>
      <c r="JGT30" s="603"/>
      <c r="JGV30" s="604"/>
      <c r="JGY30" s="605"/>
      <c r="JGZ30" s="623"/>
      <c r="JHE30" s="620"/>
      <c r="JHG30" s="624"/>
      <c r="JHI30" s="620"/>
      <c r="JHJ30" s="606"/>
      <c r="JHP30" s="607"/>
      <c r="JHR30" s="603"/>
      <c r="JHT30" s="604"/>
      <c r="JHW30" s="605"/>
      <c r="JHX30" s="623"/>
      <c r="JIC30" s="620"/>
      <c r="JIE30" s="624"/>
      <c r="JIG30" s="620"/>
      <c r="JIH30" s="606"/>
      <c r="JIN30" s="607"/>
      <c r="JIP30" s="603"/>
      <c r="JIR30" s="604"/>
      <c r="JIU30" s="605"/>
      <c r="JIV30" s="623"/>
      <c r="JJA30" s="620"/>
      <c r="JJC30" s="624"/>
      <c r="JJE30" s="620"/>
      <c r="JJF30" s="606"/>
      <c r="JJL30" s="607"/>
      <c r="JJN30" s="603"/>
      <c r="JJP30" s="604"/>
      <c r="JJS30" s="605"/>
      <c r="JJT30" s="623"/>
      <c r="JJY30" s="620"/>
      <c r="JKA30" s="624"/>
      <c r="JKC30" s="620"/>
      <c r="JKD30" s="606"/>
      <c r="JKJ30" s="607"/>
      <c r="JKL30" s="603"/>
      <c r="JKN30" s="604"/>
      <c r="JKQ30" s="605"/>
      <c r="JKR30" s="623"/>
      <c r="JKW30" s="620"/>
      <c r="JKY30" s="624"/>
      <c r="JLA30" s="620"/>
      <c r="JLB30" s="606"/>
      <c r="JLH30" s="607"/>
      <c r="JLJ30" s="603"/>
      <c r="JLL30" s="604"/>
      <c r="JLO30" s="605"/>
      <c r="JLP30" s="623"/>
      <c r="JLU30" s="620"/>
      <c r="JLW30" s="624"/>
      <c r="JLY30" s="620"/>
      <c r="JLZ30" s="606"/>
      <c r="JMF30" s="607"/>
      <c r="JMH30" s="603"/>
      <c r="JMJ30" s="604"/>
      <c r="JMM30" s="605"/>
      <c r="JMN30" s="623"/>
      <c r="JMS30" s="620"/>
      <c r="JMU30" s="624"/>
      <c r="JMW30" s="620"/>
      <c r="JMX30" s="606"/>
      <c r="JND30" s="607"/>
      <c r="JNF30" s="603"/>
      <c r="JNH30" s="604"/>
      <c r="JNK30" s="605"/>
      <c r="JNL30" s="623"/>
      <c r="JNQ30" s="620"/>
      <c r="JNS30" s="624"/>
      <c r="JNU30" s="620"/>
      <c r="JNV30" s="606"/>
      <c r="JOB30" s="607"/>
      <c r="JOD30" s="603"/>
      <c r="JOF30" s="604"/>
      <c r="JOI30" s="605"/>
      <c r="JOJ30" s="623"/>
      <c r="JOO30" s="620"/>
      <c r="JOQ30" s="624"/>
      <c r="JOS30" s="620"/>
      <c r="JOT30" s="606"/>
      <c r="JOZ30" s="607"/>
      <c r="JPB30" s="603"/>
      <c r="JPD30" s="604"/>
      <c r="JPG30" s="605"/>
      <c r="JPH30" s="623"/>
      <c r="JPM30" s="620"/>
      <c r="JPO30" s="624"/>
      <c r="JPQ30" s="620"/>
      <c r="JPR30" s="606"/>
      <c r="JPX30" s="607"/>
      <c r="JPZ30" s="603"/>
      <c r="JQB30" s="604"/>
      <c r="JQE30" s="605"/>
      <c r="JQF30" s="623"/>
      <c r="JQK30" s="620"/>
      <c r="JQM30" s="624"/>
      <c r="JQO30" s="620"/>
      <c r="JQP30" s="606"/>
      <c r="JQV30" s="607"/>
      <c r="JQX30" s="603"/>
      <c r="JQZ30" s="604"/>
      <c r="JRC30" s="605"/>
      <c r="JRD30" s="623"/>
      <c r="JRI30" s="620"/>
      <c r="JRK30" s="624"/>
      <c r="JRM30" s="620"/>
      <c r="JRN30" s="606"/>
      <c r="JRT30" s="607"/>
      <c r="JRV30" s="603"/>
      <c r="JRX30" s="604"/>
      <c r="JSA30" s="605"/>
      <c r="JSB30" s="623"/>
      <c r="JSG30" s="620"/>
      <c r="JSI30" s="624"/>
      <c r="JSK30" s="620"/>
      <c r="JSL30" s="606"/>
      <c r="JSR30" s="607"/>
      <c r="JST30" s="603"/>
      <c r="JSV30" s="604"/>
      <c r="JSY30" s="605"/>
      <c r="JSZ30" s="623"/>
      <c r="JTE30" s="620"/>
      <c r="JTG30" s="624"/>
      <c r="JTI30" s="620"/>
      <c r="JTJ30" s="606"/>
      <c r="JTP30" s="607"/>
      <c r="JTR30" s="603"/>
      <c r="JTT30" s="604"/>
      <c r="JTW30" s="605"/>
      <c r="JTX30" s="623"/>
      <c r="JUC30" s="620"/>
      <c r="JUE30" s="624"/>
      <c r="JUG30" s="620"/>
      <c r="JUH30" s="606"/>
      <c r="JUN30" s="607"/>
      <c r="JUP30" s="603"/>
      <c r="JUR30" s="604"/>
      <c r="JUU30" s="605"/>
      <c r="JUV30" s="623"/>
      <c r="JVA30" s="620"/>
      <c r="JVC30" s="624"/>
      <c r="JVE30" s="620"/>
      <c r="JVF30" s="606"/>
      <c r="JVL30" s="607"/>
      <c r="JVN30" s="603"/>
      <c r="JVP30" s="604"/>
      <c r="JVS30" s="605"/>
      <c r="JVT30" s="623"/>
      <c r="JVY30" s="620"/>
      <c r="JWA30" s="624"/>
      <c r="JWC30" s="620"/>
      <c r="JWD30" s="606"/>
      <c r="JWJ30" s="607"/>
      <c r="JWL30" s="603"/>
      <c r="JWN30" s="604"/>
      <c r="JWQ30" s="605"/>
      <c r="JWR30" s="623"/>
      <c r="JWW30" s="620"/>
      <c r="JWY30" s="624"/>
      <c r="JXA30" s="620"/>
      <c r="JXB30" s="606"/>
      <c r="JXH30" s="607"/>
      <c r="JXJ30" s="603"/>
      <c r="JXL30" s="604"/>
      <c r="JXO30" s="605"/>
      <c r="JXP30" s="623"/>
      <c r="JXU30" s="620"/>
      <c r="JXW30" s="624"/>
      <c r="JXY30" s="620"/>
      <c r="JXZ30" s="606"/>
      <c r="JYF30" s="607"/>
      <c r="JYH30" s="603"/>
      <c r="JYJ30" s="604"/>
      <c r="JYM30" s="605"/>
      <c r="JYN30" s="623"/>
      <c r="JYS30" s="620"/>
      <c r="JYU30" s="624"/>
      <c r="JYW30" s="620"/>
      <c r="JYX30" s="606"/>
      <c r="JZD30" s="607"/>
      <c r="JZF30" s="603"/>
      <c r="JZH30" s="604"/>
      <c r="JZK30" s="605"/>
      <c r="JZL30" s="623"/>
      <c r="JZQ30" s="620"/>
      <c r="JZS30" s="624"/>
      <c r="JZU30" s="620"/>
      <c r="JZV30" s="606"/>
      <c r="KAB30" s="607"/>
      <c r="KAD30" s="603"/>
      <c r="KAF30" s="604"/>
      <c r="KAI30" s="605"/>
      <c r="KAJ30" s="623"/>
      <c r="KAO30" s="620"/>
      <c r="KAQ30" s="624"/>
      <c r="KAS30" s="620"/>
      <c r="KAT30" s="606"/>
      <c r="KAZ30" s="607"/>
      <c r="KBB30" s="603"/>
      <c r="KBD30" s="604"/>
      <c r="KBG30" s="605"/>
      <c r="KBH30" s="623"/>
      <c r="KBM30" s="620"/>
      <c r="KBO30" s="624"/>
      <c r="KBQ30" s="620"/>
      <c r="KBR30" s="606"/>
      <c r="KBX30" s="607"/>
      <c r="KBZ30" s="603"/>
      <c r="KCB30" s="604"/>
      <c r="KCE30" s="605"/>
      <c r="KCF30" s="623"/>
      <c r="KCK30" s="620"/>
      <c r="KCM30" s="624"/>
      <c r="KCO30" s="620"/>
      <c r="KCP30" s="606"/>
      <c r="KCV30" s="607"/>
      <c r="KCX30" s="603"/>
      <c r="KCZ30" s="604"/>
      <c r="KDC30" s="605"/>
      <c r="KDD30" s="623"/>
      <c r="KDI30" s="620"/>
      <c r="KDK30" s="624"/>
      <c r="KDM30" s="620"/>
      <c r="KDN30" s="606"/>
      <c r="KDT30" s="607"/>
      <c r="KDV30" s="603"/>
      <c r="KDX30" s="604"/>
      <c r="KEA30" s="605"/>
      <c r="KEB30" s="623"/>
      <c r="KEG30" s="620"/>
      <c r="KEI30" s="624"/>
      <c r="KEK30" s="620"/>
      <c r="KEL30" s="606"/>
      <c r="KER30" s="607"/>
      <c r="KET30" s="603"/>
      <c r="KEV30" s="604"/>
      <c r="KEY30" s="605"/>
      <c r="KEZ30" s="623"/>
      <c r="KFE30" s="620"/>
      <c r="KFG30" s="624"/>
      <c r="KFI30" s="620"/>
      <c r="KFJ30" s="606"/>
      <c r="KFP30" s="607"/>
      <c r="KFR30" s="603"/>
      <c r="KFT30" s="604"/>
      <c r="KFW30" s="605"/>
      <c r="KFX30" s="623"/>
      <c r="KGC30" s="620"/>
      <c r="KGE30" s="624"/>
      <c r="KGG30" s="620"/>
      <c r="KGH30" s="606"/>
      <c r="KGN30" s="607"/>
      <c r="KGP30" s="603"/>
      <c r="KGR30" s="604"/>
      <c r="KGU30" s="605"/>
      <c r="KGV30" s="623"/>
      <c r="KHA30" s="620"/>
      <c r="KHC30" s="624"/>
      <c r="KHE30" s="620"/>
      <c r="KHF30" s="606"/>
      <c r="KHL30" s="607"/>
      <c r="KHN30" s="603"/>
      <c r="KHP30" s="604"/>
      <c r="KHS30" s="605"/>
      <c r="KHT30" s="623"/>
      <c r="KHY30" s="620"/>
      <c r="KIA30" s="624"/>
      <c r="KIC30" s="620"/>
      <c r="KID30" s="606"/>
      <c r="KIJ30" s="607"/>
      <c r="KIL30" s="603"/>
      <c r="KIN30" s="604"/>
      <c r="KIQ30" s="605"/>
      <c r="KIR30" s="623"/>
      <c r="KIW30" s="620"/>
      <c r="KIY30" s="624"/>
      <c r="KJA30" s="620"/>
      <c r="KJB30" s="606"/>
      <c r="KJH30" s="607"/>
      <c r="KJJ30" s="603"/>
      <c r="KJL30" s="604"/>
      <c r="KJO30" s="605"/>
      <c r="KJP30" s="623"/>
      <c r="KJU30" s="620"/>
      <c r="KJW30" s="624"/>
      <c r="KJY30" s="620"/>
      <c r="KJZ30" s="606"/>
      <c r="KKF30" s="607"/>
      <c r="KKH30" s="603"/>
      <c r="KKJ30" s="604"/>
      <c r="KKM30" s="605"/>
      <c r="KKN30" s="623"/>
      <c r="KKS30" s="620"/>
      <c r="KKU30" s="624"/>
      <c r="KKW30" s="620"/>
      <c r="KKX30" s="606"/>
      <c r="KLD30" s="607"/>
      <c r="KLF30" s="603"/>
      <c r="KLH30" s="604"/>
      <c r="KLK30" s="605"/>
      <c r="KLL30" s="623"/>
      <c r="KLQ30" s="620"/>
      <c r="KLS30" s="624"/>
      <c r="KLU30" s="620"/>
      <c r="KLV30" s="606"/>
      <c r="KMB30" s="607"/>
      <c r="KMD30" s="603"/>
      <c r="KMF30" s="604"/>
      <c r="KMI30" s="605"/>
      <c r="KMJ30" s="623"/>
      <c r="KMO30" s="620"/>
      <c r="KMQ30" s="624"/>
      <c r="KMS30" s="620"/>
      <c r="KMT30" s="606"/>
      <c r="KMZ30" s="607"/>
      <c r="KNB30" s="603"/>
      <c r="KND30" s="604"/>
      <c r="KNG30" s="605"/>
      <c r="KNH30" s="623"/>
      <c r="KNM30" s="620"/>
      <c r="KNO30" s="624"/>
      <c r="KNQ30" s="620"/>
      <c r="KNR30" s="606"/>
      <c r="KNX30" s="607"/>
      <c r="KNZ30" s="603"/>
      <c r="KOB30" s="604"/>
      <c r="KOE30" s="605"/>
      <c r="KOF30" s="623"/>
      <c r="KOK30" s="620"/>
      <c r="KOM30" s="624"/>
      <c r="KOO30" s="620"/>
      <c r="KOP30" s="606"/>
      <c r="KOV30" s="607"/>
      <c r="KOX30" s="603"/>
      <c r="KOZ30" s="604"/>
      <c r="KPC30" s="605"/>
      <c r="KPD30" s="623"/>
      <c r="KPI30" s="620"/>
      <c r="KPK30" s="624"/>
      <c r="KPM30" s="620"/>
      <c r="KPN30" s="606"/>
      <c r="KPT30" s="607"/>
      <c r="KPV30" s="603"/>
      <c r="KPX30" s="604"/>
      <c r="KQA30" s="605"/>
      <c r="KQB30" s="623"/>
      <c r="KQG30" s="620"/>
      <c r="KQI30" s="624"/>
      <c r="KQK30" s="620"/>
      <c r="KQL30" s="606"/>
      <c r="KQR30" s="607"/>
      <c r="KQT30" s="603"/>
      <c r="KQV30" s="604"/>
      <c r="KQY30" s="605"/>
      <c r="KQZ30" s="623"/>
      <c r="KRE30" s="620"/>
      <c r="KRG30" s="624"/>
      <c r="KRI30" s="620"/>
      <c r="KRJ30" s="606"/>
      <c r="KRP30" s="607"/>
      <c r="KRR30" s="603"/>
      <c r="KRT30" s="604"/>
      <c r="KRW30" s="605"/>
      <c r="KRX30" s="623"/>
      <c r="KSC30" s="620"/>
      <c r="KSE30" s="624"/>
      <c r="KSG30" s="620"/>
      <c r="KSH30" s="606"/>
      <c r="KSN30" s="607"/>
      <c r="KSP30" s="603"/>
      <c r="KSR30" s="604"/>
      <c r="KSU30" s="605"/>
      <c r="KSV30" s="623"/>
      <c r="KTA30" s="620"/>
      <c r="KTC30" s="624"/>
      <c r="KTE30" s="620"/>
      <c r="KTF30" s="606"/>
      <c r="KTL30" s="607"/>
      <c r="KTN30" s="603"/>
      <c r="KTP30" s="604"/>
      <c r="KTS30" s="605"/>
      <c r="KTT30" s="623"/>
      <c r="KTY30" s="620"/>
      <c r="KUA30" s="624"/>
      <c r="KUC30" s="620"/>
      <c r="KUD30" s="606"/>
      <c r="KUJ30" s="607"/>
      <c r="KUL30" s="603"/>
      <c r="KUN30" s="604"/>
      <c r="KUQ30" s="605"/>
      <c r="KUR30" s="623"/>
      <c r="KUW30" s="620"/>
      <c r="KUY30" s="624"/>
      <c r="KVA30" s="620"/>
      <c r="KVB30" s="606"/>
      <c r="KVH30" s="607"/>
      <c r="KVJ30" s="603"/>
      <c r="KVL30" s="604"/>
      <c r="KVO30" s="605"/>
      <c r="KVP30" s="623"/>
      <c r="KVU30" s="620"/>
      <c r="KVW30" s="624"/>
      <c r="KVY30" s="620"/>
      <c r="KVZ30" s="606"/>
      <c r="KWF30" s="607"/>
      <c r="KWH30" s="603"/>
      <c r="KWJ30" s="604"/>
      <c r="KWM30" s="605"/>
      <c r="KWN30" s="623"/>
      <c r="KWS30" s="620"/>
      <c r="KWU30" s="624"/>
      <c r="KWW30" s="620"/>
      <c r="KWX30" s="606"/>
      <c r="KXD30" s="607"/>
      <c r="KXF30" s="603"/>
      <c r="KXH30" s="604"/>
      <c r="KXK30" s="605"/>
      <c r="KXL30" s="623"/>
      <c r="KXQ30" s="620"/>
      <c r="KXS30" s="624"/>
      <c r="KXU30" s="620"/>
      <c r="KXV30" s="606"/>
      <c r="KYB30" s="607"/>
      <c r="KYD30" s="603"/>
      <c r="KYF30" s="604"/>
      <c r="KYI30" s="605"/>
      <c r="KYJ30" s="623"/>
      <c r="KYO30" s="620"/>
      <c r="KYQ30" s="624"/>
      <c r="KYS30" s="620"/>
      <c r="KYT30" s="606"/>
      <c r="KYZ30" s="607"/>
      <c r="KZB30" s="603"/>
      <c r="KZD30" s="604"/>
      <c r="KZG30" s="605"/>
      <c r="KZH30" s="623"/>
      <c r="KZM30" s="620"/>
      <c r="KZO30" s="624"/>
      <c r="KZQ30" s="620"/>
      <c r="KZR30" s="606"/>
      <c r="KZX30" s="607"/>
      <c r="KZZ30" s="603"/>
      <c r="LAB30" s="604"/>
      <c r="LAE30" s="605"/>
      <c r="LAF30" s="623"/>
      <c r="LAK30" s="620"/>
      <c r="LAM30" s="624"/>
      <c r="LAO30" s="620"/>
      <c r="LAP30" s="606"/>
      <c r="LAV30" s="607"/>
      <c r="LAX30" s="603"/>
      <c r="LAZ30" s="604"/>
      <c r="LBC30" s="605"/>
      <c r="LBD30" s="623"/>
      <c r="LBI30" s="620"/>
      <c r="LBK30" s="624"/>
      <c r="LBM30" s="620"/>
      <c r="LBN30" s="606"/>
      <c r="LBT30" s="607"/>
      <c r="LBV30" s="603"/>
      <c r="LBX30" s="604"/>
      <c r="LCA30" s="605"/>
      <c r="LCB30" s="623"/>
      <c r="LCG30" s="620"/>
      <c r="LCI30" s="624"/>
      <c r="LCK30" s="620"/>
      <c r="LCL30" s="606"/>
      <c r="LCR30" s="607"/>
      <c r="LCT30" s="603"/>
      <c r="LCV30" s="604"/>
      <c r="LCY30" s="605"/>
      <c r="LCZ30" s="623"/>
      <c r="LDE30" s="620"/>
      <c r="LDG30" s="624"/>
      <c r="LDI30" s="620"/>
      <c r="LDJ30" s="606"/>
      <c r="LDP30" s="607"/>
      <c r="LDR30" s="603"/>
      <c r="LDT30" s="604"/>
      <c r="LDW30" s="605"/>
      <c r="LDX30" s="623"/>
      <c r="LEC30" s="620"/>
      <c r="LEE30" s="624"/>
      <c r="LEG30" s="620"/>
      <c r="LEH30" s="606"/>
      <c r="LEN30" s="607"/>
      <c r="LEP30" s="603"/>
      <c r="LER30" s="604"/>
      <c r="LEU30" s="605"/>
      <c r="LEV30" s="623"/>
      <c r="LFA30" s="620"/>
      <c r="LFC30" s="624"/>
      <c r="LFE30" s="620"/>
      <c r="LFF30" s="606"/>
      <c r="LFL30" s="607"/>
      <c r="LFN30" s="603"/>
      <c r="LFP30" s="604"/>
      <c r="LFS30" s="605"/>
      <c r="LFT30" s="623"/>
      <c r="LFY30" s="620"/>
      <c r="LGA30" s="624"/>
      <c r="LGC30" s="620"/>
      <c r="LGD30" s="606"/>
      <c r="LGJ30" s="607"/>
      <c r="LGL30" s="603"/>
      <c r="LGN30" s="604"/>
      <c r="LGQ30" s="605"/>
      <c r="LGR30" s="623"/>
      <c r="LGW30" s="620"/>
      <c r="LGY30" s="624"/>
      <c r="LHA30" s="620"/>
      <c r="LHB30" s="606"/>
      <c r="LHH30" s="607"/>
      <c r="LHJ30" s="603"/>
      <c r="LHL30" s="604"/>
      <c r="LHO30" s="605"/>
      <c r="LHP30" s="623"/>
      <c r="LHU30" s="620"/>
      <c r="LHW30" s="624"/>
      <c r="LHY30" s="620"/>
      <c r="LHZ30" s="606"/>
      <c r="LIF30" s="607"/>
      <c r="LIH30" s="603"/>
      <c r="LIJ30" s="604"/>
      <c r="LIM30" s="605"/>
      <c r="LIN30" s="623"/>
      <c r="LIS30" s="620"/>
      <c r="LIU30" s="624"/>
      <c r="LIW30" s="620"/>
      <c r="LIX30" s="606"/>
      <c r="LJD30" s="607"/>
      <c r="LJF30" s="603"/>
      <c r="LJH30" s="604"/>
      <c r="LJK30" s="605"/>
      <c r="LJL30" s="623"/>
      <c r="LJQ30" s="620"/>
      <c r="LJS30" s="624"/>
      <c r="LJU30" s="620"/>
      <c r="LJV30" s="606"/>
      <c r="LKB30" s="607"/>
      <c r="LKD30" s="603"/>
      <c r="LKF30" s="604"/>
      <c r="LKI30" s="605"/>
      <c r="LKJ30" s="623"/>
      <c r="LKO30" s="620"/>
      <c r="LKQ30" s="624"/>
      <c r="LKS30" s="620"/>
      <c r="LKT30" s="606"/>
      <c r="LKZ30" s="607"/>
      <c r="LLB30" s="603"/>
      <c r="LLD30" s="604"/>
      <c r="LLG30" s="605"/>
      <c r="LLH30" s="623"/>
      <c r="LLM30" s="620"/>
      <c r="LLO30" s="624"/>
      <c r="LLQ30" s="620"/>
      <c r="LLR30" s="606"/>
      <c r="LLX30" s="607"/>
      <c r="LLZ30" s="603"/>
      <c r="LMB30" s="604"/>
      <c r="LME30" s="605"/>
      <c r="LMF30" s="623"/>
      <c r="LMK30" s="620"/>
      <c r="LMM30" s="624"/>
      <c r="LMO30" s="620"/>
      <c r="LMP30" s="606"/>
      <c r="LMV30" s="607"/>
      <c r="LMX30" s="603"/>
      <c r="LMZ30" s="604"/>
      <c r="LNC30" s="605"/>
      <c r="LND30" s="623"/>
      <c r="LNI30" s="620"/>
      <c r="LNK30" s="624"/>
      <c r="LNM30" s="620"/>
      <c r="LNN30" s="606"/>
      <c r="LNT30" s="607"/>
      <c r="LNV30" s="603"/>
      <c r="LNX30" s="604"/>
      <c r="LOA30" s="605"/>
      <c r="LOB30" s="623"/>
      <c r="LOG30" s="620"/>
      <c r="LOI30" s="624"/>
      <c r="LOK30" s="620"/>
      <c r="LOL30" s="606"/>
      <c r="LOR30" s="607"/>
      <c r="LOT30" s="603"/>
      <c r="LOV30" s="604"/>
      <c r="LOY30" s="605"/>
      <c r="LOZ30" s="623"/>
      <c r="LPE30" s="620"/>
      <c r="LPG30" s="624"/>
      <c r="LPI30" s="620"/>
      <c r="LPJ30" s="606"/>
      <c r="LPP30" s="607"/>
      <c r="LPR30" s="603"/>
      <c r="LPT30" s="604"/>
      <c r="LPW30" s="605"/>
      <c r="LPX30" s="623"/>
      <c r="LQC30" s="620"/>
      <c r="LQE30" s="624"/>
      <c r="LQG30" s="620"/>
      <c r="LQH30" s="606"/>
      <c r="LQN30" s="607"/>
      <c r="LQP30" s="603"/>
      <c r="LQR30" s="604"/>
      <c r="LQU30" s="605"/>
      <c r="LQV30" s="623"/>
      <c r="LRA30" s="620"/>
      <c r="LRC30" s="624"/>
      <c r="LRE30" s="620"/>
      <c r="LRF30" s="606"/>
      <c r="LRL30" s="607"/>
      <c r="LRN30" s="603"/>
      <c r="LRP30" s="604"/>
      <c r="LRS30" s="605"/>
      <c r="LRT30" s="623"/>
      <c r="LRY30" s="620"/>
      <c r="LSA30" s="624"/>
      <c r="LSC30" s="620"/>
      <c r="LSD30" s="606"/>
      <c r="LSJ30" s="607"/>
      <c r="LSL30" s="603"/>
      <c r="LSN30" s="604"/>
      <c r="LSQ30" s="605"/>
      <c r="LSR30" s="623"/>
      <c r="LSW30" s="620"/>
      <c r="LSY30" s="624"/>
      <c r="LTA30" s="620"/>
      <c r="LTB30" s="606"/>
      <c r="LTH30" s="607"/>
      <c r="LTJ30" s="603"/>
      <c r="LTL30" s="604"/>
      <c r="LTO30" s="605"/>
      <c r="LTP30" s="623"/>
      <c r="LTU30" s="620"/>
      <c r="LTW30" s="624"/>
      <c r="LTY30" s="620"/>
      <c r="LTZ30" s="606"/>
      <c r="LUF30" s="607"/>
      <c r="LUH30" s="603"/>
      <c r="LUJ30" s="604"/>
      <c r="LUM30" s="605"/>
      <c r="LUN30" s="623"/>
      <c r="LUS30" s="620"/>
      <c r="LUU30" s="624"/>
      <c r="LUW30" s="620"/>
      <c r="LUX30" s="606"/>
      <c r="LVD30" s="607"/>
      <c r="LVF30" s="603"/>
      <c r="LVH30" s="604"/>
      <c r="LVK30" s="605"/>
      <c r="LVL30" s="623"/>
      <c r="LVQ30" s="620"/>
      <c r="LVS30" s="624"/>
      <c r="LVU30" s="620"/>
      <c r="LVV30" s="606"/>
      <c r="LWB30" s="607"/>
      <c r="LWD30" s="603"/>
      <c r="LWF30" s="604"/>
      <c r="LWI30" s="605"/>
      <c r="LWJ30" s="623"/>
      <c r="LWO30" s="620"/>
      <c r="LWQ30" s="624"/>
      <c r="LWS30" s="620"/>
      <c r="LWT30" s="606"/>
      <c r="LWZ30" s="607"/>
      <c r="LXB30" s="603"/>
      <c r="LXD30" s="604"/>
      <c r="LXG30" s="605"/>
      <c r="LXH30" s="623"/>
      <c r="LXM30" s="620"/>
      <c r="LXO30" s="624"/>
      <c r="LXQ30" s="620"/>
      <c r="LXR30" s="606"/>
      <c r="LXX30" s="607"/>
      <c r="LXZ30" s="603"/>
      <c r="LYB30" s="604"/>
      <c r="LYE30" s="605"/>
      <c r="LYF30" s="623"/>
      <c r="LYK30" s="620"/>
      <c r="LYM30" s="624"/>
      <c r="LYO30" s="620"/>
      <c r="LYP30" s="606"/>
      <c r="LYV30" s="607"/>
      <c r="LYX30" s="603"/>
      <c r="LYZ30" s="604"/>
      <c r="LZC30" s="605"/>
      <c r="LZD30" s="623"/>
      <c r="LZI30" s="620"/>
      <c r="LZK30" s="624"/>
      <c r="LZM30" s="620"/>
      <c r="LZN30" s="606"/>
      <c r="LZT30" s="607"/>
      <c r="LZV30" s="603"/>
      <c r="LZX30" s="604"/>
      <c r="MAA30" s="605"/>
      <c r="MAB30" s="623"/>
      <c r="MAG30" s="620"/>
      <c r="MAI30" s="624"/>
      <c r="MAK30" s="620"/>
      <c r="MAL30" s="606"/>
      <c r="MAR30" s="607"/>
      <c r="MAT30" s="603"/>
      <c r="MAV30" s="604"/>
      <c r="MAY30" s="605"/>
      <c r="MAZ30" s="623"/>
      <c r="MBE30" s="620"/>
      <c r="MBG30" s="624"/>
      <c r="MBI30" s="620"/>
      <c r="MBJ30" s="606"/>
      <c r="MBP30" s="607"/>
      <c r="MBR30" s="603"/>
      <c r="MBT30" s="604"/>
      <c r="MBW30" s="605"/>
      <c r="MBX30" s="623"/>
      <c r="MCC30" s="620"/>
      <c r="MCE30" s="624"/>
      <c r="MCG30" s="620"/>
      <c r="MCH30" s="606"/>
      <c r="MCN30" s="607"/>
      <c r="MCP30" s="603"/>
      <c r="MCR30" s="604"/>
      <c r="MCU30" s="605"/>
      <c r="MCV30" s="623"/>
      <c r="MDA30" s="620"/>
      <c r="MDC30" s="624"/>
      <c r="MDE30" s="620"/>
      <c r="MDF30" s="606"/>
      <c r="MDL30" s="607"/>
      <c r="MDN30" s="603"/>
      <c r="MDP30" s="604"/>
      <c r="MDS30" s="605"/>
      <c r="MDT30" s="623"/>
      <c r="MDY30" s="620"/>
      <c r="MEA30" s="624"/>
      <c r="MEC30" s="620"/>
      <c r="MED30" s="606"/>
      <c r="MEJ30" s="607"/>
      <c r="MEL30" s="603"/>
      <c r="MEN30" s="604"/>
      <c r="MEQ30" s="605"/>
      <c r="MER30" s="623"/>
      <c r="MEW30" s="620"/>
      <c r="MEY30" s="624"/>
      <c r="MFA30" s="620"/>
      <c r="MFB30" s="606"/>
      <c r="MFH30" s="607"/>
      <c r="MFJ30" s="603"/>
      <c r="MFL30" s="604"/>
      <c r="MFO30" s="605"/>
      <c r="MFP30" s="623"/>
      <c r="MFU30" s="620"/>
      <c r="MFW30" s="624"/>
      <c r="MFY30" s="620"/>
      <c r="MFZ30" s="606"/>
      <c r="MGF30" s="607"/>
      <c r="MGH30" s="603"/>
      <c r="MGJ30" s="604"/>
      <c r="MGM30" s="605"/>
      <c r="MGN30" s="623"/>
      <c r="MGS30" s="620"/>
      <c r="MGU30" s="624"/>
      <c r="MGW30" s="620"/>
      <c r="MGX30" s="606"/>
      <c r="MHD30" s="607"/>
      <c r="MHF30" s="603"/>
      <c r="MHH30" s="604"/>
      <c r="MHK30" s="605"/>
      <c r="MHL30" s="623"/>
      <c r="MHQ30" s="620"/>
      <c r="MHS30" s="624"/>
      <c r="MHU30" s="620"/>
      <c r="MHV30" s="606"/>
      <c r="MIB30" s="607"/>
      <c r="MID30" s="603"/>
      <c r="MIF30" s="604"/>
      <c r="MII30" s="605"/>
      <c r="MIJ30" s="623"/>
      <c r="MIO30" s="620"/>
      <c r="MIQ30" s="624"/>
      <c r="MIS30" s="620"/>
      <c r="MIT30" s="606"/>
      <c r="MIZ30" s="607"/>
      <c r="MJB30" s="603"/>
      <c r="MJD30" s="604"/>
      <c r="MJG30" s="605"/>
      <c r="MJH30" s="623"/>
      <c r="MJM30" s="620"/>
      <c r="MJO30" s="624"/>
      <c r="MJQ30" s="620"/>
      <c r="MJR30" s="606"/>
      <c r="MJX30" s="607"/>
      <c r="MJZ30" s="603"/>
      <c r="MKB30" s="604"/>
      <c r="MKE30" s="605"/>
      <c r="MKF30" s="623"/>
      <c r="MKK30" s="620"/>
      <c r="MKM30" s="624"/>
      <c r="MKO30" s="620"/>
      <c r="MKP30" s="606"/>
      <c r="MKV30" s="607"/>
      <c r="MKX30" s="603"/>
      <c r="MKZ30" s="604"/>
      <c r="MLC30" s="605"/>
      <c r="MLD30" s="623"/>
      <c r="MLI30" s="620"/>
      <c r="MLK30" s="624"/>
      <c r="MLM30" s="620"/>
      <c r="MLN30" s="606"/>
      <c r="MLT30" s="607"/>
      <c r="MLV30" s="603"/>
      <c r="MLX30" s="604"/>
      <c r="MMA30" s="605"/>
      <c r="MMB30" s="623"/>
      <c r="MMG30" s="620"/>
      <c r="MMI30" s="624"/>
      <c r="MMK30" s="620"/>
      <c r="MML30" s="606"/>
      <c r="MMR30" s="607"/>
      <c r="MMT30" s="603"/>
      <c r="MMV30" s="604"/>
      <c r="MMY30" s="605"/>
      <c r="MMZ30" s="623"/>
      <c r="MNE30" s="620"/>
      <c r="MNG30" s="624"/>
      <c r="MNI30" s="620"/>
      <c r="MNJ30" s="606"/>
      <c r="MNP30" s="607"/>
      <c r="MNR30" s="603"/>
      <c r="MNT30" s="604"/>
      <c r="MNW30" s="605"/>
      <c r="MNX30" s="623"/>
      <c r="MOC30" s="620"/>
      <c r="MOE30" s="624"/>
      <c r="MOG30" s="620"/>
      <c r="MOH30" s="606"/>
      <c r="MON30" s="607"/>
      <c r="MOP30" s="603"/>
      <c r="MOR30" s="604"/>
      <c r="MOU30" s="605"/>
      <c r="MOV30" s="623"/>
      <c r="MPA30" s="620"/>
      <c r="MPC30" s="624"/>
      <c r="MPE30" s="620"/>
      <c r="MPF30" s="606"/>
      <c r="MPL30" s="607"/>
      <c r="MPN30" s="603"/>
      <c r="MPP30" s="604"/>
      <c r="MPS30" s="605"/>
      <c r="MPT30" s="623"/>
      <c r="MPY30" s="620"/>
      <c r="MQA30" s="624"/>
      <c r="MQC30" s="620"/>
      <c r="MQD30" s="606"/>
      <c r="MQJ30" s="607"/>
      <c r="MQL30" s="603"/>
      <c r="MQN30" s="604"/>
      <c r="MQQ30" s="605"/>
      <c r="MQR30" s="623"/>
      <c r="MQW30" s="620"/>
      <c r="MQY30" s="624"/>
      <c r="MRA30" s="620"/>
      <c r="MRB30" s="606"/>
      <c r="MRH30" s="607"/>
      <c r="MRJ30" s="603"/>
      <c r="MRL30" s="604"/>
      <c r="MRO30" s="605"/>
      <c r="MRP30" s="623"/>
      <c r="MRU30" s="620"/>
      <c r="MRW30" s="624"/>
      <c r="MRY30" s="620"/>
      <c r="MRZ30" s="606"/>
      <c r="MSF30" s="607"/>
      <c r="MSH30" s="603"/>
      <c r="MSJ30" s="604"/>
      <c r="MSM30" s="605"/>
      <c r="MSN30" s="623"/>
      <c r="MSS30" s="620"/>
      <c r="MSU30" s="624"/>
      <c r="MSW30" s="620"/>
      <c r="MSX30" s="606"/>
      <c r="MTD30" s="607"/>
      <c r="MTF30" s="603"/>
      <c r="MTH30" s="604"/>
      <c r="MTK30" s="605"/>
      <c r="MTL30" s="623"/>
      <c r="MTQ30" s="620"/>
      <c r="MTS30" s="624"/>
      <c r="MTU30" s="620"/>
      <c r="MTV30" s="606"/>
      <c r="MUB30" s="607"/>
      <c r="MUD30" s="603"/>
      <c r="MUF30" s="604"/>
      <c r="MUI30" s="605"/>
      <c r="MUJ30" s="623"/>
      <c r="MUO30" s="620"/>
      <c r="MUQ30" s="624"/>
      <c r="MUS30" s="620"/>
      <c r="MUT30" s="606"/>
      <c r="MUZ30" s="607"/>
      <c r="MVB30" s="603"/>
      <c r="MVD30" s="604"/>
      <c r="MVG30" s="605"/>
      <c r="MVH30" s="623"/>
      <c r="MVM30" s="620"/>
      <c r="MVO30" s="624"/>
      <c r="MVQ30" s="620"/>
      <c r="MVR30" s="606"/>
      <c r="MVX30" s="607"/>
      <c r="MVZ30" s="603"/>
      <c r="MWB30" s="604"/>
      <c r="MWE30" s="605"/>
      <c r="MWF30" s="623"/>
      <c r="MWK30" s="620"/>
      <c r="MWM30" s="624"/>
      <c r="MWO30" s="620"/>
      <c r="MWP30" s="606"/>
      <c r="MWV30" s="607"/>
      <c r="MWX30" s="603"/>
      <c r="MWZ30" s="604"/>
      <c r="MXC30" s="605"/>
      <c r="MXD30" s="623"/>
      <c r="MXI30" s="620"/>
      <c r="MXK30" s="624"/>
      <c r="MXM30" s="620"/>
      <c r="MXN30" s="606"/>
      <c r="MXT30" s="607"/>
      <c r="MXV30" s="603"/>
      <c r="MXX30" s="604"/>
      <c r="MYA30" s="605"/>
      <c r="MYB30" s="623"/>
      <c r="MYG30" s="620"/>
      <c r="MYI30" s="624"/>
      <c r="MYK30" s="620"/>
      <c r="MYL30" s="606"/>
      <c r="MYR30" s="607"/>
      <c r="MYT30" s="603"/>
      <c r="MYV30" s="604"/>
      <c r="MYY30" s="605"/>
      <c r="MYZ30" s="623"/>
      <c r="MZE30" s="620"/>
      <c r="MZG30" s="624"/>
      <c r="MZI30" s="620"/>
      <c r="MZJ30" s="606"/>
      <c r="MZP30" s="607"/>
      <c r="MZR30" s="603"/>
      <c r="MZT30" s="604"/>
      <c r="MZW30" s="605"/>
      <c r="MZX30" s="623"/>
      <c r="NAC30" s="620"/>
      <c r="NAE30" s="624"/>
      <c r="NAG30" s="620"/>
      <c r="NAH30" s="606"/>
      <c r="NAN30" s="607"/>
      <c r="NAP30" s="603"/>
      <c r="NAR30" s="604"/>
      <c r="NAU30" s="605"/>
      <c r="NAV30" s="623"/>
      <c r="NBA30" s="620"/>
      <c r="NBC30" s="624"/>
      <c r="NBE30" s="620"/>
      <c r="NBF30" s="606"/>
      <c r="NBL30" s="607"/>
      <c r="NBN30" s="603"/>
      <c r="NBP30" s="604"/>
      <c r="NBS30" s="605"/>
      <c r="NBT30" s="623"/>
      <c r="NBY30" s="620"/>
      <c r="NCA30" s="624"/>
      <c r="NCC30" s="620"/>
      <c r="NCD30" s="606"/>
      <c r="NCJ30" s="607"/>
      <c r="NCL30" s="603"/>
      <c r="NCN30" s="604"/>
      <c r="NCQ30" s="605"/>
      <c r="NCR30" s="623"/>
      <c r="NCW30" s="620"/>
      <c r="NCY30" s="624"/>
      <c r="NDA30" s="620"/>
      <c r="NDB30" s="606"/>
      <c r="NDH30" s="607"/>
      <c r="NDJ30" s="603"/>
      <c r="NDL30" s="604"/>
      <c r="NDO30" s="605"/>
      <c r="NDP30" s="623"/>
      <c r="NDU30" s="620"/>
      <c r="NDW30" s="624"/>
      <c r="NDY30" s="620"/>
      <c r="NDZ30" s="606"/>
      <c r="NEF30" s="607"/>
      <c r="NEH30" s="603"/>
      <c r="NEJ30" s="604"/>
      <c r="NEM30" s="605"/>
      <c r="NEN30" s="623"/>
      <c r="NES30" s="620"/>
      <c r="NEU30" s="624"/>
      <c r="NEW30" s="620"/>
      <c r="NEX30" s="606"/>
      <c r="NFD30" s="607"/>
      <c r="NFF30" s="603"/>
      <c r="NFH30" s="604"/>
      <c r="NFK30" s="605"/>
      <c r="NFL30" s="623"/>
      <c r="NFQ30" s="620"/>
      <c r="NFS30" s="624"/>
      <c r="NFU30" s="620"/>
      <c r="NFV30" s="606"/>
      <c r="NGB30" s="607"/>
      <c r="NGD30" s="603"/>
      <c r="NGF30" s="604"/>
      <c r="NGI30" s="605"/>
      <c r="NGJ30" s="623"/>
      <c r="NGO30" s="620"/>
      <c r="NGQ30" s="624"/>
      <c r="NGS30" s="620"/>
      <c r="NGT30" s="606"/>
      <c r="NGZ30" s="607"/>
      <c r="NHB30" s="603"/>
      <c r="NHD30" s="604"/>
      <c r="NHG30" s="605"/>
      <c r="NHH30" s="623"/>
      <c r="NHM30" s="620"/>
      <c r="NHO30" s="624"/>
      <c r="NHQ30" s="620"/>
      <c r="NHR30" s="606"/>
      <c r="NHX30" s="607"/>
      <c r="NHZ30" s="603"/>
      <c r="NIB30" s="604"/>
      <c r="NIE30" s="605"/>
      <c r="NIF30" s="623"/>
      <c r="NIK30" s="620"/>
      <c r="NIM30" s="624"/>
      <c r="NIO30" s="620"/>
      <c r="NIP30" s="606"/>
      <c r="NIV30" s="607"/>
      <c r="NIX30" s="603"/>
      <c r="NIZ30" s="604"/>
      <c r="NJC30" s="605"/>
      <c r="NJD30" s="623"/>
      <c r="NJI30" s="620"/>
      <c r="NJK30" s="624"/>
      <c r="NJM30" s="620"/>
      <c r="NJN30" s="606"/>
      <c r="NJT30" s="607"/>
      <c r="NJV30" s="603"/>
      <c r="NJX30" s="604"/>
      <c r="NKA30" s="605"/>
      <c r="NKB30" s="623"/>
      <c r="NKG30" s="620"/>
      <c r="NKI30" s="624"/>
      <c r="NKK30" s="620"/>
      <c r="NKL30" s="606"/>
      <c r="NKR30" s="607"/>
      <c r="NKT30" s="603"/>
      <c r="NKV30" s="604"/>
      <c r="NKY30" s="605"/>
      <c r="NKZ30" s="623"/>
      <c r="NLE30" s="620"/>
      <c r="NLG30" s="624"/>
      <c r="NLI30" s="620"/>
      <c r="NLJ30" s="606"/>
      <c r="NLP30" s="607"/>
      <c r="NLR30" s="603"/>
      <c r="NLT30" s="604"/>
      <c r="NLW30" s="605"/>
      <c r="NLX30" s="623"/>
      <c r="NMC30" s="620"/>
      <c r="NME30" s="624"/>
      <c r="NMG30" s="620"/>
      <c r="NMH30" s="606"/>
      <c r="NMN30" s="607"/>
      <c r="NMP30" s="603"/>
      <c r="NMR30" s="604"/>
      <c r="NMU30" s="605"/>
      <c r="NMV30" s="623"/>
      <c r="NNA30" s="620"/>
      <c r="NNC30" s="624"/>
      <c r="NNE30" s="620"/>
      <c r="NNF30" s="606"/>
      <c r="NNL30" s="607"/>
      <c r="NNN30" s="603"/>
      <c r="NNP30" s="604"/>
      <c r="NNS30" s="605"/>
      <c r="NNT30" s="623"/>
      <c r="NNY30" s="620"/>
      <c r="NOA30" s="624"/>
      <c r="NOC30" s="620"/>
      <c r="NOD30" s="606"/>
      <c r="NOJ30" s="607"/>
      <c r="NOL30" s="603"/>
      <c r="NON30" s="604"/>
      <c r="NOQ30" s="605"/>
      <c r="NOR30" s="623"/>
      <c r="NOW30" s="620"/>
      <c r="NOY30" s="624"/>
      <c r="NPA30" s="620"/>
      <c r="NPB30" s="606"/>
      <c r="NPH30" s="607"/>
      <c r="NPJ30" s="603"/>
      <c r="NPL30" s="604"/>
      <c r="NPO30" s="605"/>
      <c r="NPP30" s="623"/>
      <c r="NPU30" s="620"/>
      <c r="NPW30" s="624"/>
      <c r="NPY30" s="620"/>
      <c r="NPZ30" s="606"/>
      <c r="NQF30" s="607"/>
      <c r="NQH30" s="603"/>
      <c r="NQJ30" s="604"/>
      <c r="NQM30" s="605"/>
      <c r="NQN30" s="623"/>
      <c r="NQS30" s="620"/>
      <c r="NQU30" s="624"/>
      <c r="NQW30" s="620"/>
      <c r="NQX30" s="606"/>
      <c r="NRD30" s="607"/>
      <c r="NRF30" s="603"/>
      <c r="NRH30" s="604"/>
      <c r="NRK30" s="605"/>
      <c r="NRL30" s="623"/>
      <c r="NRQ30" s="620"/>
      <c r="NRS30" s="624"/>
      <c r="NRU30" s="620"/>
      <c r="NRV30" s="606"/>
      <c r="NSB30" s="607"/>
      <c r="NSD30" s="603"/>
      <c r="NSF30" s="604"/>
      <c r="NSI30" s="605"/>
      <c r="NSJ30" s="623"/>
      <c r="NSO30" s="620"/>
      <c r="NSQ30" s="624"/>
      <c r="NSS30" s="620"/>
      <c r="NST30" s="606"/>
      <c r="NSZ30" s="607"/>
      <c r="NTB30" s="603"/>
      <c r="NTD30" s="604"/>
      <c r="NTG30" s="605"/>
      <c r="NTH30" s="623"/>
      <c r="NTM30" s="620"/>
      <c r="NTO30" s="624"/>
      <c r="NTQ30" s="620"/>
      <c r="NTR30" s="606"/>
      <c r="NTX30" s="607"/>
      <c r="NTZ30" s="603"/>
      <c r="NUB30" s="604"/>
      <c r="NUE30" s="605"/>
      <c r="NUF30" s="623"/>
      <c r="NUK30" s="620"/>
      <c r="NUM30" s="624"/>
      <c r="NUO30" s="620"/>
      <c r="NUP30" s="606"/>
      <c r="NUV30" s="607"/>
      <c r="NUX30" s="603"/>
      <c r="NUZ30" s="604"/>
      <c r="NVC30" s="605"/>
      <c r="NVD30" s="623"/>
      <c r="NVI30" s="620"/>
      <c r="NVK30" s="624"/>
      <c r="NVM30" s="620"/>
      <c r="NVN30" s="606"/>
      <c r="NVT30" s="607"/>
      <c r="NVV30" s="603"/>
      <c r="NVX30" s="604"/>
      <c r="NWA30" s="605"/>
      <c r="NWB30" s="623"/>
      <c r="NWG30" s="620"/>
      <c r="NWI30" s="624"/>
      <c r="NWK30" s="620"/>
      <c r="NWL30" s="606"/>
      <c r="NWR30" s="607"/>
      <c r="NWT30" s="603"/>
      <c r="NWV30" s="604"/>
      <c r="NWY30" s="605"/>
      <c r="NWZ30" s="623"/>
      <c r="NXE30" s="620"/>
      <c r="NXG30" s="624"/>
      <c r="NXI30" s="620"/>
      <c r="NXJ30" s="606"/>
      <c r="NXP30" s="607"/>
      <c r="NXR30" s="603"/>
      <c r="NXT30" s="604"/>
      <c r="NXW30" s="605"/>
      <c r="NXX30" s="623"/>
      <c r="NYC30" s="620"/>
      <c r="NYE30" s="624"/>
      <c r="NYG30" s="620"/>
      <c r="NYH30" s="606"/>
      <c r="NYN30" s="607"/>
      <c r="NYP30" s="603"/>
      <c r="NYR30" s="604"/>
      <c r="NYU30" s="605"/>
      <c r="NYV30" s="623"/>
      <c r="NZA30" s="620"/>
      <c r="NZC30" s="624"/>
      <c r="NZE30" s="620"/>
      <c r="NZF30" s="606"/>
      <c r="NZL30" s="607"/>
      <c r="NZN30" s="603"/>
      <c r="NZP30" s="604"/>
      <c r="NZS30" s="605"/>
      <c r="NZT30" s="623"/>
      <c r="NZY30" s="620"/>
      <c r="OAA30" s="624"/>
      <c r="OAC30" s="620"/>
      <c r="OAD30" s="606"/>
      <c r="OAJ30" s="607"/>
      <c r="OAL30" s="603"/>
      <c r="OAN30" s="604"/>
      <c r="OAQ30" s="605"/>
      <c r="OAR30" s="623"/>
      <c r="OAW30" s="620"/>
      <c r="OAY30" s="624"/>
      <c r="OBA30" s="620"/>
      <c r="OBB30" s="606"/>
      <c r="OBH30" s="607"/>
      <c r="OBJ30" s="603"/>
      <c r="OBL30" s="604"/>
      <c r="OBO30" s="605"/>
      <c r="OBP30" s="623"/>
      <c r="OBU30" s="620"/>
      <c r="OBW30" s="624"/>
      <c r="OBY30" s="620"/>
      <c r="OBZ30" s="606"/>
      <c r="OCF30" s="607"/>
      <c r="OCH30" s="603"/>
      <c r="OCJ30" s="604"/>
      <c r="OCM30" s="605"/>
      <c r="OCN30" s="623"/>
      <c r="OCS30" s="620"/>
      <c r="OCU30" s="624"/>
      <c r="OCW30" s="620"/>
      <c r="OCX30" s="606"/>
      <c r="ODD30" s="607"/>
      <c r="ODF30" s="603"/>
      <c r="ODH30" s="604"/>
      <c r="ODK30" s="605"/>
      <c r="ODL30" s="623"/>
      <c r="ODQ30" s="620"/>
      <c r="ODS30" s="624"/>
      <c r="ODU30" s="620"/>
      <c r="ODV30" s="606"/>
      <c r="OEB30" s="607"/>
      <c r="OED30" s="603"/>
      <c r="OEF30" s="604"/>
      <c r="OEI30" s="605"/>
      <c r="OEJ30" s="623"/>
      <c r="OEO30" s="620"/>
      <c r="OEQ30" s="624"/>
      <c r="OES30" s="620"/>
      <c r="OET30" s="606"/>
      <c r="OEZ30" s="607"/>
      <c r="OFB30" s="603"/>
      <c r="OFD30" s="604"/>
      <c r="OFG30" s="605"/>
      <c r="OFH30" s="623"/>
      <c r="OFM30" s="620"/>
      <c r="OFO30" s="624"/>
      <c r="OFQ30" s="620"/>
      <c r="OFR30" s="606"/>
      <c r="OFX30" s="607"/>
      <c r="OFZ30" s="603"/>
      <c r="OGB30" s="604"/>
      <c r="OGE30" s="605"/>
      <c r="OGF30" s="623"/>
      <c r="OGK30" s="620"/>
      <c r="OGM30" s="624"/>
      <c r="OGO30" s="620"/>
      <c r="OGP30" s="606"/>
      <c r="OGV30" s="607"/>
      <c r="OGX30" s="603"/>
      <c r="OGZ30" s="604"/>
      <c r="OHC30" s="605"/>
      <c r="OHD30" s="623"/>
      <c r="OHI30" s="620"/>
      <c r="OHK30" s="624"/>
      <c r="OHM30" s="620"/>
      <c r="OHN30" s="606"/>
      <c r="OHT30" s="607"/>
      <c r="OHV30" s="603"/>
      <c r="OHX30" s="604"/>
      <c r="OIA30" s="605"/>
      <c r="OIB30" s="623"/>
      <c r="OIG30" s="620"/>
      <c r="OII30" s="624"/>
      <c r="OIK30" s="620"/>
      <c r="OIL30" s="606"/>
      <c r="OIR30" s="607"/>
      <c r="OIT30" s="603"/>
      <c r="OIV30" s="604"/>
      <c r="OIY30" s="605"/>
      <c r="OIZ30" s="623"/>
      <c r="OJE30" s="620"/>
      <c r="OJG30" s="624"/>
      <c r="OJI30" s="620"/>
      <c r="OJJ30" s="606"/>
      <c r="OJP30" s="607"/>
      <c r="OJR30" s="603"/>
      <c r="OJT30" s="604"/>
      <c r="OJW30" s="605"/>
      <c r="OJX30" s="623"/>
      <c r="OKC30" s="620"/>
      <c r="OKE30" s="624"/>
      <c r="OKG30" s="620"/>
      <c r="OKH30" s="606"/>
      <c r="OKN30" s="607"/>
      <c r="OKP30" s="603"/>
      <c r="OKR30" s="604"/>
      <c r="OKU30" s="605"/>
      <c r="OKV30" s="623"/>
      <c r="OLA30" s="620"/>
      <c r="OLC30" s="624"/>
      <c r="OLE30" s="620"/>
      <c r="OLF30" s="606"/>
      <c r="OLL30" s="607"/>
      <c r="OLN30" s="603"/>
      <c r="OLP30" s="604"/>
      <c r="OLS30" s="605"/>
      <c r="OLT30" s="623"/>
      <c r="OLY30" s="620"/>
      <c r="OMA30" s="624"/>
      <c r="OMC30" s="620"/>
      <c r="OMD30" s="606"/>
      <c r="OMJ30" s="607"/>
      <c r="OML30" s="603"/>
      <c r="OMN30" s="604"/>
      <c r="OMQ30" s="605"/>
      <c r="OMR30" s="623"/>
      <c r="OMW30" s="620"/>
      <c r="OMY30" s="624"/>
      <c r="ONA30" s="620"/>
      <c r="ONB30" s="606"/>
      <c r="ONH30" s="607"/>
      <c r="ONJ30" s="603"/>
      <c r="ONL30" s="604"/>
      <c r="ONO30" s="605"/>
      <c r="ONP30" s="623"/>
      <c r="ONU30" s="620"/>
      <c r="ONW30" s="624"/>
      <c r="ONY30" s="620"/>
      <c r="ONZ30" s="606"/>
      <c r="OOF30" s="607"/>
      <c r="OOH30" s="603"/>
      <c r="OOJ30" s="604"/>
      <c r="OOM30" s="605"/>
      <c r="OON30" s="623"/>
      <c r="OOS30" s="620"/>
      <c r="OOU30" s="624"/>
      <c r="OOW30" s="620"/>
      <c r="OOX30" s="606"/>
      <c r="OPD30" s="607"/>
      <c r="OPF30" s="603"/>
      <c r="OPH30" s="604"/>
      <c r="OPK30" s="605"/>
      <c r="OPL30" s="623"/>
      <c r="OPQ30" s="620"/>
      <c r="OPS30" s="624"/>
      <c r="OPU30" s="620"/>
      <c r="OPV30" s="606"/>
      <c r="OQB30" s="607"/>
      <c r="OQD30" s="603"/>
      <c r="OQF30" s="604"/>
      <c r="OQI30" s="605"/>
      <c r="OQJ30" s="623"/>
      <c r="OQO30" s="620"/>
      <c r="OQQ30" s="624"/>
      <c r="OQS30" s="620"/>
      <c r="OQT30" s="606"/>
      <c r="OQZ30" s="607"/>
      <c r="ORB30" s="603"/>
      <c r="ORD30" s="604"/>
      <c r="ORG30" s="605"/>
      <c r="ORH30" s="623"/>
      <c r="ORM30" s="620"/>
      <c r="ORO30" s="624"/>
      <c r="ORQ30" s="620"/>
      <c r="ORR30" s="606"/>
      <c r="ORX30" s="607"/>
      <c r="ORZ30" s="603"/>
      <c r="OSB30" s="604"/>
      <c r="OSE30" s="605"/>
      <c r="OSF30" s="623"/>
      <c r="OSK30" s="620"/>
      <c r="OSM30" s="624"/>
      <c r="OSO30" s="620"/>
      <c r="OSP30" s="606"/>
      <c r="OSV30" s="607"/>
      <c r="OSX30" s="603"/>
      <c r="OSZ30" s="604"/>
      <c r="OTC30" s="605"/>
      <c r="OTD30" s="623"/>
      <c r="OTI30" s="620"/>
      <c r="OTK30" s="624"/>
      <c r="OTM30" s="620"/>
      <c r="OTN30" s="606"/>
      <c r="OTT30" s="607"/>
      <c r="OTV30" s="603"/>
      <c r="OTX30" s="604"/>
      <c r="OUA30" s="605"/>
      <c r="OUB30" s="623"/>
      <c r="OUG30" s="620"/>
      <c r="OUI30" s="624"/>
      <c r="OUK30" s="620"/>
      <c r="OUL30" s="606"/>
      <c r="OUR30" s="607"/>
      <c r="OUT30" s="603"/>
      <c r="OUV30" s="604"/>
      <c r="OUY30" s="605"/>
      <c r="OUZ30" s="623"/>
      <c r="OVE30" s="620"/>
      <c r="OVG30" s="624"/>
      <c r="OVI30" s="620"/>
      <c r="OVJ30" s="606"/>
      <c r="OVP30" s="607"/>
      <c r="OVR30" s="603"/>
      <c r="OVT30" s="604"/>
      <c r="OVW30" s="605"/>
      <c r="OVX30" s="623"/>
      <c r="OWC30" s="620"/>
      <c r="OWE30" s="624"/>
      <c r="OWG30" s="620"/>
      <c r="OWH30" s="606"/>
      <c r="OWN30" s="607"/>
      <c r="OWP30" s="603"/>
      <c r="OWR30" s="604"/>
      <c r="OWU30" s="605"/>
      <c r="OWV30" s="623"/>
      <c r="OXA30" s="620"/>
      <c r="OXC30" s="624"/>
      <c r="OXE30" s="620"/>
      <c r="OXF30" s="606"/>
      <c r="OXL30" s="607"/>
      <c r="OXN30" s="603"/>
      <c r="OXP30" s="604"/>
      <c r="OXS30" s="605"/>
      <c r="OXT30" s="623"/>
      <c r="OXY30" s="620"/>
      <c r="OYA30" s="624"/>
      <c r="OYC30" s="620"/>
      <c r="OYD30" s="606"/>
      <c r="OYJ30" s="607"/>
      <c r="OYL30" s="603"/>
      <c r="OYN30" s="604"/>
      <c r="OYQ30" s="605"/>
      <c r="OYR30" s="623"/>
      <c r="OYW30" s="620"/>
      <c r="OYY30" s="624"/>
      <c r="OZA30" s="620"/>
      <c r="OZB30" s="606"/>
      <c r="OZH30" s="607"/>
      <c r="OZJ30" s="603"/>
      <c r="OZL30" s="604"/>
      <c r="OZO30" s="605"/>
      <c r="OZP30" s="623"/>
      <c r="OZU30" s="620"/>
      <c r="OZW30" s="624"/>
      <c r="OZY30" s="620"/>
      <c r="OZZ30" s="606"/>
      <c r="PAF30" s="607"/>
      <c r="PAH30" s="603"/>
      <c r="PAJ30" s="604"/>
      <c r="PAM30" s="605"/>
      <c r="PAN30" s="623"/>
      <c r="PAS30" s="620"/>
      <c r="PAU30" s="624"/>
      <c r="PAW30" s="620"/>
      <c r="PAX30" s="606"/>
      <c r="PBD30" s="607"/>
      <c r="PBF30" s="603"/>
      <c r="PBH30" s="604"/>
      <c r="PBK30" s="605"/>
      <c r="PBL30" s="623"/>
      <c r="PBQ30" s="620"/>
      <c r="PBS30" s="624"/>
      <c r="PBU30" s="620"/>
      <c r="PBV30" s="606"/>
      <c r="PCB30" s="607"/>
      <c r="PCD30" s="603"/>
      <c r="PCF30" s="604"/>
      <c r="PCI30" s="605"/>
      <c r="PCJ30" s="623"/>
      <c r="PCO30" s="620"/>
      <c r="PCQ30" s="624"/>
      <c r="PCS30" s="620"/>
      <c r="PCT30" s="606"/>
      <c r="PCZ30" s="607"/>
      <c r="PDB30" s="603"/>
      <c r="PDD30" s="604"/>
      <c r="PDG30" s="605"/>
      <c r="PDH30" s="623"/>
      <c r="PDM30" s="620"/>
      <c r="PDO30" s="624"/>
      <c r="PDQ30" s="620"/>
      <c r="PDR30" s="606"/>
      <c r="PDX30" s="607"/>
      <c r="PDZ30" s="603"/>
      <c r="PEB30" s="604"/>
      <c r="PEE30" s="605"/>
      <c r="PEF30" s="623"/>
      <c r="PEK30" s="620"/>
      <c r="PEM30" s="624"/>
      <c r="PEO30" s="620"/>
      <c r="PEP30" s="606"/>
      <c r="PEV30" s="607"/>
      <c r="PEX30" s="603"/>
      <c r="PEZ30" s="604"/>
      <c r="PFC30" s="605"/>
      <c r="PFD30" s="623"/>
      <c r="PFI30" s="620"/>
      <c r="PFK30" s="624"/>
      <c r="PFM30" s="620"/>
      <c r="PFN30" s="606"/>
      <c r="PFT30" s="607"/>
      <c r="PFV30" s="603"/>
      <c r="PFX30" s="604"/>
      <c r="PGA30" s="605"/>
      <c r="PGB30" s="623"/>
      <c r="PGG30" s="620"/>
      <c r="PGI30" s="624"/>
      <c r="PGK30" s="620"/>
      <c r="PGL30" s="606"/>
      <c r="PGR30" s="607"/>
      <c r="PGT30" s="603"/>
      <c r="PGV30" s="604"/>
      <c r="PGY30" s="605"/>
      <c r="PGZ30" s="623"/>
      <c r="PHE30" s="620"/>
      <c r="PHG30" s="624"/>
      <c r="PHI30" s="620"/>
      <c r="PHJ30" s="606"/>
      <c r="PHP30" s="607"/>
      <c r="PHR30" s="603"/>
      <c r="PHT30" s="604"/>
      <c r="PHW30" s="605"/>
      <c r="PHX30" s="623"/>
      <c r="PIC30" s="620"/>
      <c r="PIE30" s="624"/>
      <c r="PIG30" s="620"/>
      <c r="PIH30" s="606"/>
      <c r="PIN30" s="607"/>
      <c r="PIP30" s="603"/>
      <c r="PIR30" s="604"/>
      <c r="PIU30" s="605"/>
      <c r="PIV30" s="623"/>
      <c r="PJA30" s="620"/>
      <c r="PJC30" s="624"/>
      <c r="PJE30" s="620"/>
      <c r="PJF30" s="606"/>
      <c r="PJL30" s="607"/>
      <c r="PJN30" s="603"/>
      <c r="PJP30" s="604"/>
      <c r="PJS30" s="605"/>
      <c r="PJT30" s="623"/>
      <c r="PJY30" s="620"/>
      <c r="PKA30" s="624"/>
      <c r="PKC30" s="620"/>
      <c r="PKD30" s="606"/>
      <c r="PKJ30" s="607"/>
      <c r="PKL30" s="603"/>
      <c r="PKN30" s="604"/>
      <c r="PKQ30" s="605"/>
      <c r="PKR30" s="623"/>
      <c r="PKW30" s="620"/>
      <c r="PKY30" s="624"/>
      <c r="PLA30" s="620"/>
      <c r="PLB30" s="606"/>
      <c r="PLH30" s="607"/>
      <c r="PLJ30" s="603"/>
      <c r="PLL30" s="604"/>
      <c r="PLO30" s="605"/>
      <c r="PLP30" s="623"/>
      <c r="PLU30" s="620"/>
      <c r="PLW30" s="624"/>
      <c r="PLY30" s="620"/>
      <c r="PLZ30" s="606"/>
      <c r="PMF30" s="607"/>
      <c r="PMH30" s="603"/>
      <c r="PMJ30" s="604"/>
      <c r="PMM30" s="605"/>
      <c r="PMN30" s="623"/>
      <c r="PMS30" s="620"/>
      <c r="PMU30" s="624"/>
      <c r="PMW30" s="620"/>
      <c r="PMX30" s="606"/>
      <c r="PND30" s="607"/>
      <c r="PNF30" s="603"/>
      <c r="PNH30" s="604"/>
      <c r="PNK30" s="605"/>
      <c r="PNL30" s="623"/>
      <c r="PNQ30" s="620"/>
      <c r="PNS30" s="624"/>
      <c r="PNU30" s="620"/>
      <c r="PNV30" s="606"/>
      <c r="POB30" s="607"/>
      <c r="POD30" s="603"/>
      <c r="POF30" s="604"/>
      <c r="POI30" s="605"/>
      <c r="POJ30" s="623"/>
      <c r="POO30" s="620"/>
      <c r="POQ30" s="624"/>
      <c r="POS30" s="620"/>
      <c r="POT30" s="606"/>
      <c r="POZ30" s="607"/>
      <c r="PPB30" s="603"/>
      <c r="PPD30" s="604"/>
      <c r="PPG30" s="605"/>
      <c r="PPH30" s="623"/>
      <c r="PPM30" s="620"/>
      <c r="PPO30" s="624"/>
      <c r="PPQ30" s="620"/>
      <c r="PPR30" s="606"/>
      <c r="PPX30" s="607"/>
      <c r="PPZ30" s="603"/>
      <c r="PQB30" s="604"/>
      <c r="PQE30" s="605"/>
      <c r="PQF30" s="623"/>
      <c r="PQK30" s="620"/>
      <c r="PQM30" s="624"/>
      <c r="PQO30" s="620"/>
      <c r="PQP30" s="606"/>
      <c r="PQV30" s="607"/>
      <c r="PQX30" s="603"/>
      <c r="PQZ30" s="604"/>
      <c r="PRC30" s="605"/>
      <c r="PRD30" s="623"/>
      <c r="PRI30" s="620"/>
      <c r="PRK30" s="624"/>
      <c r="PRM30" s="620"/>
      <c r="PRN30" s="606"/>
      <c r="PRT30" s="607"/>
      <c r="PRV30" s="603"/>
      <c r="PRX30" s="604"/>
      <c r="PSA30" s="605"/>
      <c r="PSB30" s="623"/>
      <c r="PSG30" s="620"/>
      <c r="PSI30" s="624"/>
      <c r="PSK30" s="620"/>
      <c r="PSL30" s="606"/>
      <c r="PSR30" s="607"/>
      <c r="PST30" s="603"/>
      <c r="PSV30" s="604"/>
      <c r="PSY30" s="605"/>
      <c r="PSZ30" s="623"/>
      <c r="PTE30" s="620"/>
      <c r="PTG30" s="624"/>
      <c r="PTI30" s="620"/>
      <c r="PTJ30" s="606"/>
      <c r="PTP30" s="607"/>
      <c r="PTR30" s="603"/>
      <c r="PTT30" s="604"/>
      <c r="PTW30" s="605"/>
      <c r="PTX30" s="623"/>
      <c r="PUC30" s="620"/>
      <c r="PUE30" s="624"/>
      <c r="PUG30" s="620"/>
      <c r="PUH30" s="606"/>
      <c r="PUN30" s="607"/>
      <c r="PUP30" s="603"/>
      <c r="PUR30" s="604"/>
      <c r="PUU30" s="605"/>
      <c r="PUV30" s="623"/>
      <c r="PVA30" s="620"/>
      <c r="PVC30" s="624"/>
      <c r="PVE30" s="620"/>
      <c r="PVF30" s="606"/>
      <c r="PVL30" s="607"/>
      <c r="PVN30" s="603"/>
      <c r="PVP30" s="604"/>
      <c r="PVS30" s="605"/>
      <c r="PVT30" s="623"/>
      <c r="PVY30" s="620"/>
      <c r="PWA30" s="624"/>
      <c r="PWC30" s="620"/>
      <c r="PWD30" s="606"/>
      <c r="PWJ30" s="607"/>
      <c r="PWL30" s="603"/>
      <c r="PWN30" s="604"/>
      <c r="PWQ30" s="605"/>
      <c r="PWR30" s="623"/>
      <c r="PWW30" s="620"/>
      <c r="PWY30" s="624"/>
      <c r="PXA30" s="620"/>
      <c r="PXB30" s="606"/>
      <c r="PXH30" s="607"/>
      <c r="PXJ30" s="603"/>
      <c r="PXL30" s="604"/>
      <c r="PXO30" s="605"/>
      <c r="PXP30" s="623"/>
      <c r="PXU30" s="620"/>
      <c r="PXW30" s="624"/>
      <c r="PXY30" s="620"/>
      <c r="PXZ30" s="606"/>
      <c r="PYF30" s="607"/>
      <c r="PYH30" s="603"/>
      <c r="PYJ30" s="604"/>
      <c r="PYM30" s="605"/>
      <c r="PYN30" s="623"/>
      <c r="PYS30" s="620"/>
      <c r="PYU30" s="624"/>
      <c r="PYW30" s="620"/>
      <c r="PYX30" s="606"/>
      <c r="PZD30" s="607"/>
      <c r="PZF30" s="603"/>
      <c r="PZH30" s="604"/>
      <c r="PZK30" s="605"/>
      <c r="PZL30" s="623"/>
      <c r="PZQ30" s="620"/>
      <c r="PZS30" s="624"/>
      <c r="PZU30" s="620"/>
      <c r="PZV30" s="606"/>
      <c r="QAB30" s="607"/>
      <c r="QAD30" s="603"/>
      <c r="QAF30" s="604"/>
      <c r="QAI30" s="605"/>
      <c r="QAJ30" s="623"/>
      <c r="QAO30" s="620"/>
      <c r="QAQ30" s="624"/>
      <c r="QAS30" s="620"/>
      <c r="QAT30" s="606"/>
      <c r="QAZ30" s="607"/>
      <c r="QBB30" s="603"/>
      <c r="QBD30" s="604"/>
      <c r="QBG30" s="605"/>
      <c r="QBH30" s="623"/>
      <c r="QBM30" s="620"/>
      <c r="QBO30" s="624"/>
      <c r="QBQ30" s="620"/>
      <c r="QBR30" s="606"/>
      <c r="QBX30" s="607"/>
      <c r="QBZ30" s="603"/>
      <c r="QCB30" s="604"/>
      <c r="QCE30" s="605"/>
      <c r="QCF30" s="623"/>
      <c r="QCK30" s="620"/>
      <c r="QCM30" s="624"/>
      <c r="QCO30" s="620"/>
      <c r="QCP30" s="606"/>
      <c r="QCV30" s="607"/>
      <c r="QCX30" s="603"/>
      <c r="QCZ30" s="604"/>
      <c r="QDC30" s="605"/>
      <c r="QDD30" s="623"/>
      <c r="QDI30" s="620"/>
      <c r="QDK30" s="624"/>
      <c r="QDM30" s="620"/>
      <c r="QDN30" s="606"/>
      <c r="QDT30" s="607"/>
      <c r="QDV30" s="603"/>
      <c r="QDX30" s="604"/>
      <c r="QEA30" s="605"/>
      <c r="QEB30" s="623"/>
      <c r="QEG30" s="620"/>
      <c r="QEI30" s="624"/>
      <c r="QEK30" s="620"/>
      <c r="QEL30" s="606"/>
      <c r="QER30" s="607"/>
      <c r="QET30" s="603"/>
      <c r="QEV30" s="604"/>
      <c r="QEY30" s="605"/>
      <c r="QEZ30" s="623"/>
      <c r="QFE30" s="620"/>
      <c r="QFG30" s="624"/>
      <c r="QFI30" s="620"/>
      <c r="QFJ30" s="606"/>
      <c r="QFP30" s="607"/>
      <c r="QFR30" s="603"/>
      <c r="QFT30" s="604"/>
      <c r="QFW30" s="605"/>
      <c r="QFX30" s="623"/>
      <c r="QGC30" s="620"/>
      <c r="QGE30" s="624"/>
      <c r="QGG30" s="620"/>
      <c r="QGH30" s="606"/>
      <c r="QGN30" s="607"/>
      <c r="QGP30" s="603"/>
      <c r="QGR30" s="604"/>
      <c r="QGU30" s="605"/>
      <c r="QGV30" s="623"/>
      <c r="QHA30" s="620"/>
      <c r="QHC30" s="624"/>
      <c r="QHE30" s="620"/>
      <c r="QHF30" s="606"/>
      <c r="QHL30" s="607"/>
      <c r="QHN30" s="603"/>
      <c r="QHP30" s="604"/>
      <c r="QHS30" s="605"/>
      <c r="QHT30" s="623"/>
      <c r="QHY30" s="620"/>
      <c r="QIA30" s="624"/>
      <c r="QIC30" s="620"/>
      <c r="QID30" s="606"/>
      <c r="QIJ30" s="607"/>
      <c r="QIL30" s="603"/>
      <c r="QIN30" s="604"/>
      <c r="QIQ30" s="605"/>
      <c r="QIR30" s="623"/>
      <c r="QIW30" s="620"/>
      <c r="QIY30" s="624"/>
      <c r="QJA30" s="620"/>
      <c r="QJB30" s="606"/>
      <c r="QJH30" s="607"/>
      <c r="QJJ30" s="603"/>
      <c r="QJL30" s="604"/>
      <c r="QJO30" s="605"/>
      <c r="QJP30" s="623"/>
      <c r="QJU30" s="620"/>
      <c r="QJW30" s="624"/>
      <c r="QJY30" s="620"/>
      <c r="QJZ30" s="606"/>
      <c r="QKF30" s="607"/>
      <c r="QKH30" s="603"/>
      <c r="QKJ30" s="604"/>
      <c r="QKM30" s="605"/>
      <c r="QKN30" s="623"/>
      <c r="QKS30" s="620"/>
      <c r="QKU30" s="624"/>
      <c r="QKW30" s="620"/>
      <c r="QKX30" s="606"/>
      <c r="QLD30" s="607"/>
      <c r="QLF30" s="603"/>
      <c r="QLH30" s="604"/>
      <c r="QLK30" s="605"/>
      <c r="QLL30" s="623"/>
      <c r="QLQ30" s="620"/>
      <c r="QLS30" s="624"/>
      <c r="QLU30" s="620"/>
      <c r="QLV30" s="606"/>
      <c r="QMB30" s="607"/>
      <c r="QMD30" s="603"/>
      <c r="QMF30" s="604"/>
      <c r="QMI30" s="605"/>
      <c r="QMJ30" s="623"/>
      <c r="QMO30" s="620"/>
      <c r="QMQ30" s="624"/>
      <c r="QMS30" s="620"/>
      <c r="QMT30" s="606"/>
      <c r="QMZ30" s="607"/>
      <c r="QNB30" s="603"/>
      <c r="QND30" s="604"/>
      <c r="QNG30" s="605"/>
      <c r="QNH30" s="623"/>
      <c r="QNM30" s="620"/>
      <c r="QNO30" s="624"/>
      <c r="QNQ30" s="620"/>
      <c r="QNR30" s="606"/>
      <c r="QNX30" s="607"/>
      <c r="QNZ30" s="603"/>
      <c r="QOB30" s="604"/>
      <c r="QOE30" s="605"/>
      <c r="QOF30" s="623"/>
      <c r="QOK30" s="620"/>
      <c r="QOM30" s="624"/>
      <c r="QOO30" s="620"/>
      <c r="QOP30" s="606"/>
      <c r="QOV30" s="607"/>
      <c r="QOX30" s="603"/>
      <c r="QOZ30" s="604"/>
      <c r="QPC30" s="605"/>
      <c r="QPD30" s="623"/>
      <c r="QPI30" s="620"/>
      <c r="QPK30" s="624"/>
      <c r="QPM30" s="620"/>
      <c r="QPN30" s="606"/>
      <c r="QPT30" s="607"/>
      <c r="QPV30" s="603"/>
      <c r="QPX30" s="604"/>
      <c r="QQA30" s="605"/>
      <c r="QQB30" s="623"/>
      <c r="QQG30" s="620"/>
      <c r="QQI30" s="624"/>
      <c r="QQK30" s="620"/>
      <c r="QQL30" s="606"/>
      <c r="QQR30" s="607"/>
      <c r="QQT30" s="603"/>
      <c r="QQV30" s="604"/>
      <c r="QQY30" s="605"/>
      <c r="QQZ30" s="623"/>
      <c r="QRE30" s="620"/>
      <c r="QRG30" s="624"/>
      <c r="QRI30" s="620"/>
      <c r="QRJ30" s="606"/>
      <c r="QRP30" s="607"/>
      <c r="QRR30" s="603"/>
      <c r="QRT30" s="604"/>
      <c r="QRW30" s="605"/>
      <c r="QRX30" s="623"/>
      <c r="QSC30" s="620"/>
      <c r="QSE30" s="624"/>
      <c r="QSG30" s="620"/>
      <c r="QSH30" s="606"/>
      <c r="QSN30" s="607"/>
      <c r="QSP30" s="603"/>
      <c r="QSR30" s="604"/>
      <c r="QSU30" s="605"/>
      <c r="QSV30" s="623"/>
      <c r="QTA30" s="620"/>
      <c r="QTC30" s="624"/>
      <c r="QTE30" s="620"/>
      <c r="QTF30" s="606"/>
      <c r="QTL30" s="607"/>
      <c r="QTN30" s="603"/>
      <c r="QTP30" s="604"/>
      <c r="QTS30" s="605"/>
      <c r="QTT30" s="623"/>
      <c r="QTY30" s="620"/>
      <c r="QUA30" s="624"/>
      <c r="QUC30" s="620"/>
      <c r="QUD30" s="606"/>
      <c r="QUJ30" s="607"/>
      <c r="QUL30" s="603"/>
      <c r="QUN30" s="604"/>
      <c r="QUQ30" s="605"/>
      <c r="QUR30" s="623"/>
      <c r="QUW30" s="620"/>
      <c r="QUY30" s="624"/>
      <c r="QVA30" s="620"/>
      <c r="QVB30" s="606"/>
      <c r="QVH30" s="607"/>
      <c r="QVJ30" s="603"/>
      <c r="QVL30" s="604"/>
      <c r="QVO30" s="605"/>
      <c r="QVP30" s="623"/>
      <c r="QVU30" s="620"/>
      <c r="QVW30" s="624"/>
      <c r="QVY30" s="620"/>
      <c r="QVZ30" s="606"/>
      <c r="QWF30" s="607"/>
      <c r="QWH30" s="603"/>
      <c r="QWJ30" s="604"/>
      <c r="QWM30" s="605"/>
      <c r="QWN30" s="623"/>
      <c r="QWS30" s="620"/>
      <c r="QWU30" s="624"/>
      <c r="QWW30" s="620"/>
      <c r="QWX30" s="606"/>
      <c r="QXD30" s="607"/>
      <c r="QXF30" s="603"/>
      <c r="QXH30" s="604"/>
      <c r="QXK30" s="605"/>
      <c r="QXL30" s="623"/>
      <c r="QXQ30" s="620"/>
      <c r="QXS30" s="624"/>
      <c r="QXU30" s="620"/>
      <c r="QXV30" s="606"/>
      <c r="QYB30" s="607"/>
      <c r="QYD30" s="603"/>
      <c r="QYF30" s="604"/>
      <c r="QYI30" s="605"/>
      <c r="QYJ30" s="623"/>
      <c r="QYO30" s="620"/>
      <c r="QYQ30" s="624"/>
      <c r="QYS30" s="620"/>
      <c r="QYT30" s="606"/>
      <c r="QYZ30" s="607"/>
      <c r="QZB30" s="603"/>
      <c r="QZD30" s="604"/>
      <c r="QZG30" s="605"/>
      <c r="QZH30" s="623"/>
      <c r="QZM30" s="620"/>
      <c r="QZO30" s="624"/>
      <c r="QZQ30" s="620"/>
      <c r="QZR30" s="606"/>
      <c r="QZX30" s="607"/>
      <c r="QZZ30" s="603"/>
      <c r="RAB30" s="604"/>
      <c r="RAE30" s="605"/>
      <c r="RAF30" s="623"/>
      <c r="RAK30" s="620"/>
      <c r="RAM30" s="624"/>
      <c r="RAO30" s="620"/>
      <c r="RAP30" s="606"/>
      <c r="RAV30" s="607"/>
      <c r="RAX30" s="603"/>
      <c r="RAZ30" s="604"/>
      <c r="RBC30" s="605"/>
      <c r="RBD30" s="623"/>
      <c r="RBI30" s="620"/>
      <c r="RBK30" s="624"/>
      <c r="RBM30" s="620"/>
      <c r="RBN30" s="606"/>
      <c r="RBT30" s="607"/>
      <c r="RBV30" s="603"/>
      <c r="RBX30" s="604"/>
      <c r="RCA30" s="605"/>
      <c r="RCB30" s="623"/>
      <c r="RCG30" s="620"/>
      <c r="RCI30" s="624"/>
      <c r="RCK30" s="620"/>
      <c r="RCL30" s="606"/>
      <c r="RCR30" s="607"/>
      <c r="RCT30" s="603"/>
      <c r="RCV30" s="604"/>
      <c r="RCY30" s="605"/>
      <c r="RCZ30" s="623"/>
      <c r="RDE30" s="620"/>
      <c r="RDG30" s="624"/>
      <c r="RDI30" s="620"/>
      <c r="RDJ30" s="606"/>
      <c r="RDP30" s="607"/>
      <c r="RDR30" s="603"/>
      <c r="RDT30" s="604"/>
      <c r="RDW30" s="605"/>
      <c r="RDX30" s="623"/>
      <c r="REC30" s="620"/>
      <c r="REE30" s="624"/>
      <c r="REG30" s="620"/>
      <c r="REH30" s="606"/>
      <c r="REN30" s="607"/>
      <c r="REP30" s="603"/>
      <c r="RER30" s="604"/>
      <c r="REU30" s="605"/>
      <c r="REV30" s="623"/>
      <c r="RFA30" s="620"/>
      <c r="RFC30" s="624"/>
      <c r="RFE30" s="620"/>
      <c r="RFF30" s="606"/>
      <c r="RFL30" s="607"/>
      <c r="RFN30" s="603"/>
      <c r="RFP30" s="604"/>
      <c r="RFS30" s="605"/>
      <c r="RFT30" s="623"/>
      <c r="RFY30" s="620"/>
      <c r="RGA30" s="624"/>
      <c r="RGC30" s="620"/>
      <c r="RGD30" s="606"/>
      <c r="RGJ30" s="607"/>
      <c r="RGL30" s="603"/>
      <c r="RGN30" s="604"/>
      <c r="RGQ30" s="605"/>
      <c r="RGR30" s="623"/>
      <c r="RGW30" s="620"/>
      <c r="RGY30" s="624"/>
      <c r="RHA30" s="620"/>
      <c r="RHB30" s="606"/>
      <c r="RHH30" s="607"/>
      <c r="RHJ30" s="603"/>
      <c r="RHL30" s="604"/>
      <c r="RHO30" s="605"/>
      <c r="RHP30" s="623"/>
      <c r="RHU30" s="620"/>
      <c r="RHW30" s="624"/>
      <c r="RHY30" s="620"/>
      <c r="RHZ30" s="606"/>
      <c r="RIF30" s="607"/>
      <c r="RIH30" s="603"/>
      <c r="RIJ30" s="604"/>
      <c r="RIM30" s="605"/>
      <c r="RIN30" s="623"/>
      <c r="RIS30" s="620"/>
      <c r="RIU30" s="624"/>
      <c r="RIW30" s="620"/>
      <c r="RIX30" s="606"/>
      <c r="RJD30" s="607"/>
      <c r="RJF30" s="603"/>
      <c r="RJH30" s="604"/>
      <c r="RJK30" s="605"/>
      <c r="RJL30" s="623"/>
      <c r="RJQ30" s="620"/>
      <c r="RJS30" s="624"/>
      <c r="RJU30" s="620"/>
      <c r="RJV30" s="606"/>
      <c r="RKB30" s="607"/>
      <c r="RKD30" s="603"/>
      <c r="RKF30" s="604"/>
      <c r="RKI30" s="605"/>
      <c r="RKJ30" s="623"/>
      <c r="RKO30" s="620"/>
      <c r="RKQ30" s="624"/>
      <c r="RKS30" s="620"/>
      <c r="RKT30" s="606"/>
      <c r="RKZ30" s="607"/>
      <c r="RLB30" s="603"/>
      <c r="RLD30" s="604"/>
      <c r="RLG30" s="605"/>
      <c r="RLH30" s="623"/>
      <c r="RLM30" s="620"/>
      <c r="RLO30" s="624"/>
      <c r="RLQ30" s="620"/>
      <c r="RLR30" s="606"/>
      <c r="RLX30" s="607"/>
      <c r="RLZ30" s="603"/>
      <c r="RMB30" s="604"/>
      <c r="RME30" s="605"/>
      <c r="RMF30" s="623"/>
      <c r="RMK30" s="620"/>
      <c r="RMM30" s="624"/>
      <c r="RMO30" s="620"/>
      <c r="RMP30" s="606"/>
      <c r="RMV30" s="607"/>
      <c r="RMX30" s="603"/>
      <c r="RMZ30" s="604"/>
      <c r="RNC30" s="605"/>
      <c r="RND30" s="623"/>
      <c r="RNI30" s="620"/>
      <c r="RNK30" s="624"/>
      <c r="RNM30" s="620"/>
      <c r="RNN30" s="606"/>
      <c r="RNT30" s="607"/>
      <c r="RNV30" s="603"/>
      <c r="RNX30" s="604"/>
      <c r="ROA30" s="605"/>
      <c r="ROB30" s="623"/>
      <c r="ROG30" s="620"/>
      <c r="ROI30" s="624"/>
      <c r="ROK30" s="620"/>
      <c r="ROL30" s="606"/>
      <c r="ROR30" s="607"/>
      <c r="ROT30" s="603"/>
      <c r="ROV30" s="604"/>
      <c r="ROY30" s="605"/>
      <c r="ROZ30" s="623"/>
      <c r="RPE30" s="620"/>
      <c r="RPG30" s="624"/>
      <c r="RPI30" s="620"/>
      <c r="RPJ30" s="606"/>
      <c r="RPP30" s="607"/>
      <c r="RPR30" s="603"/>
      <c r="RPT30" s="604"/>
      <c r="RPW30" s="605"/>
      <c r="RPX30" s="623"/>
      <c r="RQC30" s="620"/>
      <c r="RQE30" s="624"/>
      <c r="RQG30" s="620"/>
      <c r="RQH30" s="606"/>
      <c r="RQN30" s="607"/>
      <c r="RQP30" s="603"/>
      <c r="RQR30" s="604"/>
      <c r="RQU30" s="605"/>
      <c r="RQV30" s="623"/>
      <c r="RRA30" s="620"/>
      <c r="RRC30" s="624"/>
      <c r="RRE30" s="620"/>
      <c r="RRF30" s="606"/>
      <c r="RRL30" s="607"/>
      <c r="RRN30" s="603"/>
      <c r="RRP30" s="604"/>
      <c r="RRS30" s="605"/>
      <c r="RRT30" s="623"/>
      <c r="RRY30" s="620"/>
      <c r="RSA30" s="624"/>
      <c r="RSC30" s="620"/>
      <c r="RSD30" s="606"/>
      <c r="RSJ30" s="607"/>
      <c r="RSL30" s="603"/>
      <c r="RSN30" s="604"/>
      <c r="RSQ30" s="605"/>
      <c r="RSR30" s="623"/>
      <c r="RSW30" s="620"/>
      <c r="RSY30" s="624"/>
      <c r="RTA30" s="620"/>
      <c r="RTB30" s="606"/>
      <c r="RTH30" s="607"/>
      <c r="RTJ30" s="603"/>
      <c r="RTL30" s="604"/>
      <c r="RTO30" s="605"/>
      <c r="RTP30" s="623"/>
      <c r="RTU30" s="620"/>
      <c r="RTW30" s="624"/>
      <c r="RTY30" s="620"/>
      <c r="RTZ30" s="606"/>
      <c r="RUF30" s="607"/>
      <c r="RUH30" s="603"/>
      <c r="RUJ30" s="604"/>
      <c r="RUM30" s="605"/>
      <c r="RUN30" s="623"/>
      <c r="RUS30" s="620"/>
      <c r="RUU30" s="624"/>
      <c r="RUW30" s="620"/>
      <c r="RUX30" s="606"/>
      <c r="RVD30" s="607"/>
      <c r="RVF30" s="603"/>
      <c r="RVH30" s="604"/>
      <c r="RVK30" s="605"/>
      <c r="RVL30" s="623"/>
      <c r="RVQ30" s="620"/>
      <c r="RVS30" s="624"/>
      <c r="RVU30" s="620"/>
      <c r="RVV30" s="606"/>
      <c r="RWB30" s="607"/>
      <c r="RWD30" s="603"/>
      <c r="RWF30" s="604"/>
      <c r="RWI30" s="605"/>
      <c r="RWJ30" s="623"/>
      <c r="RWO30" s="620"/>
      <c r="RWQ30" s="624"/>
      <c r="RWS30" s="620"/>
      <c r="RWT30" s="606"/>
      <c r="RWZ30" s="607"/>
      <c r="RXB30" s="603"/>
      <c r="RXD30" s="604"/>
      <c r="RXG30" s="605"/>
      <c r="RXH30" s="623"/>
      <c r="RXM30" s="620"/>
      <c r="RXO30" s="624"/>
      <c r="RXQ30" s="620"/>
      <c r="RXR30" s="606"/>
      <c r="RXX30" s="607"/>
      <c r="RXZ30" s="603"/>
      <c r="RYB30" s="604"/>
      <c r="RYE30" s="605"/>
      <c r="RYF30" s="623"/>
      <c r="RYK30" s="620"/>
      <c r="RYM30" s="624"/>
      <c r="RYO30" s="620"/>
      <c r="RYP30" s="606"/>
      <c r="RYV30" s="607"/>
      <c r="RYX30" s="603"/>
      <c r="RYZ30" s="604"/>
      <c r="RZC30" s="605"/>
      <c r="RZD30" s="623"/>
      <c r="RZI30" s="620"/>
      <c r="RZK30" s="624"/>
      <c r="RZM30" s="620"/>
      <c r="RZN30" s="606"/>
      <c r="RZT30" s="607"/>
      <c r="RZV30" s="603"/>
      <c r="RZX30" s="604"/>
      <c r="SAA30" s="605"/>
      <c r="SAB30" s="623"/>
      <c r="SAG30" s="620"/>
      <c r="SAI30" s="624"/>
      <c r="SAK30" s="620"/>
      <c r="SAL30" s="606"/>
      <c r="SAR30" s="607"/>
      <c r="SAT30" s="603"/>
      <c r="SAV30" s="604"/>
      <c r="SAY30" s="605"/>
      <c r="SAZ30" s="623"/>
      <c r="SBE30" s="620"/>
      <c r="SBG30" s="624"/>
      <c r="SBI30" s="620"/>
      <c r="SBJ30" s="606"/>
      <c r="SBP30" s="607"/>
      <c r="SBR30" s="603"/>
      <c r="SBT30" s="604"/>
      <c r="SBW30" s="605"/>
      <c r="SBX30" s="623"/>
      <c r="SCC30" s="620"/>
      <c r="SCE30" s="624"/>
      <c r="SCG30" s="620"/>
      <c r="SCH30" s="606"/>
      <c r="SCN30" s="607"/>
      <c r="SCP30" s="603"/>
      <c r="SCR30" s="604"/>
      <c r="SCU30" s="605"/>
      <c r="SCV30" s="623"/>
      <c r="SDA30" s="620"/>
      <c r="SDC30" s="624"/>
      <c r="SDE30" s="620"/>
      <c r="SDF30" s="606"/>
      <c r="SDL30" s="607"/>
      <c r="SDN30" s="603"/>
      <c r="SDP30" s="604"/>
      <c r="SDS30" s="605"/>
      <c r="SDT30" s="623"/>
      <c r="SDY30" s="620"/>
      <c r="SEA30" s="624"/>
      <c r="SEC30" s="620"/>
      <c r="SED30" s="606"/>
      <c r="SEJ30" s="607"/>
      <c r="SEL30" s="603"/>
      <c r="SEN30" s="604"/>
      <c r="SEQ30" s="605"/>
      <c r="SER30" s="623"/>
      <c r="SEW30" s="620"/>
      <c r="SEY30" s="624"/>
      <c r="SFA30" s="620"/>
      <c r="SFB30" s="606"/>
      <c r="SFH30" s="607"/>
      <c r="SFJ30" s="603"/>
      <c r="SFL30" s="604"/>
      <c r="SFO30" s="605"/>
      <c r="SFP30" s="623"/>
      <c r="SFU30" s="620"/>
      <c r="SFW30" s="624"/>
      <c r="SFY30" s="620"/>
      <c r="SFZ30" s="606"/>
      <c r="SGF30" s="607"/>
      <c r="SGH30" s="603"/>
      <c r="SGJ30" s="604"/>
      <c r="SGM30" s="605"/>
      <c r="SGN30" s="623"/>
      <c r="SGS30" s="620"/>
      <c r="SGU30" s="624"/>
      <c r="SGW30" s="620"/>
      <c r="SGX30" s="606"/>
      <c r="SHD30" s="607"/>
      <c r="SHF30" s="603"/>
      <c r="SHH30" s="604"/>
      <c r="SHK30" s="605"/>
      <c r="SHL30" s="623"/>
      <c r="SHQ30" s="620"/>
      <c r="SHS30" s="624"/>
      <c r="SHU30" s="620"/>
      <c r="SHV30" s="606"/>
      <c r="SIB30" s="607"/>
      <c r="SID30" s="603"/>
      <c r="SIF30" s="604"/>
      <c r="SII30" s="605"/>
      <c r="SIJ30" s="623"/>
      <c r="SIO30" s="620"/>
      <c r="SIQ30" s="624"/>
      <c r="SIS30" s="620"/>
      <c r="SIT30" s="606"/>
      <c r="SIZ30" s="607"/>
      <c r="SJB30" s="603"/>
      <c r="SJD30" s="604"/>
      <c r="SJG30" s="605"/>
      <c r="SJH30" s="623"/>
      <c r="SJM30" s="620"/>
      <c r="SJO30" s="624"/>
      <c r="SJQ30" s="620"/>
      <c r="SJR30" s="606"/>
      <c r="SJX30" s="607"/>
      <c r="SJZ30" s="603"/>
      <c r="SKB30" s="604"/>
      <c r="SKE30" s="605"/>
      <c r="SKF30" s="623"/>
      <c r="SKK30" s="620"/>
      <c r="SKM30" s="624"/>
      <c r="SKO30" s="620"/>
      <c r="SKP30" s="606"/>
      <c r="SKV30" s="607"/>
      <c r="SKX30" s="603"/>
      <c r="SKZ30" s="604"/>
      <c r="SLC30" s="605"/>
      <c r="SLD30" s="623"/>
      <c r="SLI30" s="620"/>
      <c r="SLK30" s="624"/>
      <c r="SLM30" s="620"/>
      <c r="SLN30" s="606"/>
      <c r="SLT30" s="607"/>
      <c r="SLV30" s="603"/>
      <c r="SLX30" s="604"/>
      <c r="SMA30" s="605"/>
      <c r="SMB30" s="623"/>
      <c r="SMG30" s="620"/>
      <c r="SMI30" s="624"/>
      <c r="SMK30" s="620"/>
      <c r="SML30" s="606"/>
      <c r="SMR30" s="607"/>
      <c r="SMT30" s="603"/>
      <c r="SMV30" s="604"/>
      <c r="SMY30" s="605"/>
      <c r="SMZ30" s="623"/>
      <c r="SNE30" s="620"/>
      <c r="SNG30" s="624"/>
      <c r="SNI30" s="620"/>
      <c r="SNJ30" s="606"/>
      <c r="SNP30" s="607"/>
      <c r="SNR30" s="603"/>
      <c r="SNT30" s="604"/>
      <c r="SNW30" s="605"/>
      <c r="SNX30" s="623"/>
      <c r="SOC30" s="620"/>
      <c r="SOE30" s="624"/>
      <c r="SOG30" s="620"/>
      <c r="SOH30" s="606"/>
      <c r="SON30" s="607"/>
      <c r="SOP30" s="603"/>
      <c r="SOR30" s="604"/>
      <c r="SOU30" s="605"/>
      <c r="SOV30" s="623"/>
      <c r="SPA30" s="620"/>
      <c r="SPC30" s="624"/>
      <c r="SPE30" s="620"/>
      <c r="SPF30" s="606"/>
      <c r="SPL30" s="607"/>
      <c r="SPN30" s="603"/>
      <c r="SPP30" s="604"/>
      <c r="SPS30" s="605"/>
      <c r="SPT30" s="623"/>
      <c r="SPY30" s="620"/>
      <c r="SQA30" s="624"/>
      <c r="SQC30" s="620"/>
      <c r="SQD30" s="606"/>
      <c r="SQJ30" s="607"/>
      <c r="SQL30" s="603"/>
      <c r="SQN30" s="604"/>
      <c r="SQQ30" s="605"/>
      <c r="SQR30" s="623"/>
      <c r="SQW30" s="620"/>
      <c r="SQY30" s="624"/>
      <c r="SRA30" s="620"/>
      <c r="SRB30" s="606"/>
      <c r="SRH30" s="607"/>
      <c r="SRJ30" s="603"/>
      <c r="SRL30" s="604"/>
      <c r="SRO30" s="605"/>
      <c r="SRP30" s="623"/>
      <c r="SRU30" s="620"/>
      <c r="SRW30" s="624"/>
      <c r="SRY30" s="620"/>
      <c r="SRZ30" s="606"/>
      <c r="SSF30" s="607"/>
      <c r="SSH30" s="603"/>
      <c r="SSJ30" s="604"/>
      <c r="SSM30" s="605"/>
      <c r="SSN30" s="623"/>
      <c r="SSS30" s="620"/>
      <c r="SSU30" s="624"/>
      <c r="SSW30" s="620"/>
      <c r="SSX30" s="606"/>
      <c r="STD30" s="607"/>
      <c r="STF30" s="603"/>
      <c r="STH30" s="604"/>
      <c r="STK30" s="605"/>
      <c r="STL30" s="623"/>
      <c r="STQ30" s="620"/>
      <c r="STS30" s="624"/>
      <c r="STU30" s="620"/>
      <c r="STV30" s="606"/>
      <c r="SUB30" s="607"/>
      <c r="SUD30" s="603"/>
      <c r="SUF30" s="604"/>
      <c r="SUI30" s="605"/>
      <c r="SUJ30" s="623"/>
      <c r="SUO30" s="620"/>
      <c r="SUQ30" s="624"/>
      <c r="SUS30" s="620"/>
      <c r="SUT30" s="606"/>
      <c r="SUZ30" s="607"/>
      <c r="SVB30" s="603"/>
      <c r="SVD30" s="604"/>
      <c r="SVG30" s="605"/>
      <c r="SVH30" s="623"/>
      <c r="SVM30" s="620"/>
      <c r="SVO30" s="624"/>
      <c r="SVQ30" s="620"/>
      <c r="SVR30" s="606"/>
      <c r="SVX30" s="607"/>
      <c r="SVZ30" s="603"/>
      <c r="SWB30" s="604"/>
      <c r="SWE30" s="605"/>
      <c r="SWF30" s="623"/>
      <c r="SWK30" s="620"/>
      <c r="SWM30" s="624"/>
      <c r="SWO30" s="620"/>
      <c r="SWP30" s="606"/>
      <c r="SWV30" s="607"/>
      <c r="SWX30" s="603"/>
      <c r="SWZ30" s="604"/>
      <c r="SXC30" s="605"/>
      <c r="SXD30" s="623"/>
      <c r="SXI30" s="620"/>
      <c r="SXK30" s="624"/>
      <c r="SXM30" s="620"/>
      <c r="SXN30" s="606"/>
      <c r="SXT30" s="607"/>
      <c r="SXV30" s="603"/>
      <c r="SXX30" s="604"/>
      <c r="SYA30" s="605"/>
      <c r="SYB30" s="623"/>
      <c r="SYG30" s="620"/>
      <c r="SYI30" s="624"/>
      <c r="SYK30" s="620"/>
      <c r="SYL30" s="606"/>
      <c r="SYR30" s="607"/>
      <c r="SYT30" s="603"/>
      <c r="SYV30" s="604"/>
      <c r="SYY30" s="605"/>
      <c r="SYZ30" s="623"/>
      <c r="SZE30" s="620"/>
      <c r="SZG30" s="624"/>
      <c r="SZI30" s="620"/>
      <c r="SZJ30" s="606"/>
      <c r="SZP30" s="607"/>
      <c r="SZR30" s="603"/>
      <c r="SZT30" s="604"/>
      <c r="SZW30" s="605"/>
      <c r="SZX30" s="623"/>
      <c r="TAC30" s="620"/>
      <c r="TAE30" s="624"/>
      <c r="TAG30" s="620"/>
      <c r="TAH30" s="606"/>
      <c r="TAN30" s="607"/>
      <c r="TAP30" s="603"/>
      <c r="TAR30" s="604"/>
      <c r="TAU30" s="605"/>
      <c r="TAV30" s="623"/>
      <c r="TBA30" s="620"/>
      <c r="TBC30" s="624"/>
      <c r="TBE30" s="620"/>
      <c r="TBF30" s="606"/>
      <c r="TBL30" s="607"/>
      <c r="TBN30" s="603"/>
      <c r="TBP30" s="604"/>
      <c r="TBS30" s="605"/>
      <c r="TBT30" s="623"/>
      <c r="TBY30" s="620"/>
      <c r="TCA30" s="624"/>
      <c r="TCC30" s="620"/>
      <c r="TCD30" s="606"/>
      <c r="TCJ30" s="607"/>
      <c r="TCL30" s="603"/>
      <c r="TCN30" s="604"/>
      <c r="TCQ30" s="605"/>
      <c r="TCR30" s="623"/>
      <c r="TCW30" s="620"/>
      <c r="TCY30" s="624"/>
      <c r="TDA30" s="620"/>
      <c r="TDB30" s="606"/>
      <c r="TDH30" s="607"/>
      <c r="TDJ30" s="603"/>
      <c r="TDL30" s="604"/>
      <c r="TDO30" s="605"/>
      <c r="TDP30" s="623"/>
      <c r="TDU30" s="620"/>
      <c r="TDW30" s="624"/>
      <c r="TDY30" s="620"/>
      <c r="TDZ30" s="606"/>
      <c r="TEF30" s="607"/>
      <c r="TEH30" s="603"/>
      <c r="TEJ30" s="604"/>
      <c r="TEM30" s="605"/>
      <c r="TEN30" s="623"/>
      <c r="TES30" s="620"/>
      <c r="TEU30" s="624"/>
      <c r="TEW30" s="620"/>
      <c r="TEX30" s="606"/>
      <c r="TFD30" s="607"/>
      <c r="TFF30" s="603"/>
      <c r="TFH30" s="604"/>
      <c r="TFK30" s="605"/>
      <c r="TFL30" s="623"/>
      <c r="TFQ30" s="620"/>
      <c r="TFS30" s="624"/>
      <c r="TFU30" s="620"/>
      <c r="TFV30" s="606"/>
      <c r="TGB30" s="607"/>
      <c r="TGD30" s="603"/>
      <c r="TGF30" s="604"/>
      <c r="TGI30" s="605"/>
      <c r="TGJ30" s="623"/>
      <c r="TGO30" s="620"/>
      <c r="TGQ30" s="624"/>
      <c r="TGS30" s="620"/>
      <c r="TGT30" s="606"/>
      <c r="TGZ30" s="607"/>
      <c r="THB30" s="603"/>
      <c r="THD30" s="604"/>
      <c r="THG30" s="605"/>
      <c r="THH30" s="623"/>
      <c r="THM30" s="620"/>
      <c r="THO30" s="624"/>
      <c r="THQ30" s="620"/>
      <c r="THR30" s="606"/>
      <c r="THX30" s="607"/>
      <c r="THZ30" s="603"/>
      <c r="TIB30" s="604"/>
      <c r="TIE30" s="605"/>
      <c r="TIF30" s="623"/>
      <c r="TIK30" s="620"/>
      <c r="TIM30" s="624"/>
      <c r="TIO30" s="620"/>
      <c r="TIP30" s="606"/>
      <c r="TIV30" s="607"/>
      <c r="TIX30" s="603"/>
      <c r="TIZ30" s="604"/>
      <c r="TJC30" s="605"/>
      <c r="TJD30" s="623"/>
      <c r="TJI30" s="620"/>
      <c r="TJK30" s="624"/>
      <c r="TJM30" s="620"/>
      <c r="TJN30" s="606"/>
      <c r="TJT30" s="607"/>
      <c r="TJV30" s="603"/>
      <c r="TJX30" s="604"/>
      <c r="TKA30" s="605"/>
      <c r="TKB30" s="623"/>
      <c r="TKG30" s="620"/>
      <c r="TKI30" s="624"/>
      <c r="TKK30" s="620"/>
      <c r="TKL30" s="606"/>
      <c r="TKR30" s="607"/>
      <c r="TKT30" s="603"/>
      <c r="TKV30" s="604"/>
      <c r="TKY30" s="605"/>
      <c r="TKZ30" s="623"/>
      <c r="TLE30" s="620"/>
      <c r="TLG30" s="624"/>
      <c r="TLI30" s="620"/>
      <c r="TLJ30" s="606"/>
      <c r="TLP30" s="607"/>
      <c r="TLR30" s="603"/>
      <c r="TLT30" s="604"/>
      <c r="TLW30" s="605"/>
      <c r="TLX30" s="623"/>
      <c r="TMC30" s="620"/>
      <c r="TME30" s="624"/>
      <c r="TMG30" s="620"/>
      <c r="TMH30" s="606"/>
      <c r="TMN30" s="607"/>
      <c r="TMP30" s="603"/>
      <c r="TMR30" s="604"/>
      <c r="TMU30" s="605"/>
      <c r="TMV30" s="623"/>
      <c r="TNA30" s="620"/>
      <c r="TNC30" s="624"/>
      <c r="TNE30" s="620"/>
      <c r="TNF30" s="606"/>
      <c r="TNL30" s="607"/>
      <c r="TNN30" s="603"/>
      <c r="TNP30" s="604"/>
      <c r="TNS30" s="605"/>
      <c r="TNT30" s="623"/>
      <c r="TNY30" s="620"/>
      <c r="TOA30" s="624"/>
      <c r="TOC30" s="620"/>
      <c r="TOD30" s="606"/>
      <c r="TOJ30" s="607"/>
      <c r="TOL30" s="603"/>
      <c r="TON30" s="604"/>
      <c r="TOQ30" s="605"/>
      <c r="TOR30" s="623"/>
      <c r="TOW30" s="620"/>
      <c r="TOY30" s="624"/>
      <c r="TPA30" s="620"/>
      <c r="TPB30" s="606"/>
      <c r="TPH30" s="607"/>
      <c r="TPJ30" s="603"/>
      <c r="TPL30" s="604"/>
      <c r="TPO30" s="605"/>
      <c r="TPP30" s="623"/>
      <c r="TPU30" s="620"/>
      <c r="TPW30" s="624"/>
      <c r="TPY30" s="620"/>
      <c r="TPZ30" s="606"/>
      <c r="TQF30" s="607"/>
      <c r="TQH30" s="603"/>
      <c r="TQJ30" s="604"/>
      <c r="TQM30" s="605"/>
      <c r="TQN30" s="623"/>
      <c r="TQS30" s="620"/>
      <c r="TQU30" s="624"/>
      <c r="TQW30" s="620"/>
      <c r="TQX30" s="606"/>
      <c r="TRD30" s="607"/>
      <c r="TRF30" s="603"/>
      <c r="TRH30" s="604"/>
      <c r="TRK30" s="605"/>
      <c r="TRL30" s="623"/>
      <c r="TRQ30" s="620"/>
      <c r="TRS30" s="624"/>
      <c r="TRU30" s="620"/>
      <c r="TRV30" s="606"/>
      <c r="TSB30" s="607"/>
      <c r="TSD30" s="603"/>
      <c r="TSF30" s="604"/>
      <c r="TSI30" s="605"/>
      <c r="TSJ30" s="623"/>
      <c r="TSO30" s="620"/>
      <c r="TSQ30" s="624"/>
      <c r="TSS30" s="620"/>
      <c r="TST30" s="606"/>
      <c r="TSZ30" s="607"/>
      <c r="TTB30" s="603"/>
      <c r="TTD30" s="604"/>
      <c r="TTG30" s="605"/>
      <c r="TTH30" s="623"/>
      <c r="TTM30" s="620"/>
      <c r="TTO30" s="624"/>
      <c r="TTQ30" s="620"/>
      <c r="TTR30" s="606"/>
      <c r="TTX30" s="607"/>
      <c r="TTZ30" s="603"/>
      <c r="TUB30" s="604"/>
      <c r="TUE30" s="605"/>
      <c r="TUF30" s="623"/>
      <c r="TUK30" s="620"/>
      <c r="TUM30" s="624"/>
      <c r="TUO30" s="620"/>
      <c r="TUP30" s="606"/>
      <c r="TUV30" s="607"/>
      <c r="TUX30" s="603"/>
      <c r="TUZ30" s="604"/>
      <c r="TVC30" s="605"/>
      <c r="TVD30" s="623"/>
      <c r="TVI30" s="620"/>
      <c r="TVK30" s="624"/>
      <c r="TVM30" s="620"/>
      <c r="TVN30" s="606"/>
      <c r="TVT30" s="607"/>
      <c r="TVV30" s="603"/>
      <c r="TVX30" s="604"/>
      <c r="TWA30" s="605"/>
      <c r="TWB30" s="623"/>
      <c r="TWG30" s="620"/>
      <c r="TWI30" s="624"/>
      <c r="TWK30" s="620"/>
      <c r="TWL30" s="606"/>
      <c r="TWR30" s="607"/>
      <c r="TWT30" s="603"/>
      <c r="TWV30" s="604"/>
      <c r="TWY30" s="605"/>
      <c r="TWZ30" s="623"/>
      <c r="TXE30" s="620"/>
      <c r="TXG30" s="624"/>
      <c r="TXI30" s="620"/>
      <c r="TXJ30" s="606"/>
      <c r="TXP30" s="607"/>
      <c r="TXR30" s="603"/>
      <c r="TXT30" s="604"/>
      <c r="TXW30" s="605"/>
      <c r="TXX30" s="623"/>
      <c r="TYC30" s="620"/>
      <c r="TYE30" s="624"/>
      <c r="TYG30" s="620"/>
      <c r="TYH30" s="606"/>
      <c r="TYN30" s="607"/>
      <c r="TYP30" s="603"/>
      <c r="TYR30" s="604"/>
      <c r="TYU30" s="605"/>
      <c r="TYV30" s="623"/>
      <c r="TZA30" s="620"/>
      <c r="TZC30" s="624"/>
      <c r="TZE30" s="620"/>
      <c r="TZF30" s="606"/>
      <c r="TZL30" s="607"/>
      <c r="TZN30" s="603"/>
      <c r="TZP30" s="604"/>
      <c r="TZS30" s="605"/>
      <c r="TZT30" s="623"/>
      <c r="TZY30" s="620"/>
      <c r="UAA30" s="624"/>
      <c r="UAC30" s="620"/>
      <c r="UAD30" s="606"/>
      <c r="UAJ30" s="607"/>
      <c r="UAL30" s="603"/>
      <c r="UAN30" s="604"/>
      <c r="UAQ30" s="605"/>
      <c r="UAR30" s="623"/>
      <c r="UAW30" s="620"/>
      <c r="UAY30" s="624"/>
      <c r="UBA30" s="620"/>
      <c r="UBB30" s="606"/>
      <c r="UBH30" s="607"/>
      <c r="UBJ30" s="603"/>
      <c r="UBL30" s="604"/>
      <c r="UBO30" s="605"/>
      <c r="UBP30" s="623"/>
      <c r="UBU30" s="620"/>
      <c r="UBW30" s="624"/>
      <c r="UBY30" s="620"/>
      <c r="UBZ30" s="606"/>
      <c r="UCF30" s="607"/>
      <c r="UCH30" s="603"/>
      <c r="UCJ30" s="604"/>
      <c r="UCM30" s="605"/>
      <c r="UCN30" s="623"/>
      <c r="UCS30" s="620"/>
      <c r="UCU30" s="624"/>
      <c r="UCW30" s="620"/>
      <c r="UCX30" s="606"/>
      <c r="UDD30" s="607"/>
      <c r="UDF30" s="603"/>
      <c r="UDH30" s="604"/>
      <c r="UDK30" s="605"/>
      <c r="UDL30" s="623"/>
      <c r="UDQ30" s="620"/>
      <c r="UDS30" s="624"/>
      <c r="UDU30" s="620"/>
      <c r="UDV30" s="606"/>
      <c r="UEB30" s="607"/>
      <c r="UED30" s="603"/>
      <c r="UEF30" s="604"/>
      <c r="UEI30" s="605"/>
      <c r="UEJ30" s="623"/>
      <c r="UEO30" s="620"/>
      <c r="UEQ30" s="624"/>
      <c r="UES30" s="620"/>
      <c r="UET30" s="606"/>
      <c r="UEZ30" s="607"/>
      <c r="UFB30" s="603"/>
      <c r="UFD30" s="604"/>
      <c r="UFG30" s="605"/>
      <c r="UFH30" s="623"/>
      <c r="UFM30" s="620"/>
      <c r="UFO30" s="624"/>
      <c r="UFQ30" s="620"/>
      <c r="UFR30" s="606"/>
      <c r="UFX30" s="607"/>
      <c r="UFZ30" s="603"/>
      <c r="UGB30" s="604"/>
      <c r="UGE30" s="605"/>
      <c r="UGF30" s="623"/>
      <c r="UGK30" s="620"/>
      <c r="UGM30" s="624"/>
      <c r="UGO30" s="620"/>
      <c r="UGP30" s="606"/>
      <c r="UGV30" s="607"/>
      <c r="UGX30" s="603"/>
      <c r="UGZ30" s="604"/>
      <c r="UHC30" s="605"/>
      <c r="UHD30" s="623"/>
      <c r="UHI30" s="620"/>
      <c r="UHK30" s="624"/>
      <c r="UHM30" s="620"/>
      <c r="UHN30" s="606"/>
      <c r="UHT30" s="607"/>
      <c r="UHV30" s="603"/>
      <c r="UHX30" s="604"/>
      <c r="UIA30" s="605"/>
      <c r="UIB30" s="623"/>
      <c r="UIG30" s="620"/>
      <c r="UII30" s="624"/>
      <c r="UIK30" s="620"/>
      <c r="UIL30" s="606"/>
      <c r="UIR30" s="607"/>
      <c r="UIT30" s="603"/>
      <c r="UIV30" s="604"/>
      <c r="UIY30" s="605"/>
      <c r="UIZ30" s="623"/>
      <c r="UJE30" s="620"/>
      <c r="UJG30" s="624"/>
      <c r="UJI30" s="620"/>
      <c r="UJJ30" s="606"/>
      <c r="UJP30" s="607"/>
      <c r="UJR30" s="603"/>
      <c r="UJT30" s="604"/>
      <c r="UJW30" s="605"/>
      <c r="UJX30" s="623"/>
      <c r="UKC30" s="620"/>
      <c r="UKE30" s="624"/>
      <c r="UKG30" s="620"/>
      <c r="UKH30" s="606"/>
      <c r="UKN30" s="607"/>
      <c r="UKP30" s="603"/>
      <c r="UKR30" s="604"/>
      <c r="UKU30" s="605"/>
      <c r="UKV30" s="623"/>
      <c r="ULA30" s="620"/>
      <c r="ULC30" s="624"/>
      <c r="ULE30" s="620"/>
      <c r="ULF30" s="606"/>
      <c r="ULL30" s="607"/>
      <c r="ULN30" s="603"/>
      <c r="ULP30" s="604"/>
      <c r="ULS30" s="605"/>
      <c r="ULT30" s="623"/>
      <c r="ULY30" s="620"/>
      <c r="UMA30" s="624"/>
      <c r="UMC30" s="620"/>
      <c r="UMD30" s="606"/>
      <c r="UMJ30" s="607"/>
      <c r="UML30" s="603"/>
      <c r="UMN30" s="604"/>
      <c r="UMQ30" s="605"/>
      <c r="UMR30" s="623"/>
      <c r="UMW30" s="620"/>
      <c r="UMY30" s="624"/>
      <c r="UNA30" s="620"/>
      <c r="UNB30" s="606"/>
      <c r="UNH30" s="607"/>
      <c r="UNJ30" s="603"/>
      <c r="UNL30" s="604"/>
      <c r="UNO30" s="605"/>
      <c r="UNP30" s="623"/>
      <c r="UNU30" s="620"/>
      <c r="UNW30" s="624"/>
      <c r="UNY30" s="620"/>
      <c r="UNZ30" s="606"/>
      <c r="UOF30" s="607"/>
      <c r="UOH30" s="603"/>
      <c r="UOJ30" s="604"/>
      <c r="UOM30" s="605"/>
      <c r="UON30" s="623"/>
      <c r="UOS30" s="620"/>
      <c r="UOU30" s="624"/>
      <c r="UOW30" s="620"/>
      <c r="UOX30" s="606"/>
      <c r="UPD30" s="607"/>
      <c r="UPF30" s="603"/>
      <c r="UPH30" s="604"/>
      <c r="UPK30" s="605"/>
      <c r="UPL30" s="623"/>
      <c r="UPQ30" s="620"/>
      <c r="UPS30" s="624"/>
      <c r="UPU30" s="620"/>
      <c r="UPV30" s="606"/>
      <c r="UQB30" s="607"/>
      <c r="UQD30" s="603"/>
      <c r="UQF30" s="604"/>
      <c r="UQI30" s="605"/>
      <c r="UQJ30" s="623"/>
      <c r="UQO30" s="620"/>
      <c r="UQQ30" s="624"/>
      <c r="UQS30" s="620"/>
      <c r="UQT30" s="606"/>
      <c r="UQZ30" s="607"/>
      <c r="URB30" s="603"/>
      <c r="URD30" s="604"/>
      <c r="URG30" s="605"/>
      <c r="URH30" s="623"/>
      <c r="URM30" s="620"/>
      <c r="URO30" s="624"/>
      <c r="URQ30" s="620"/>
      <c r="URR30" s="606"/>
      <c r="URX30" s="607"/>
      <c r="URZ30" s="603"/>
      <c r="USB30" s="604"/>
      <c r="USE30" s="605"/>
      <c r="USF30" s="623"/>
      <c r="USK30" s="620"/>
      <c r="USM30" s="624"/>
      <c r="USO30" s="620"/>
      <c r="USP30" s="606"/>
      <c r="USV30" s="607"/>
      <c r="USX30" s="603"/>
      <c r="USZ30" s="604"/>
      <c r="UTC30" s="605"/>
      <c r="UTD30" s="623"/>
      <c r="UTI30" s="620"/>
      <c r="UTK30" s="624"/>
      <c r="UTM30" s="620"/>
      <c r="UTN30" s="606"/>
      <c r="UTT30" s="607"/>
      <c r="UTV30" s="603"/>
      <c r="UTX30" s="604"/>
      <c r="UUA30" s="605"/>
      <c r="UUB30" s="623"/>
      <c r="UUG30" s="620"/>
      <c r="UUI30" s="624"/>
      <c r="UUK30" s="620"/>
      <c r="UUL30" s="606"/>
      <c r="UUR30" s="607"/>
      <c r="UUT30" s="603"/>
      <c r="UUV30" s="604"/>
      <c r="UUY30" s="605"/>
      <c r="UUZ30" s="623"/>
      <c r="UVE30" s="620"/>
      <c r="UVG30" s="624"/>
      <c r="UVI30" s="620"/>
      <c r="UVJ30" s="606"/>
      <c r="UVP30" s="607"/>
      <c r="UVR30" s="603"/>
      <c r="UVT30" s="604"/>
      <c r="UVW30" s="605"/>
      <c r="UVX30" s="623"/>
      <c r="UWC30" s="620"/>
      <c r="UWE30" s="624"/>
      <c r="UWG30" s="620"/>
      <c r="UWH30" s="606"/>
      <c r="UWN30" s="607"/>
      <c r="UWP30" s="603"/>
      <c r="UWR30" s="604"/>
      <c r="UWU30" s="605"/>
      <c r="UWV30" s="623"/>
      <c r="UXA30" s="620"/>
      <c r="UXC30" s="624"/>
      <c r="UXE30" s="620"/>
      <c r="UXF30" s="606"/>
      <c r="UXL30" s="607"/>
      <c r="UXN30" s="603"/>
      <c r="UXP30" s="604"/>
      <c r="UXS30" s="605"/>
      <c r="UXT30" s="623"/>
      <c r="UXY30" s="620"/>
      <c r="UYA30" s="624"/>
      <c r="UYC30" s="620"/>
      <c r="UYD30" s="606"/>
      <c r="UYJ30" s="607"/>
      <c r="UYL30" s="603"/>
      <c r="UYN30" s="604"/>
      <c r="UYQ30" s="605"/>
      <c r="UYR30" s="623"/>
      <c r="UYW30" s="620"/>
      <c r="UYY30" s="624"/>
      <c r="UZA30" s="620"/>
      <c r="UZB30" s="606"/>
      <c r="UZH30" s="607"/>
      <c r="UZJ30" s="603"/>
      <c r="UZL30" s="604"/>
      <c r="UZO30" s="605"/>
      <c r="UZP30" s="623"/>
      <c r="UZU30" s="620"/>
      <c r="UZW30" s="624"/>
      <c r="UZY30" s="620"/>
      <c r="UZZ30" s="606"/>
      <c r="VAF30" s="607"/>
      <c r="VAH30" s="603"/>
      <c r="VAJ30" s="604"/>
      <c r="VAM30" s="605"/>
      <c r="VAN30" s="623"/>
      <c r="VAS30" s="620"/>
      <c r="VAU30" s="624"/>
      <c r="VAW30" s="620"/>
      <c r="VAX30" s="606"/>
      <c r="VBD30" s="607"/>
      <c r="VBF30" s="603"/>
      <c r="VBH30" s="604"/>
      <c r="VBK30" s="605"/>
      <c r="VBL30" s="623"/>
      <c r="VBQ30" s="620"/>
      <c r="VBS30" s="624"/>
      <c r="VBU30" s="620"/>
      <c r="VBV30" s="606"/>
      <c r="VCB30" s="607"/>
      <c r="VCD30" s="603"/>
      <c r="VCF30" s="604"/>
      <c r="VCI30" s="605"/>
      <c r="VCJ30" s="623"/>
      <c r="VCO30" s="620"/>
      <c r="VCQ30" s="624"/>
      <c r="VCS30" s="620"/>
      <c r="VCT30" s="606"/>
      <c r="VCZ30" s="607"/>
      <c r="VDB30" s="603"/>
      <c r="VDD30" s="604"/>
      <c r="VDG30" s="605"/>
      <c r="VDH30" s="623"/>
      <c r="VDM30" s="620"/>
      <c r="VDO30" s="624"/>
      <c r="VDQ30" s="620"/>
      <c r="VDR30" s="606"/>
      <c r="VDX30" s="607"/>
      <c r="VDZ30" s="603"/>
      <c r="VEB30" s="604"/>
      <c r="VEE30" s="605"/>
      <c r="VEF30" s="623"/>
      <c r="VEK30" s="620"/>
      <c r="VEM30" s="624"/>
      <c r="VEO30" s="620"/>
      <c r="VEP30" s="606"/>
      <c r="VEV30" s="607"/>
      <c r="VEX30" s="603"/>
      <c r="VEZ30" s="604"/>
      <c r="VFC30" s="605"/>
      <c r="VFD30" s="623"/>
      <c r="VFI30" s="620"/>
      <c r="VFK30" s="624"/>
      <c r="VFM30" s="620"/>
      <c r="VFN30" s="606"/>
      <c r="VFT30" s="607"/>
      <c r="VFV30" s="603"/>
      <c r="VFX30" s="604"/>
      <c r="VGA30" s="605"/>
      <c r="VGB30" s="623"/>
      <c r="VGG30" s="620"/>
      <c r="VGI30" s="624"/>
      <c r="VGK30" s="620"/>
      <c r="VGL30" s="606"/>
      <c r="VGR30" s="607"/>
      <c r="VGT30" s="603"/>
      <c r="VGV30" s="604"/>
      <c r="VGY30" s="605"/>
      <c r="VGZ30" s="623"/>
      <c r="VHE30" s="620"/>
      <c r="VHG30" s="624"/>
      <c r="VHI30" s="620"/>
      <c r="VHJ30" s="606"/>
      <c r="VHP30" s="607"/>
      <c r="VHR30" s="603"/>
      <c r="VHT30" s="604"/>
      <c r="VHW30" s="605"/>
      <c r="VHX30" s="623"/>
      <c r="VIC30" s="620"/>
      <c r="VIE30" s="624"/>
      <c r="VIG30" s="620"/>
      <c r="VIH30" s="606"/>
      <c r="VIN30" s="607"/>
      <c r="VIP30" s="603"/>
      <c r="VIR30" s="604"/>
      <c r="VIU30" s="605"/>
      <c r="VIV30" s="623"/>
      <c r="VJA30" s="620"/>
      <c r="VJC30" s="624"/>
      <c r="VJE30" s="620"/>
      <c r="VJF30" s="606"/>
      <c r="VJL30" s="607"/>
      <c r="VJN30" s="603"/>
      <c r="VJP30" s="604"/>
      <c r="VJS30" s="605"/>
      <c r="VJT30" s="623"/>
      <c r="VJY30" s="620"/>
      <c r="VKA30" s="624"/>
      <c r="VKC30" s="620"/>
      <c r="VKD30" s="606"/>
      <c r="VKJ30" s="607"/>
      <c r="VKL30" s="603"/>
      <c r="VKN30" s="604"/>
      <c r="VKQ30" s="605"/>
      <c r="VKR30" s="623"/>
      <c r="VKW30" s="620"/>
      <c r="VKY30" s="624"/>
      <c r="VLA30" s="620"/>
      <c r="VLB30" s="606"/>
      <c r="VLH30" s="607"/>
      <c r="VLJ30" s="603"/>
      <c r="VLL30" s="604"/>
      <c r="VLO30" s="605"/>
      <c r="VLP30" s="623"/>
      <c r="VLU30" s="620"/>
      <c r="VLW30" s="624"/>
      <c r="VLY30" s="620"/>
      <c r="VLZ30" s="606"/>
      <c r="VMF30" s="607"/>
      <c r="VMH30" s="603"/>
      <c r="VMJ30" s="604"/>
      <c r="VMM30" s="605"/>
      <c r="VMN30" s="623"/>
      <c r="VMS30" s="620"/>
      <c r="VMU30" s="624"/>
      <c r="VMW30" s="620"/>
      <c r="VMX30" s="606"/>
      <c r="VND30" s="607"/>
      <c r="VNF30" s="603"/>
      <c r="VNH30" s="604"/>
      <c r="VNK30" s="605"/>
      <c r="VNL30" s="623"/>
      <c r="VNQ30" s="620"/>
      <c r="VNS30" s="624"/>
      <c r="VNU30" s="620"/>
      <c r="VNV30" s="606"/>
      <c r="VOB30" s="607"/>
      <c r="VOD30" s="603"/>
      <c r="VOF30" s="604"/>
      <c r="VOI30" s="605"/>
      <c r="VOJ30" s="623"/>
      <c r="VOO30" s="620"/>
      <c r="VOQ30" s="624"/>
      <c r="VOS30" s="620"/>
      <c r="VOT30" s="606"/>
      <c r="VOZ30" s="607"/>
      <c r="VPB30" s="603"/>
      <c r="VPD30" s="604"/>
      <c r="VPG30" s="605"/>
      <c r="VPH30" s="623"/>
      <c r="VPM30" s="620"/>
      <c r="VPO30" s="624"/>
      <c r="VPQ30" s="620"/>
      <c r="VPR30" s="606"/>
      <c r="VPX30" s="607"/>
      <c r="VPZ30" s="603"/>
      <c r="VQB30" s="604"/>
      <c r="VQE30" s="605"/>
      <c r="VQF30" s="623"/>
      <c r="VQK30" s="620"/>
      <c r="VQM30" s="624"/>
      <c r="VQO30" s="620"/>
      <c r="VQP30" s="606"/>
      <c r="VQV30" s="607"/>
      <c r="VQX30" s="603"/>
      <c r="VQZ30" s="604"/>
      <c r="VRC30" s="605"/>
      <c r="VRD30" s="623"/>
      <c r="VRI30" s="620"/>
      <c r="VRK30" s="624"/>
      <c r="VRM30" s="620"/>
      <c r="VRN30" s="606"/>
      <c r="VRT30" s="607"/>
      <c r="VRV30" s="603"/>
      <c r="VRX30" s="604"/>
      <c r="VSA30" s="605"/>
      <c r="VSB30" s="623"/>
      <c r="VSG30" s="620"/>
      <c r="VSI30" s="624"/>
      <c r="VSK30" s="620"/>
      <c r="VSL30" s="606"/>
      <c r="VSR30" s="607"/>
      <c r="VST30" s="603"/>
      <c r="VSV30" s="604"/>
      <c r="VSY30" s="605"/>
      <c r="VSZ30" s="623"/>
      <c r="VTE30" s="620"/>
      <c r="VTG30" s="624"/>
      <c r="VTI30" s="620"/>
      <c r="VTJ30" s="606"/>
      <c r="VTP30" s="607"/>
      <c r="VTR30" s="603"/>
      <c r="VTT30" s="604"/>
      <c r="VTW30" s="605"/>
      <c r="VTX30" s="623"/>
      <c r="VUC30" s="620"/>
      <c r="VUE30" s="624"/>
      <c r="VUG30" s="620"/>
      <c r="VUH30" s="606"/>
      <c r="VUN30" s="607"/>
      <c r="VUP30" s="603"/>
      <c r="VUR30" s="604"/>
      <c r="VUU30" s="605"/>
      <c r="VUV30" s="623"/>
      <c r="VVA30" s="620"/>
      <c r="VVC30" s="624"/>
      <c r="VVE30" s="620"/>
      <c r="VVF30" s="606"/>
      <c r="VVL30" s="607"/>
      <c r="VVN30" s="603"/>
      <c r="VVP30" s="604"/>
      <c r="VVS30" s="605"/>
      <c r="VVT30" s="623"/>
      <c r="VVY30" s="620"/>
      <c r="VWA30" s="624"/>
      <c r="VWC30" s="620"/>
      <c r="VWD30" s="606"/>
      <c r="VWJ30" s="607"/>
      <c r="VWL30" s="603"/>
      <c r="VWN30" s="604"/>
      <c r="VWQ30" s="605"/>
      <c r="VWR30" s="623"/>
      <c r="VWW30" s="620"/>
      <c r="VWY30" s="624"/>
      <c r="VXA30" s="620"/>
      <c r="VXB30" s="606"/>
      <c r="VXH30" s="607"/>
      <c r="VXJ30" s="603"/>
      <c r="VXL30" s="604"/>
      <c r="VXO30" s="605"/>
      <c r="VXP30" s="623"/>
      <c r="VXU30" s="620"/>
      <c r="VXW30" s="624"/>
      <c r="VXY30" s="620"/>
      <c r="VXZ30" s="606"/>
      <c r="VYF30" s="607"/>
      <c r="VYH30" s="603"/>
      <c r="VYJ30" s="604"/>
      <c r="VYM30" s="605"/>
      <c r="VYN30" s="623"/>
      <c r="VYS30" s="620"/>
      <c r="VYU30" s="624"/>
      <c r="VYW30" s="620"/>
      <c r="VYX30" s="606"/>
      <c r="VZD30" s="607"/>
      <c r="VZF30" s="603"/>
      <c r="VZH30" s="604"/>
      <c r="VZK30" s="605"/>
      <c r="VZL30" s="623"/>
      <c r="VZQ30" s="620"/>
      <c r="VZS30" s="624"/>
      <c r="VZU30" s="620"/>
      <c r="VZV30" s="606"/>
      <c r="WAB30" s="607"/>
      <c r="WAD30" s="603"/>
      <c r="WAF30" s="604"/>
      <c r="WAI30" s="605"/>
      <c r="WAJ30" s="623"/>
      <c r="WAO30" s="620"/>
      <c r="WAQ30" s="624"/>
      <c r="WAS30" s="620"/>
      <c r="WAT30" s="606"/>
      <c r="WAZ30" s="607"/>
      <c r="WBB30" s="603"/>
      <c r="WBD30" s="604"/>
      <c r="WBG30" s="605"/>
      <c r="WBH30" s="623"/>
      <c r="WBM30" s="620"/>
      <c r="WBO30" s="624"/>
      <c r="WBQ30" s="620"/>
      <c r="WBR30" s="606"/>
      <c r="WBX30" s="607"/>
      <c r="WBZ30" s="603"/>
      <c r="WCB30" s="604"/>
      <c r="WCE30" s="605"/>
      <c r="WCF30" s="623"/>
      <c r="WCK30" s="620"/>
      <c r="WCM30" s="624"/>
      <c r="WCO30" s="620"/>
      <c r="WCP30" s="606"/>
      <c r="WCV30" s="607"/>
      <c r="WCX30" s="603"/>
      <c r="WCZ30" s="604"/>
      <c r="WDC30" s="605"/>
      <c r="WDD30" s="623"/>
      <c r="WDI30" s="620"/>
      <c r="WDK30" s="624"/>
      <c r="WDM30" s="620"/>
      <c r="WDN30" s="606"/>
      <c r="WDT30" s="607"/>
      <c r="WDV30" s="603"/>
      <c r="WDX30" s="604"/>
      <c r="WEA30" s="605"/>
      <c r="WEB30" s="623"/>
      <c r="WEG30" s="620"/>
      <c r="WEI30" s="624"/>
      <c r="WEK30" s="620"/>
      <c r="WEL30" s="606"/>
      <c r="WER30" s="607"/>
      <c r="WET30" s="603"/>
      <c r="WEV30" s="604"/>
      <c r="WEY30" s="605"/>
      <c r="WEZ30" s="623"/>
      <c r="WFE30" s="620"/>
      <c r="WFG30" s="624"/>
      <c r="WFI30" s="620"/>
      <c r="WFJ30" s="606"/>
      <c r="WFP30" s="607"/>
      <c r="WFR30" s="603"/>
      <c r="WFT30" s="604"/>
      <c r="WFW30" s="605"/>
      <c r="WFX30" s="623"/>
      <c r="WGC30" s="620"/>
      <c r="WGE30" s="624"/>
      <c r="WGG30" s="620"/>
      <c r="WGH30" s="606"/>
      <c r="WGN30" s="607"/>
      <c r="WGP30" s="603"/>
      <c r="WGR30" s="604"/>
      <c r="WGU30" s="605"/>
      <c r="WGV30" s="623"/>
      <c r="WHA30" s="620"/>
      <c r="WHC30" s="624"/>
      <c r="WHE30" s="620"/>
      <c r="WHF30" s="606"/>
      <c r="WHL30" s="607"/>
      <c r="WHN30" s="603"/>
      <c r="WHP30" s="604"/>
      <c r="WHS30" s="605"/>
      <c r="WHT30" s="623"/>
      <c r="WHY30" s="620"/>
      <c r="WIA30" s="624"/>
      <c r="WIC30" s="620"/>
      <c r="WID30" s="606"/>
      <c r="WIJ30" s="607"/>
      <c r="WIL30" s="603"/>
      <c r="WIN30" s="604"/>
      <c r="WIQ30" s="605"/>
      <c r="WIR30" s="623"/>
      <c r="WIW30" s="620"/>
      <c r="WIY30" s="624"/>
      <c r="WJA30" s="620"/>
      <c r="WJB30" s="606"/>
      <c r="WJH30" s="607"/>
      <c r="WJJ30" s="603"/>
      <c r="WJL30" s="604"/>
      <c r="WJO30" s="605"/>
      <c r="WJP30" s="623"/>
      <c r="WJU30" s="620"/>
      <c r="WJW30" s="624"/>
      <c r="WJY30" s="620"/>
      <c r="WJZ30" s="606"/>
      <c r="WKF30" s="607"/>
      <c r="WKH30" s="603"/>
      <c r="WKJ30" s="604"/>
      <c r="WKM30" s="605"/>
      <c r="WKN30" s="623"/>
      <c r="WKS30" s="620"/>
      <c r="WKU30" s="624"/>
      <c r="WKW30" s="620"/>
      <c r="WKX30" s="606"/>
      <c r="WLD30" s="607"/>
      <c r="WLF30" s="603"/>
      <c r="WLH30" s="604"/>
      <c r="WLK30" s="605"/>
      <c r="WLL30" s="623"/>
      <c r="WLQ30" s="620"/>
      <c r="WLS30" s="624"/>
      <c r="WLU30" s="620"/>
      <c r="WLV30" s="606"/>
      <c r="WMB30" s="607"/>
      <c r="WMD30" s="603"/>
      <c r="WMF30" s="604"/>
      <c r="WMI30" s="605"/>
      <c r="WMJ30" s="623"/>
      <c r="WMO30" s="620"/>
      <c r="WMQ30" s="624"/>
      <c r="WMS30" s="620"/>
      <c r="WMT30" s="606"/>
      <c r="WMZ30" s="607"/>
      <c r="WNB30" s="603"/>
      <c r="WND30" s="604"/>
      <c r="WNG30" s="605"/>
      <c r="WNH30" s="623"/>
      <c r="WNM30" s="620"/>
      <c r="WNO30" s="624"/>
      <c r="WNQ30" s="620"/>
      <c r="WNR30" s="606"/>
      <c r="WNX30" s="607"/>
      <c r="WNZ30" s="603"/>
      <c r="WOB30" s="604"/>
      <c r="WOE30" s="605"/>
      <c r="WOF30" s="623"/>
      <c r="WOK30" s="620"/>
      <c r="WOM30" s="624"/>
      <c r="WOO30" s="620"/>
      <c r="WOP30" s="606"/>
      <c r="WOV30" s="607"/>
      <c r="WOX30" s="603"/>
      <c r="WOZ30" s="604"/>
      <c r="WPC30" s="605"/>
      <c r="WPD30" s="623"/>
      <c r="WPI30" s="620"/>
      <c r="WPK30" s="624"/>
      <c r="WPM30" s="620"/>
      <c r="WPN30" s="606"/>
      <c r="WPT30" s="607"/>
      <c r="WPV30" s="603"/>
      <c r="WPX30" s="604"/>
      <c r="WQA30" s="605"/>
      <c r="WQB30" s="623"/>
      <c r="WQG30" s="620"/>
      <c r="WQI30" s="624"/>
      <c r="WQK30" s="620"/>
      <c r="WQL30" s="606"/>
      <c r="WQR30" s="607"/>
      <c r="WQT30" s="603"/>
      <c r="WQV30" s="604"/>
      <c r="WQY30" s="605"/>
      <c r="WQZ30" s="623"/>
      <c r="WRE30" s="620"/>
      <c r="WRG30" s="624"/>
      <c r="WRI30" s="620"/>
      <c r="WRJ30" s="606"/>
      <c r="WRP30" s="607"/>
      <c r="WRR30" s="603"/>
      <c r="WRT30" s="604"/>
      <c r="WRW30" s="605"/>
      <c r="WRX30" s="623"/>
      <c r="WSC30" s="620"/>
      <c r="WSE30" s="624"/>
      <c r="WSG30" s="620"/>
      <c r="WSH30" s="606"/>
      <c r="WSN30" s="607"/>
      <c r="WSP30" s="603"/>
      <c r="WSR30" s="604"/>
      <c r="WSU30" s="605"/>
      <c r="WSV30" s="623"/>
      <c r="WTA30" s="620"/>
      <c r="WTC30" s="624"/>
      <c r="WTE30" s="620"/>
      <c r="WTF30" s="606"/>
      <c r="WTL30" s="607"/>
      <c r="WTN30" s="603"/>
      <c r="WTP30" s="604"/>
      <c r="WTS30" s="605"/>
      <c r="WTT30" s="623"/>
      <c r="WTY30" s="620"/>
      <c r="WUA30" s="624"/>
      <c r="WUC30" s="620"/>
      <c r="WUD30" s="606"/>
      <c r="WUJ30" s="607"/>
      <c r="WUL30" s="603"/>
      <c r="WUN30" s="604"/>
      <c r="WUQ30" s="605"/>
      <c r="WUR30" s="623"/>
      <c r="WUW30" s="620"/>
      <c r="WUY30" s="624"/>
      <c r="WVA30" s="620"/>
      <c r="WVB30" s="606"/>
      <c r="WVH30" s="607"/>
      <c r="WVJ30" s="603"/>
      <c r="WVL30" s="604"/>
      <c r="WVO30" s="605"/>
      <c r="WVP30" s="623"/>
      <c r="WVU30" s="620"/>
      <c r="WVW30" s="624"/>
      <c r="WVY30" s="620"/>
      <c r="WVZ30" s="606"/>
      <c r="WWF30" s="607"/>
      <c r="WWH30" s="603"/>
      <c r="WWJ30" s="604"/>
      <c r="WWM30" s="605"/>
      <c r="WWN30" s="623"/>
      <c r="WWS30" s="620"/>
      <c r="WWU30" s="624"/>
      <c r="WWW30" s="620"/>
      <c r="WWX30" s="606"/>
      <c r="WXD30" s="607"/>
      <c r="WXF30" s="603"/>
      <c r="WXH30" s="604"/>
      <c r="WXK30" s="605"/>
      <c r="WXL30" s="623"/>
      <c r="WXQ30" s="620"/>
      <c r="WXS30" s="624"/>
      <c r="WXU30" s="620"/>
      <c r="WXV30" s="606"/>
      <c r="WYB30" s="607"/>
      <c r="WYD30" s="603"/>
      <c r="WYF30" s="604"/>
      <c r="WYI30" s="605"/>
      <c r="WYJ30" s="623"/>
      <c r="WYO30" s="620"/>
      <c r="WYQ30" s="624"/>
      <c r="WYS30" s="620"/>
      <c r="WYT30" s="606"/>
      <c r="WYZ30" s="607"/>
      <c r="WZB30" s="603"/>
      <c r="WZD30" s="604"/>
      <c r="WZG30" s="605"/>
      <c r="WZH30" s="623"/>
      <c r="WZM30" s="620"/>
      <c r="WZO30" s="624"/>
      <c r="WZQ30" s="620"/>
      <c r="WZR30" s="606"/>
      <c r="WZX30" s="607"/>
      <c r="WZZ30" s="603"/>
      <c r="XAB30" s="604"/>
      <c r="XAE30" s="605"/>
      <c r="XAF30" s="623"/>
      <c r="XAK30" s="620"/>
      <c r="XAM30" s="624"/>
      <c r="XAO30" s="620"/>
      <c r="XAP30" s="606"/>
      <c r="XAV30" s="607"/>
      <c r="XAX30" s="603"/>
      <c r="XAZ30" s="604"/>
      <c r="XBC30" s="605"/>
      <c r="XBD30" s="623"/>
      <c r="XBI30" s="620"/>
      <c r="XBK30" s="624"/>
      <c r="XBM30" s="620"/>
      <c r="XBN30" s="606"/>
      <c r="XBT30" s="607"/>
      <c r="XBV30" s="603"/>
      <c r="XBX30" s="604"/>
      <c r="XCA30" s="605"/>
      <c r="XCB30" s="623"/>
      <c r="XCG30" s="620"/>
      <c r="XCI30" s="624"/>
      <c r="XCK30" s="620"/>
      <c r="XCL30" s="606"/>
      <c r="XCR30" s="607"/>
      <c r="XCT30" s="603"/>
      <c r="XCV30" s="604"/>
      <c r="XCY30" s="605"/>
      <c r="XCZ30" s="623"/>
      <c r="XDE30" s="620"/>
      <c r="XDG30" s="624"/>
      <c r="XDI30" s="620"/>
      <c r="XDJ30" s="606"/>
      <c r="XDP30" s="607"/>
      <c r="XDR30" s="603"/>
      <c r="XDT30" s="604"/>
      <c r="XDW30" s="605"/>
      <c r="XDX30" s="623"/>
      <c r="XEC30" s="620"/>
      <c r="XEE30" s="624"/>
      <c r="XEG30" s="620"/>
      <c r="XEH30" s="606"/>
      <c r="XEN30" s="607"/>
      <c r="XEP30" s="603"/>
      <c r="XER30" s="604"/>
      <c r="XEU30" s="605"/>
      <c r="XEV30" s="623"/>
      <c r="XFA30" s="620"/>
      <c r="XFC30" s="624"/>
    </row>
    <row r="31" spans="1:1023 1025:2048 2053:3072 3074:4095 4097:5120 5125:6144 6146:7167 7169:8192 8197:9216 9218:10239 10241:11264 11269:12288 12290:13311 13313:14336 14341:15360 15362:16383" s="602" customFormat="1" ht="39">
      <c r="A31" s="602">
        <v>26</v>
      </c>
      <c r="B31" s="603" t="s">
        <v>1473</v>
      </c>
      <c r="C31" s="602" t="s">
        <v>1474</v>
      </c>
      <c r="D31" s="604">
        <v>42935</v>
      </c>
      <c r="F31" s="602" t="s">
        <v>1475</v>
      </c>
      <c r="G31" s="605"/>
      <c r="H31" s="602" t="s">
        <v>1476</v>
      </c>
      <c r="L31" s="602" t="s">
        <v>1474</v>
      </c>
      <c r="M31" s="602" t="s">
        <v>1477</v>
      </c>
      <c r="N31" s="602" t="s">
        <v>105</v>
      </c>
      <c r="O31" s="602">
        <v>182.29</v>
      </c>
      <c r="P31" s="602" t="s">
        <v>557</v>
      </c>
      <c r="Q31" s="602" t="s">
        <v>1351</v>
      </c>
      <c r="R31" s="606" t="s">
        <v>581</v>
      </c>
      <c r="S31" s="602" t="s">
        <v>1352</v>
      </c>
      <c r="T31" s="602" t="s">
        <v>1353</v>
      </c>
      <c r="U31" s="602" t="s">
        <v>105</v>
      </c>
      <c r="X31" s="603" t="s">
        <v>1478</v>
      </c>
    </row>
    <row r="32" spans="1:1023 1025:2048 2053:3072 3074:4095 4097:5120 5125:6144 6146:7167 7169:8192 8197:9216 9218:10239 10241:11264 11269:12288 12290:13311 13313:14336 14341:15360 15362:16383" s="602" customFormat="1" ht="39">
      <c r="A32" s="602">
        <v>27</v>
      </c>
      <c r="B32" s="603" t="s">
        <v>1479</v>
      </c>
      <c r="C32" s="602" t="s">
        <v>1480</v>
      </c>
      <c r="D32" s="604">
        <v>42964</v>
      </c>
      <c r="F32" s="602" t="s">
        <v>1481</v>
      </c>
      <c r="G32" s="605"/>
      <c r="H32" s="602" t="s">
        <v>1416</v>
      </c>
      <c r="L32" s="602" t="s">
        <v>1480</v>
      </c>
      <c r="M32" s="602" t="s">
        <v>1482</v>
      </c>
      <c r="N32" s="602" t="s">
        <v>105</v>
      </c>
      <c r="O32" s="602">
        <v>75.489999999999995</v>
      </c>
      <c r="P32" s="602" t="s">
        <v>557</v>
      </c>
      <c r="Q32" s="602" t="s">
        <v>1407</v>
      </c>
      <c r="R32" s="606" t="s">
        <v>581</v>
      </c>
      <c r="S32" s="602" t="s">
        <v>1352</v>
      </c>
      <c r="T32" s="602" t="s">
        <v>1353</v>
      </c>
      <c r="U32" s="602" t="s">
        <v>105</v>
      </c>
      <c r="X32" s="603"/>
    </row>
    <row r="33" spans="1:27" s="602" customFormat="1" ht="39">
      <c r="A33" s="602">
        <v>28</v>
      </c>
      <c r="B33" s="603" t="s">
        <v>1483</v>
      </c>
      <c r="C33" s="605" t="s">
        <v>1484</v>
      </c>
      <c r="D33" s="609">
        <v>43009</v>
      </c>
      <c r="G33" s="605"/>
      <c r="H33" s="605" t="s">
        <v>1485</v>
      </c>
      <c r="L33" s="605" t="s">
        <v>1484</v>
      </c>
      <c r="M33" s="605" t="s">
        <v>1486</v>
      </c>
      <c r="N33" s="602" t="s">
        <v>105</v>
      </c>
      <c r="O33" s="610">
        <v>214.31</v>
      </c>
      <c r="P33" s="612" t="s">
        <v>557</v>
      </c>
      <c r="Q33" s="602" t="s">
        <v>1382</v>
      </c>
      <c r="R33" s="606" t="s">
        <v>581</v>
      </c>
      <c r="S33" s="602" t="s">
        <v>1352</v>
      </c>
      <c r="T33" s="602" t="s">
        <v>1353</v>
      </c>
      <c r="U33" s="602" t="s">
        <v>105</v>
      </c>
      <c r="X33" s="607" t="s">
        <v>1446</v>
      </c>
    </row>
    <row r="34" spans="1:27" s="602" customFormat="1" ht="39">
      <c r="A34" s="602">
        <v>29</v>
      </c>
      <c r="B34" s="603" t="s">
        <v>1491</v>
      </c>
      <c r="C34" s="605" t="s">
        <v>1492</v>
      </c>
      <c r="D34" s="609">
        <v>43122</v>
      </c>
      <c r="G34" s="605"/>
      <c r="H34" s="605" t="s">
        <v>1489</v>
      </c>
      <c r="L34" s="605" t="s">
        <v>1492</v>
      </c>
      <c r="M34" s="605" t="s">
        <v>1493</v>
      </c>
      <c r="N34" s="602" t="s">
        <v>105</v>
      </c>
      <c r="O34" s="610">
        <v>155.34</v>
      </c>
      <c r="P34" s="602" t="s">
        <v>557</v>
      </c>
      <c r="Q34" s="602" t="s">
        <v>1382</v>
      </c>
      <c r="R34" s="606" t="s">
        <v>581</v>
      </c>
      <c r="S34" s="602" t="s">
        <v>1352</v>
      </c>
      <c r="T34" s="602" t="s">
        <v>1353</v>
      </c>
      <c r="U34" s="602" t="s">
        <v>105</v>
      </c>
      <c r="X34" s="603"/>
    </row>
    <row r="35" spans="1:27" s="602" customFormat="1" ht="39">
      <c r="A35" s="602">
        <v>30</v>
      </c>
      <c r="B35" s="603" t="s">
        <v>1494</v>
      </c>
      <c r="C35" s="605" t="s">
        <v>1495</v>
      </c>
      <c r="D35" s="609">
        <v>43132</v>
      </c>
      <c r="G35" s="605"/>
      <c r="H35" s="605" t="s">
        <v>1496</v>
      </c>
      <c r="L35" s="605" t="s">
        <v>1495</v>
      </c>
      <c r="M35" s="605" t="s">
        <v>1497</v>
      </c>
      <c r="N35" s="602" t="s">
        <v>105</v>
      </c>
      <c r="O35" s="610">
        <v>155.25</v>
      </c>
      <c r="P35" s="602" t="s">
        <v>557</v>
      </c>
      <c r="Q35" s="602" t="s">
        <v>1418</v>
      </c>
      <c r="R35" s="606" t="s">
        <v>581</v>
      </c>
      <c r="S35" s="602" t="s">
        <v>1352</v>
      </c>
      <c r="T35" s="602" t="s">
        <v>1353</v>
      </c>
      <c r="U35" s="602" t="s">
        <v>105</v>
      </c>
      <c r="X35" s="603"/>
    </row>
    <row r="36" spans="1:27" s="602" customFormat="1" ht="39">
      <c r="A36" s="602">
        <v>31</v>
      </c>
      <c r="B36" s="603" t="s">
        <v>1498</v>
      </c>
      <c r="C36" s="602" t="s">
        <v>1499</v>
      </c>
      <c r="D36" s="604">
        <v>43290</v>
      </c>
      <c r="G36" s="605" t="s">
        <v>1500</v>
      </c>
      <c r="H36" s="602" t="s">
        <v>1501</v>
      </c>
      <c r="L36" s="602" t="s">
        <v>1499</v>
      </c>
      <c r="M36" s="602" t="s">
        <v>1502</v>
      </c>
      <c r="N36" s="602" t="s">
        <v>105</v>
      </c>
      <c r="O36" s="602">
        <v>100.69</v>
      </c>
      <c r="P36" s="602" t="s">
        <v>557</v>
      </c>
      <c r="Q36" s="602" t="s">
        <v>1503</v>
      </c>
      <c r="R36" s="606" t="s">
        <v>581</v>
      </c>
      <c r="S36" s="602" t="s">
        <v>1352</v>
      </c>
      <c r="T36" s="602" t="s">
        <v>673</v>
      </c>
      <c r="U36" s="602" t="s">
        <v>105</v>
      </c>
      <c r="X36" s="603" t="s">
        <v>1383</v>
      </c>
    </row>
    <row r="37" spans="1:27" s="602" customFormat="1" ht="39">
      <c r="A37" s="602">
        <v>32</v>
      </c>
      <c r="B37" s="603" t="s">
        <v>1504</v>
      </c>
      <c r="C37" s="605" t="s">
        <v>1505</v>
      </c>
      <c r="D37" s="609">
        <v>43404</v>
      </c>
      <c r="G37" s="605"/>
      <c r="H37" s="605" t="s">
        <v>1506</v>
      </c>
      <c r="L37" s="605" t="s">
        <v>1505</v>
      </c>
      <c r="M37" s="605" t="s">
        <v>1507</v>
      </c>
      <c r="N37" s="602" t="s">
        <v>105</v>
      </c>
      <c r="O37" s="610">
        <v>241.67</v>
      </c>
      <c r="P37" s="602" t="s">
        <v>557</v>
      </c>
      <c r="Q37" s="602" t="s">
        <v>1418</v>
      </c>
      <c r="R37" s="606" t="s">
        <v>581</v>
      </c>
      <c r="S37" s="602" t="s">
        <v>1352</v>
      </c>
      <c r="T37" s="602" t="s">
        <v>1353</v>
      </c>
      <c r="U37" s="602" t="s">
        <v>105</v>
      </c>
      <c r="X37" s="603" t="s">
        <v>2222</v>
      </c>
    </row>
    <row r="38" spans="1:27" s="602" customFormat="1" ht="39">
      <c r="A38" s="602">
        <v>10</v>
      </c>
      <c r="B38" s="603" t="s">
        <v>1402</v>
      </c>
      <c r="C38" s="602" t="s">
        <v>1403</v>
      </c>
      <c r="D38" s="611">
        <v>43405</v>
      </c>
      <c r="F38" s="602" t="s">
        <v>1391</v>
      </c>
      <c r="G38" s="605" t="s">
        <v>1404</v>
      </c>
      <c r="H38" s="602" t="s">
        <v>1405</v>
      </c>
      <c r="L38" s="602" t="s">
        <v>1403</v>
      </c>
      <c r="M38" s="602" t="s">
        <v>1406</v>
      </c>
      <c r="N38" s="602" t="s">
        <v>105</v>
      </c>
      <c r="O38" s="602">
        <v>76.599999999999994</v>
      </c>
      <c r="P38" s="602" t="s">
        <v>557</v>
      </c>
      <c r="Q38" s="602" t="s">
        <v>1407</v>
      </c>
      <c r="R38" s="606" t="s">
        <v>581</v>
      </c>
      <c r="S38" s="602" t="s">
        <v>1352</v>
      </c>
      <c r="T38" s="602" t="s">
        <v>1353</v>
      </c>
      <c r="U38" s="602" t="s">
        <v>105</v>
      </c>
      <c r="V38" s="606"/>
      <c r="W38" s="606"/>
      <c r="X38" s="603"/>
      <c r="AA38" s="602">
        <v>3.3</v>
      </c>
    </row>
    <row r="39" spans="1:27" s="602" customFormat="1" ht="39">
      <c r="A39" s="602">
        <v>4</v>
      </c>
      <c r="B39" s="603" t="s">
        <v>1363</v>
      </c>
      <c r="C39" s="602" t="s">
        <v>1364</v>
      </c>
      <c r="D39" s="604">
        <v>43521</v>
      </c>
      <c r="F39" s="602" t="s">
        <v>1348</v>
      </c>
      <c r="G39" s="605" t="s">
        <v>1365</v>
      </c>
      <c r="L39" s="602" t="s">
        <v>1364</v>
      </c>
      <c r="M39" s="602" t="s">
        <v>1366</v>
      </c>
      <c r="N39" s="602" t="s">
        <v>105</v>
      </c>
      <c r="O39" s="602">
        <v>126.6</v>
      </c>
      <c r="P39" s="602" t="s">
        <v>557</v>
      </c>
      <c r="Q39" s="602" t="s">
        <v>1531</v>
      </c>
      <c r="R39" s="606" t="s">
        <v>581</v>
      </c>
      <c r="S39" s="602" t="s">
        <v>1352</v>
      </c>
      <c r="T39" s="602" t="s">
        <v>1353</v>
      </c>
      <c r="U39" s="602" t="s">
        <v>105</v>
      </c>
      <c r="V39" s="606"/>
      <c r="W39" s="606"/>
      <c r="X39" s="603"/>
      <c r="AA39" s="602">
        <v>1.2</v>
      </c>
    </row>
    <row r="40" spans="1:27" s="602" customFormat="1" ht="39">
      <c r="A40" s="602">
        <v>35</v>
      </c>
      <c r="B40" s="603" t="s">
        <v>1516</v>
      </c>
      <c r="C40" s="602" t="s">
        <v>1517</v>
      </c>
      <c r="D40" s="604">
        <v>43556</v>
      </c>
      <c r="G40" s="605"/>
      <c r="H40" s="602" t="s">
        <v>1518</v>
      </c>
      <c r="L40" s="602" t="s">
        <v>1517</v>
      </c>
      <c r="M40" s="602" t="s">
        <v>1519</v>
      </c>
      <c r="N40" s="602" t="s">
        <v>105</v>
      </c>
      <c r="O40" s="602">
        <v>247.68</v>
      </c>
      <c r="P40" s="602" t="s">
        <v>557</v>
      </c>
      <c r="Q40" s="602" t="s">
        <v>1418</v>
      </c>
      <c r="R40" s="606" t="s">
        <v>581</v>
      </c>
      <c r="S40" s="602" t="s">
        <v>1352</v>
      </c>
      <c r="T40" s="602" t="s">
        <v>1353</v>
      </c>
      <c r="U40" s="602" t="s">
        <v>105</v>
      </c>
      <c r="X40" s="603"/>
    </row>
    <row r="41" spans="1:27" s="602" customFormat="1" ht="39">
      <c r="A41" s="602">
        <v>36</v>
      </c>
      <c r="B41" s="603" t="s">
        <v>1520</v>
      </c>
      <c r="C41" s="602" t="s">
        <v>1521</v>
      </c>
      <c r="D41" s="604">
        <v>43586</v>
      </c>
      <c r="G41" s="605"/>
      <c r="H41" s="602" t="s">
        <v>1522</v>
      </c>
      <c r="L41" s="602" t="s">
        <v>1521</v>
      </c>
      <c r="M41" s="602" t="s">
        <v>1523</v>
      </c>
      <c r="N41" s="602" t="s">
        <v>105</v>
      </c>
      <c r="O41" s="602">
        <v>282.3</v>
      </c>
      <c r="P41" s="602" t="s">
        <v>557</v>
      </c>
      <c r="Q41" s="602" t="s">
        <v>1351</v>
      </c>
      <c r="R41" s="606" t="s">
        <v>581</v>
      </c>
      <c r="S41" s="602" t="s">
        <v>1352</v>
      </c>
      <c r="T41" s="602" t="s">
        <v>1353</v>
      </c>
      <c r="U41" s="602" t="s">
        <v>105</v>
      </c>
      <c r="X41" s="608" t="s">
        <v>1478</v>
      </c>
    </row>
    <row r="42" spans="1:27" s="602" customFormat="1" ht="39">
      <c r="A42" s="602">
        <v>37</v>
      </c>
      <c r="B42" s="603" t="s">
        <v>1524</v>
      </c>
      <c r="C42" s="602" t="s">
        <v>1525</v>
      </c>
      <c r="D42" s="604">
        <v>43620</v>
      </c>
      <c r="G42" s="605"/>
      <c r="H42" s="602" t="s">
        <v>1496</v>
      </c>
      <c r="L42" s="602" t="s">
        <v>1525</v>
      </c>
      <c r="M42" s="602" t="s">
        <v>1526</v>
      </c>
      <c r="N42" s="602" t="s">
        <v>105</v>
      </c>
      <c r="O42" s="602">
        <v>140.83000000000001</v>
      </c>
      <c r="P42" s="602" t="s">
        <v>557</v>
      </c>
      <c r="Q42" s="602" t="s">
        <v>1418</v>
      </c>
      <c r="R42" s="606" t="s">
        <v>581</v>
      </c>
      <c r="S42" s="602" t="s">
        <v>1352</v>
      </c>
      <c r="T42" s="602" t="s">
        <v>1353</v>
      </c>
      <c r="U42" s="602" t="s">
        <v>105</v>
      </c>
      <c r="X42" s="603" t="s">
        <v>2055</v>
      </c>
    </row>
    <row r="43" spans="1:27" s="750" customFormat="1" ht="39">
      <c r="A43" s="602">
        <v>38</v>
      </c>
      <c r="B43" s="603" t="s">
        <v>1527</v>
      </c>
      <c r="C43" s="602" t="s">
        <v>1528</v>
      </c>
      <c r="D43" s="604">
        <v>43713</v>
      </c>
      <c r="E43" s="602"/>
      <c r="F43" s="602"/>
      <c r="G43" s="605"/>
      <c r="H43" s="623" t="s">
        <v>1529</v>
      </c>
      <c r="I43" s="602"/>
      <c r="J43" s="602"/>
      <c r="K43" s="602"/>
      <c r="L43" s="602" t="s">
        <v>1528</v>
      </c>
      <c r="M43" s="620" t="s">
        <v>1530</v>
      </c>
      <c r="N43" s="602" t="s">
        <v>105</v>
      </c>
      <c r="O43" s="624">
        <v>1012.12</v>
      </c>
      <c r="P43" s="602" t="s">
        <v>554</v>
      </c>
      <c r="Q43" s="620" t="s">
        <v>1531</v>
      </c>
      <c r="R43" s="606" t="s">
        <v>581</v>
      </c>
      <c r="S43" s="602" t="s">
        <v>1352</v>
      </c>
      <c r="T43" s="602" t="s">
        <v>2081</v>
      </c>
      <c r="U43" s="602" t="s">
        <v>105</v>
      </c>
      <c r="V43" s="602"/>
      <c r="W43" s="602"/>
      <c r="X43" s="607" t="s">
        <v>2455</v>
      </c>
    </row>
    <row r="44" spans="1:27" s="602" customFormat="1" ht="39">
      <c r="A44" s="602">
        <v>34</v>
      </c>
      <c r="B44" s="603" t="s">
        <v>1512</v>
      </c>
      <c r="C44" s="602" t="s">
        <v>1513</v>
      </c>
      <c r="D44" s="604">
        <v>43756</v>
      </c>
      <c r="G44" s="605"/>
      <c r="H44" s="602" t="s">
        <v>1514</v>
      </c>
      <c r="L44" s="602" t="s">
        <v>1513</v>
      </c>
      <c r="M44" s="602" t="s">
        <v>1515</v>
      </c>
      <c r="N44" s="602" t="s">
        <v>105</v>
      </c>
      <c r="O44" s="602">
        <v>99.32</v>
      </c>
      <c r="P44" s="602" t="s">
        <v>557</v>
      </c>
      <c r="Q44" s="602" t="s">
        <v>1382</v>
      </c>
      <c r="R44" s="606" t="s">
        <v>581</v>
      </c>
      <c r="S44" s="602" t="s">
        <v>1352</v>
      </c>
      <c r="T44" s="602" t="s">
        <v>1353</v>
      </c>
      <c r="X44" s="603" t="s">
        <v>1478</v>
      </c>
    </row>
    <row r="45" spans="1:27" s="602" customFormat="1" ht="39">
      <c r="A45" s="602">
        <v>11</v>
      </c>
      <c r="B45" s="603" t="s">
        <v>1408</v>
      </c>
      <c r="C45" s="602" t="s">
        <v>1409</v>
      </c>
      <c r="D45" s="611">
        <v>43797</v>
      </c>
      <c r="F45" s="602" t="s">
        <v>1410</v>
      </c>
      <c r="G45" s="605" t="s">
        <v>1411</v>
      </c>
      <c r="H45" s="602" t="s">
        <v>1405</v>
      </c>
      <c r="L45" s="602" t="s">
        <v>1409</v>
      </c>
      <c r="M45" s="602" t="s">
        <v>1412</v>
      </c>
      <c r="N45" s="602" t="s">
        <v>105</v>
      </c>
      <c r="O45" s="629">
        <v>75.3</v>
      </c>
      <c r="P45" s="602" t="s">
        <v>557</v>
      </c>
      <c r="Q45" s="602" t="s">
        <v>1407</v>
      </c>
      <c r="R45" s="606" t="s">
        <v>581</v>
      </c>
      <c r="S45" s="602" t="s">
        <v>1352</v>
      </c>
      <c r="T45" s="602" t="s">
        <v>1353</v>
      </c>
      <c r="U45" s="602" t="s">
        <v>105</v>
      </c>
      <c r="V45" s="606"/>
      <c r="W45" s="606"/>
      <c r="X45" s="603"/>
      <c r="AA45" s="602">
        <v>3.4</v>
      </c>
    </row>
    <row r="46" spans="1:27" s="602" customFormat="1" ht="39">
      <c r="A46" s="602">
        <v>39</v>
      </c>
      <c r="B46" s="603" t="s">
        <v>2085</v>
      </c>
      <c r="C46" s="602" t="s">
        <v>2086</v>
      </c>
      <c r="D46" s="604">
        <v>44144</v>
      </c>
      <c r="G46" s="605"/>
      <c r="H46" s="623" t="s">
        <v>2087</v>
      </c>
      <c r="L46" s="602" t="s">
        <v>2086</v>
      </c>
      <c r="M46" s="620" t="s">
        <v>2088</v>
      </c>
      <c r="N46" s="602" t="s">
        <v>105</v>
      </c>
      <c r="O46" s="624">
        <v>46.2</v>
      </c>
      <c r="P46" s="602" t="s">
        <v>557</v>
      </c>
      <c r="Q46" s="620" t="s">
        <v>1382</v>
      </c>
      <c r="R46" s="606" t="s">
        <v>581</v>
      </c>
      <c r="S46" s="602" t="s">
        <v>1352</v>
      </c>
      <c r="T46" s="602" t="s">
        <v>1353</v>
      </c>
      <c r="U46" s="602" t="s">
        <v>105</v>
      </c>
      <c r="X46" s="607" t="s">
        <v>2222</v>
      </c>
    </row>
    <row r="47" spans="1:27" s="602" customFormat="1" ht="39">
      <c r="A47" s="602">
        <v>40</v>
      </c>
      <c r="B47" s="603" t="s">
        <v>1532</v>
      </c>
      <c r="C47" s="602" t="s">
        <v>1533</v>
      </c>
      <c r="D47" s="604">
        <v>44228</v>
      </c>
      <c r="G47" s="605"/>
      <c r="H47" s="602" t="s">
        <v>1534</v>
      </c>
      <c r="L47" s="602" t="s">
        <v>1533</v>
      </c>
      <c r="M47" s="602" t="s">
        <v>1535</v>
      </c>
      <c r="N47" s="602" t="s">
        <v>105</v>
      </c>
      <c r="O47" s="602">
        <v>4473</v>
      </c>
      <c r="P47" s="602" t="s">
        <v>554</v>
      </c>
      <c r="Q47" s="602" t="s">
        <v>1351</v>
      </c>
      <c r="R47" s="606" t="s">
        <v>581</v>
      </c>
      <c r="S47" s="602" t="s">
        <v>1352</v>
      </c>
      <c r="T47" s="602" t="s">
        <v>2081</v>
      </c>
      <c r="U47" s="602" t="s">
        <v>105</v>
      </c>
      <c r="X47" s="607" t="s">
        <v>2055</v>
      </c>
    </row>
    <row r="48" spans="1:27" s="602" customFormat="1" ht="39">
      <c r="A48" s="602">
        <v>41</v>
      </c>
      <c r="B48" s="603" t="s">
        <v>1536</v>
      </c>
      <c r="C48" s="605" t="s">
        <v>1537</v>
      </c>
      <c r="D48" s="604">
        <v>44320</v>
      </c>
      <c r="G48" s="605"/>
      <c r="H48" s="602" t="s">
        <v>1538</v>
      </c>
      <c r="L48" s="605" t="s">
        <v>1539</v>
      </c>
      <c r="M48" s="602" t="s">
        <v>1540</v>
      </c>
      <c r="N48" s="602" t="s">
        <v>105</v>
      </c>
      <c r="O48" s="602">
        <v>112.38</v>
      </c>
      <c r="P48" s="602" t="s">
        <v>557</v>
      </c>
      <c r="Q48" s="602" t="s">
        <v>1541</v>
      </c>
      <c r="R48" s="606" t="s">
        <v>581</v>
      </c>
      <c r="S48" s="602" t="s">
        <v>1352</v>
      </c>
      <c r="T48" s="602" t="s">
        <v>1353</v>
      </c>
      <c r="U48" s="602" t="s">
        <v>105</v>
      </c>
      <c r="X48" s="607" t="s">
        <v>2055</v>
      </c>
    </row>
    <row r="49" spans="1:24" s="602" customFormat="1" ht="39">
      <c r="A49" s="602">
        <v>42</v>
      </c>
      <c r="B49" s="603" t="s">
        <v>1542</v>
      </c>
      <c r="C49" s="605" t="s">
        <v>1543</v>
      </c>
      <c r="D49" s="604">
        <v>44320</v>
      </c>
      <c r="G49" s="605"/>
      <c r="H49" s="602" t="s">
        <v>1544</v>
      </c>
      <c r="L49" s="602" t="s">
        <v>1545</v>
      </c>
      <c r="M49" s="602" t="s">
        <v>1546</v>
      </c>
      <c r="N49" s="602" t="s">
        <v>105</v>
      </c>
      <c r="O49" s="602">
        <v>411.94</v>
      </c>
      <c r="P49" s="602" t="s">
        <v>557</v>
      </c>
      <c r="Q49" s="602" t="s">
        <v>1547</v>
      </c>
      <c r="R49" s="606" t="s">
        <v>581</v>
      </c>
      <c r="S49" s="602" t="s">
        <v>1352</v>
      </c>
      <c r="T49" s="602" t="s">
        <v>2082</v>
      </c>
      <c r="U49" s="602" t="s">
        <v>105</v>
      </c>
      <c r="X49" s="607"/>
    </row>
    <row r="50" spans="1:24" s="602" customFormat="1" ht="39">
      <c r="A50" s="602">
        <v>43</v>
      </c>
      <c r="B50" s="603" t="s">
        <v>2077</v>
      </c>
      <c r="C50" s="605" t="s">
        <v>2078</v>
      </c>
      <c r="D50" s="604">
        <v>44321</v>
      </c>
      <c r="G50" s="605"/>
      <c r="H50" s="602" t="s">
        <v>2079</v>
      </c>
      <c r="L50" s="602" t="s">
        <v>2078</v>
      </c>
      <c r="M50" s="602" t="s">
        <v>2080</v>
      </c>
      <c r="N50" s="602" t="s">
        <v>105</v>
      </c>
      <c r="O50" s="602">
        <v>123.65</v>
      </c>
      <c r="P50" s="602" t="s">
        <v>557</v>
      </c>
      <c r="Q50" s="602" t="s">
        <v>1351</v>
      </c>
      <c r="R50" s="606" t="s">
        <v>581</v>
      </c>
      <c r="S50" s="602" t="s">
        <v>1352</v>
      </c>
      <c r="T50" s="602" t="s">
        <v>2081</v>
      </c>
      <c r="U50" s="602" t="s">
        <v>105</v>
      </c>
      <c r="X50" s="607"/>
    </row>
    <row r="51" spans="1:24" s="602" customFormat="1" ht="39">
      <c r="A51" s="602">
        <v>44</v>
      </c>
      <c r="B51" s="603" t="s">
        <v>2089</v>
      </c>
      <c r="C51" s="625" t="s">
        <v>2090</v>
      </c>
      <c r="D51" s="626">
        <v>44536</v>
      </c>
      <c r="E51" s="625"/>
      <c r="F51" s="625"/>
      <c r="G51" s="627"/>
      <c r="H51" s="628" t="s">
        <v>2091</v>
      </c>
      <c r="I51" s="625"/>
      <c r="J51" s="625"/>
      <c r="K51" s="625"/>
      <c r="L51" s="625" t="s">
        <v>2090</v>
      </c>
      <c r="M51" s="629" t="s">
        <v>2092</v>
      </c>
      <c r="N51" s="625" t="s">
        <v>105</v>
      </c>
      <c r="O51" s="630">
        <v>404.64</v>
      </c>
      <c r="P51" s="625" t="s">
        <v>557</v>
      </c>
      <c r="Q51" s="631" t="s">
        <v>1531</v>
      </c>
      <c r="R51" s="632" t="s">
        <v>581</v>
      </c>
      <c r="S51" s="625" t="s">
        <v>1352</v>
      </c>
      <c r="T51" s="625" t="s">
        <v>1353</v>
      </c>
      <c r="U51" s="625" t="s">
        <v>105</v>
      </c>
      <c r="V51" s="625"/>
      <c r="W51" s="625"/>
      <c r="X51" s="633" t="s">
        <v>2222</v>
      </c>
    </row>
    <row r="52" spans="1:24" s="751" customFormat="1" ht="39">
      <c r="A52" s="602">
        <v>45</v>
      </c>
      <c r="B52" s="603" t="s">
        <v>2113</v>
      </c>
      <c r="C52" s="602" t="s">
        <v>2098</v>
      </c>
      <c r="D52" s="604">
        <v>44713</v>
      </c>
      <c r="E52" s="602"/>
      <c r="F52" s="602"/>
      <c r="G52" s="605"/>
      <c r="H52" s="623" t="s">
        <v>2097</v>
      </c>
      <c r="I52" s="602"/>
      <c r="J52" s="602"/>
      <c r="K52" s="602"/>
      <c r="L52" s="602" t="s">
        <v>2098</v>
      </c>
      <c r="M52" s="620" t="s">
        <v>2099</v>
      </c>
      <c r="N52" s="602" t="s">
        <v>105</v>
      </c>
      <c r="O52" s="624">
        <v>265.79000000000002</v>
      </c>
      <c r="P52" s="602" t="s">
        <v>557</v>
      </c>
      <c r="Q52" s="620" t="s">
        <v>2100</v>
      </c>
      <c r="R52" s="606" t="s">
        <v>581</v>
      </c>
      <c r="S52" s="602" t="s">
        <v>1352</v>
      </c>
      <c r="T52" s="602" t="s">
        <v>1353</v>
      </c>
      <c r="U52" s="602" t="s">
        <v>105</v>
      </c>
      <c r="V52" s="602"/>
      <c r="W52" s="602"/>
      <c r="X52" s="607" t="s">
        <v>2456</v>
      </c>
    </row>
    <row r="53" spans="1:24" s="752" customFormat="1" ht="60" customHeight="1">
      <c r="A53" s="602">
        <v>46</v>
      </c>
      <c r="B53" s="603" t="s">
        <v>2286</v>
      </c>
      <c r="C53" s="602" t="s">
        <v>1563</v>
      </c>
      <c r="D53" s="611">
        <v>44896</v>
      </c>
      <c r="E53" s="602"/>
      <c r="F53" s="602"/>
      <c r="G53" s="605"/>
      <c r="H53" s="602" t="s">
        <v>1359</v>
      </c>
      <c r="I53" s="602"/>
      <c r="J53" s="602"/>
      <c r="K53" s="602"/>
      <c r="L53" s="602" t="s">
        <v>1563</v>
      </c>
      <c r="M53" s="602" t="s">
        <v>2287</v>
      </c>
      <c r="N53" s="602" t="s">
        <v>105</v>
      </c>
      <c r="O53" s="629">
        <v>128.62</v>
      </c>
      <c r="P53" s="602" t="s">
        <v>557</v>
      </c>
      <c r="Q53" s="602" t="s">
        <v>2096</v>
      </c>
      <c r="R53" s="606" t="s">
        <v>581</v>
      </c>
      <c r="S53" s="602" t="s">
        <v>1352</v>
      </c>
      <c r="T53" s="602" t="s">
        <v>2081</v>
      </c>
      <c r="U53" s="602" t="s">
        <v>105</v>
      </c>
      <c r="V53" s="606"/>
      <c r="W53" s="606"/>
      <c r="X53" s="603"/>
    </row>
    <row r="54" spans="1:24" s="753" customFormat="1" ht="37.5" customHeight="1">
      <c r="A54" s="602">
        <v>47</v>
      </c>
      <c r="B54" s="603" t="s">
        <v>2289</v>
      </c>
      <c r="C54" s="602" t="s">
        <v>2290</v>
      </c>
      <c r="D54" s="604">
        <v>45008</v>
      </c>
      <c r="E54" s="602"/>
      <c r="F54" s="602"/>
      <c r="G54" s="605"/>
      <c r="H54" s="623" t="s">
        <v>1514</v>
      </c>
      <c r="I54" s="602"/>
      <c r="J54" s="602"/>
      <c r="K54" s="602"/>
      <c r="L54" s="602" t="s">
        <v>2290</v>
      </c>
      <c r="M54" s="620" t="s">
        <v>2457</v>
      </c>
      <c r="N54" s="602" t="s">
        <v>105</v>
      </c>
      <c r="O54" s="624">
        <v>118.1</v>
      </c>
      <c r="P54" s="602" t="s">
        <v>557</v>
      </c>
      <c r="Q54" s="631" t="s">
        <v>1531</v>
      </c>
      <c r="R54" s="606" t="s">
        <v>581</v>
      </c>
      <c r="S54" s="602" t="s">
        <v>1352</v>
      </c>
      <c r="T54" s="602" t="s">
        <v>1353</v>
      </c>
      <c r="U54" s="602" t="s">
        <v>105</v>
      </c>
      <c r="V54" s="602"/>
      <c r="W54" s="602"/>
      <c r="X54" s="607" t="s">
        <v>2456</v>
      </c>
    </row>
    <row r="55" spans="1:24" ht="39">
      <c r="A55" s="602">
        <v>55</v>
      </c>
      <c r="B55" s="770" t="s">
        <v>2462</v>
      </c>
      <c r="C55" s="764" t="s">
        <v>2459</v>
      </c>
      <c r="D55" s="765">
        <v>45161</v>
      </c>
      <c r="E55" s="764"/>
      <c r="F55" s="764"/>
      <c r="G55" s="766"/>
      <c r="H55" s="764" t="s">
        <v>2461</v>
      </c>
      <c r="I55" s="764"/>
      <c r="J55" s="764"/>
      <c r="K55" s="764"/>
      <c r="L55" s="764" t="s">
        <v>2459</v>
      </c>
      <c r="M55" s="764" t="s">
        <v>2464</v>
      </c>
      <c r="N55" s="602" t="s">
        <v>105</v>
      </c>
      <c r="O55" s="767">
        <v>314.51</v>
      </c>
      <c r="P55" s="602" t="s">
        <v>557</v>
      </c>
      <c r="Q55" s="764" t="s">
        <v>2466</v>
      </c>
      <c r="R55" s="606" t="s">
        <v>581</v>
      </c>
      <c r="S55" s="602" t="s">
        <v>1352</v>
      </c>
      <c r="T55" s="764" t="s">
        <v>1353</v>
      </c>
      <c r="U55" s="602" t="s">
        <v>105</v>
      </c>
      <c r="V55" s="764"/>
      <c r="W55" s="764"/>
      <c r="X55" s="764"/>
    </row>
    <row r="56" spans="1:24" ht="39">
      <c r="A56" s="602">
        <v>55</v>
      </c>
      <c r="B56" s="770" t="s">
        <v>2463</v>
      </c>
      <c r="C56" s="764" t="s">
        <v>2460</v>
      </c>
      <c r="D56" s="765">
        <v>45231</v>
      </c>
      <c r="E56" s="764"/>
      <c r="F56" s="764"/>
      <c r="G56" s="766"/>
      <c r="H56" s="764" t="s">
        <v>1359</v>
      </c>
      <c r="I56" s="764"/>
      <c r="J56" s="764"/>
      <c r="K56" s="768"/>
      <c r="L56" s="764" t="s">
        <v>2460</v>
      </c>
      <c r="M56" s="764" t="s">
        <v>2465</v>
      </c>
      <c r="N56" s="602" t="s">
        <v>105</v>
      </c>
      <c r="O56" s="769">
        <v>258.08999999999997</v>
      </c>
      <c r="P56" s="602" t="s">
        <v>557</v>
      </c>
      <c r="Q56" s="764" t="s">
        <v>2466</v>
      </c>
      <c r="R56" s="606" t="s">
        <v>581</v>
      </c>
      <c r="S56" s="602" t="s">
        <v>1352</v>
      </c>
      <c r="T56" s="764" t="s">
        <v>1353</v>
      </c>
      <c r="U56" s="602" t="s">
        <v>105</v>
      </c>
      <c r="V56" s="764"/>
      <c r="W56" s="764"/>
      <c r="X56" s="764"/>
    </row>
    <row r="57" spans="1:24">
      <c r="G57" s="597"/>
      <c r="K57" s="415"/>
      <c r="N57" s="416"/>
      <c r="O57" s="634">
        <f>SUM(O11:O56)</f>
        <v>17840.48</v>
      </c>
      <c r="P57" s="416"/>
    </row>
    <row r="58" spans="1:24">
      <c r="G58" s="597"/>
      <c r="K58" s="415"/>
      <c r="O58" s="414"/>
    </row>
    <row r="59" spans="1:24">
      <c r="G59" s="597"/>
      <c r="O59" s="414"/>
    </row>
    <row r="60" spans="1:24" ht="17.5">
      <c r="A60" s="801" t="s">
        <v>1548</v>
      </c>
      <c r="B60" s="802"/>
      <c r="C60" s="802"/>
      <c r="D60" s="802"/>
      <c r="E60" s="802"/>
      <c r="F60" s="802"/>
      <c r="G60" s="635"/>
      <c r="H60" s="636"/>
      <c r="I60" s="636"/>
      <c r="J60" s="636"/>
      <c r="K60" s="636"/>
      <c r="L60" s="636"/>
      <c r="M60" s="636"/>
      <c r="N60" s="636"/>
      <c r="O60" s="636"/>
      <c r="P60" s="637"/>
      <c r="Q60" s="636"/>
      <c r="R60" s="636"/>
      <c r="S60" s="636"/>
      <c r="T60" s="636"/>
      <c r="U60" s="636"/>
      <c r="V60" s="636"/>
      <c r="W60" s="636"/>
      <c r="X60" s="636"/>
    </row>
    <row r="61" spans="1:24" s="636" customFormat="1" ht="43.9" customHeight="1">
      <c r="A61" s="598">
        <v>22042</v>
      </c>
      <c r="B61" s="598" t="s">
        <v>1549</v>
      </c>
      <c r="C61" s="598"/>
      <c r="D61" s="598">
        <v>32.299999999999997</v>
      </c>
      <c r="E61" s="598" t="s">
        <v>557</v>
      </c>
      <c r="F61" s="598"/>
      <c r="G61" s="598"/>
      <c r="H61" s="599">
        <v>42926</v>
      </c>
      <c r="I61" s="598" t="s">
        <v>1550</v>
      </c>
      <c r="J61" s="598" t="s">
        <v>1382</v>
      </c>
      <c r="K61" s="598" t="s">
        <v>1551</v>
      </c>
      <c r="L61" s="638"/>
      <c r="M61" s="598" t="s">
        <v>1552</v>
      </c>
      <c r="N61" s="598"/>
      <c r="O61" s="598" t="s">
        <v>1553</v>
      </c>
      <c r="P61" s="579"/>
      <c r="Q61" s="639" t="s">
        <v>1554</v>
      </c>
      <c r="R61" s="598"/>
      <c r="S61" s="598"/>
      <c r="T61" s="598"/>
      <c r="U61" s="598"/>
      <c r="V61" s="598"/>
      <c r="W61" s="598"/>
      <c r="X61" s="598"/>
    </row>
    <row r="62" spans="1:24" s="636" customFormat="1" ht="37.5">
      <c r="A62" s="598">
        <v>33</v>
      </c>
      <c r="B62" s="579"/>
      <c r="C62" s="598" t="s">
        <v>1555</v>
      </c>
      <c r="D62" s="599">
        <v>39548</v>
      </c>
      <c r="E62" s="599">
        <v>42976</v>
      </c>
      <c r="F62" s="598" t="s">
        <v>1348</v>
      </c>
      <c r="G62" s="600" t="s">
        <v>1556</v>
      </c>
      <c r="H62" s="598"/>
      <c r="I62" s="598"/>
      <c r="J62" s="598"/>
      <c r="K62" s="598"/>
      <c r="L62" s="598" t="s">
        <v>1555</v>
      </c>
      <c r="M62" s="598" t="s">
        <v>1557</v>
      </c>
      <c r="N62" s="598" t="s">
        <v>1558</v>
      </c>
      <c r="O62" s="598">
        <v>12.1</v>
      </c>
      <c r="P62" s="598" t="s">
        <v>557</v>
      </c>
      <c r="Q62" s="598" t="s">
        <v>1361</v>
      </c>
      <c r="R62" s="601" t="s">
        <v>581</v>
      </c>
      <c r="S62" s="598" t="s">
        <v>1352</v>
      </c>
      <c r="T62" s="598" t="s">
        <v>1353</v>
      </c>
      <c r="U62" s="640" t="s">
        <v>105</v>
      </c>
      <c r="V62" s="598"/>
      <c r="W62" s="598"/>
      <c r="X62" s="641"/>
    </row>
    <row r="63" spans="1:24" s="642" customFormat="1" ht="37.5">
      <c r="A63" s="598">
        <v>30</v>
      </c>
      <c r="B63" s="579"/>
      <c r="C63" s="598" t="s">
        <v>1559</v>
      </c>
      <c r="D63" s="599">
        <v>42817</v>
      </c>
      <c r="E63" s="599">
        <v>42958</v>
      </c>
      <c r="F63" s="598" t="s">
        <v>1365</v>
      </c>
      <c r="G63" s="600" t="s">
        <v>1560</v>
      </c>
      <c r="H63" s="598"/>
      <c r="I63" s="598"/>
      <c r="J63" s="598"/>
      <c r="K63" s="598"/>
      <c r="L63" s="598" t="s">
        <v>1559</v>
      </c>
      <c r="M63" s="598" t="s">
        <v>1561</v>
      </c>
      <c r="N63" s="598" t="s">
        <v>105</v>
      </c>
      <c r="O63" s="598">
        <v>48.9</v>
      </c>
      <c r="P63" s="598" t="s">
        <v>557</v>
      </c>
      <c r="Q63" s="598" t="s">
        <v>1351</v>
      </c>
      <c r="R63" s="601" t="s">
        <v>581</v>
      </c>
      <c r="S63" s="598" t="s">
        <v>1352</v>
      </c>
      <c r="T63" s="598" t="s">
        <v>1353</v>
      </c>
      <c r="U63" s="640" t="s">
        <v>105</v>
      </c>
      <c r="V63" s="598"/>
      <c r="W63" s="598"/>
      <c r="X63" s="641"/>
    </row>
    <row r="64" spans="1:24" s="642" customFormat="1" ht="37.5">
      <c r="A64" s="598">
        <v>28</v>
      </c>
      <c r="B64" s="579" t="s">
        <v>1562</v>
      </c>
      <c r="C64" s="598" t="s">
        <v>1563</v>
      </c>
      <c r="D64" s="599">
        <v>39548</v>
      </c>
      <c r="E64" s="599">
        <v>43986</v>
      </c>
      <c r="F64" s="598" t="s">
        <v>1348</v>
      </c>
      <c r="G64" s="600" t="s">
        <v>1359</v>
      </c>
      <c r="H64" s="598"/>
      <c r="I64" s="598"/>
      <c r="J64" s="598"/>
      <c r="K64" s="598"/>
      <c r="L64" s="598" t="s">
        <v>1563</v>
      </c>
      <c r="M64" s="598" t="s">
        <v>1564</v>
      </c>
      <c r="N64" s="598" t="s">
        <v>105</v>
      </c>
      <c r="O64" s="598">
        <v>128.6</v>
      </c>
      <c r="P64" s="598" t="s">
        <v>557</v>
      </c>
      <c r="Q64" s="598" t="s">
        <v>1361</v>
      </c>
      <c r="R64" s="601" t="s">
        <v>581</v>
      </c>
      <c r="S64" s="598" t="s">
        <v>1352</v>
      </c>
      <c r="T64" s="598" t="s">
        <v>1362</v>
      </c>
      <c r="U64" s="640" t="s">
        <v>105</v>
      </c>
      <c r="V64" s="598"/>
      <c r="W64" s="598"/>
      <c r="X64" s="641"/>
    </row>
    <row r="65" spans="1:27" s="642" customFormat="1" ht="37.5">
      <c r="A65" s="598">
        <v>11</v>
      </c>
      <c r="B65" s="579" t="s">
        <v>1565</v>
      </c>
      <c r="C65" s="598" t="s">
        <v>1566</v>
      </c>
      <c r="D65" s="599">
        <v>41209</v>
      </c>
      <c r="E65" s="599">
        <v>43986</v>
      </c>
      <c r="F65" s="598" t="s">
        <v>1348</v>
      </c>
      <c r="G65" s="600" t="s">
        <v>1567</v>
      </c>
      <c r="H65" s="598"/>
      <c r="I65" s="598"/>
      <c r="J65" s="598"/>
      <c r="K65" s="598"/>
      <c r="L65" s="598" t="s">
        <v>1566</v>
      </c>
      <c r="M65" s="598" t="s">
        <v>1568</v>
      </c>
      <c r="N65" s="598" t="s">
        <v>1569</v>
      </c>
      <c r="O65" s="598">
        <v>37.200000000000003</v>
      </c>
      <c r="P65" s="598" t="s">
        <v>557</v>
      </c>
      <c r="Q65" s="598" t="s">
        <v>1418</v>
      </c>
      <c r="R65" s="601" t="s">
        <v>581</v>
      </c>
      <c r="S65" s="598" t="s">
        <v>1352</v>
      </c>
      <c r="T65" s="598" t="s">
        <v>1362</v>
      </c>
      <c r="U65" s="640" t="s">
        <v>1569</v>
      </c>
      <c r="V65" s="598"/>
      <c r="W65" s="598"/>
      <c r="X65" s="641"/>
    </row>
    <row r="66" spans="1:27" s="642" customFormat="1" ht="37.5">
      <c r="A66" s="598">
        <v>8</v>
      </c>
      <c r="B66" s="579" t="s">
        <v>1570</v>
      </c>
      <c r="C66" s="598" t="s">
        <v>1571</v>
      </c>
      <c r="D66" s="599">
        <v>40056</v>
      </c>
      <c r="E66" s="599">
        <v>43812</v>
      </c>
      <c r="F66" s="598" t="s">
        <v>1348</v>
      </c>
      <c r="G66" s="600" t="s">
        <v>1572</v>
      </c>
      <c r="H66" s="598"/>
      <c r="I66" s="598"/>
      <c r="J66" s="598"/>
      <c r="K66" s="598"/>
      <c r="L66" s="598" t="s">
        <v>1571</v>
      </c>
      <c r="M66" s="598" t="s">
        <v>1573</v>
      </c>
      <c r="N66" s="598" t="s">
        <v>105</v>
      </c>
      <c r="O66" s="598">
        <v>63.7</v>
      </c>
      <c r="P66" s="598" t="s">
        <v>557</v>
      </c>
      <c r="Q66" s="598" t="s">
        <v>1351</v>
      </c>
      <c r="R66" s="601" t="s">
        <v>581</v>
      </c>
      <c r="S66" s="598" t="s">
        <v>1352</v>
      </c>
      <c r="T66" s="598" t="s">
        <v>1353</v>
      </c>
      <c r="U66" s="640" t="s">
        <v>105</v>
      </c>
      <c r="V66" s="598"/>
      <c r="W66" s="598"/>
      <c r="X66" s="641"/>
    </row>
    <row r="67" spans="1:27" s="642" customFormat="1" ht="37.5">
      <c r="A67" s="643">
        <v>26</v>
      </c>
      <c r="B67" s="644" t="s">
        <v>1574</v>
      </c>
      <c r="C67" s="643" t="s">
        <v>1575</v>
      </c>
      <c r="D67" s="645">
        <v>42688</v>
      </c>
      <c r="E67" s="643"/>
      <c r="F67" s="643" t="s">
        <v>1439</v>
      </c>
      <c r="G67" s="646" t="s">
        <v>1405</v>
      </c>
      <c r="H67" s="643"/>
      <c r="I67" s="643"/>
      <c r="J67" s="643"/>
      <c r="K67" s="643"/>
      <c r="L67" s="643" t="s">
        <v>1575</v>
      </c>
      <c r="M67" s="643" t="s">
        <v>1576</v>
      </c>
      <c r="N67" s="643" t="s">
        <v>105</v>
      </c>
      <c r="O67" s="643">
        <v>143.04</v>
      </c>
      <c r="P67" s="643" t="s">
        <v>557</v>
      </c>
      <c r="Q67" s="643" t="s">
        <v>1407</v>
      </c>
      <c r="R67" s="647" t="s">
        <v>581</v>
      </c>
      <c r="S67" s="643" t="s">
        <v>1352</v>
      </c>
      <c r="T67" s="643" t="s">
        <v>1353</v>
      </c>
      <c r="U67" s="643" t="s">
        <v>105</v>
      </c>
      <c r="V67" s="647"/>
      <c r="W67" s="647"/>
      <c r="X67" s="644" t="s">
        <v>1356</v>
      </c>
    </row>
    <row r="68" spans="1:27" s="651" customFormat="1" ht="37.5">
      <c r="A68" s="643">
        <v>1</v>
      </c>
      <c r="B68" s="644" t="s">
        <v>1577</v>
      </c>
      <c r="C68" s="643" t="s">
        <v>1533</v>
      </c>
      <c r="D68" s="645">
        <v>42828</v>
      </c>
      <c r="E68" s="643"/>
      <c r="F68" s="643" t="s">
        <v>1534</v>
      </c>
      <c r="G68" s="646"/>
      <c r="H68" s="643" t="s">
        <v>1476</v>
      </c>
      <c r="I68" s="643"/>
      <c r="J68" s="643"/>
      <c r="K68" s="643"/>
      <c r="L68" s="643" t="s">
        <v>1533</v>
      </c>
      <c r="M68" s="643" t="s">
        <v>1535</v>
      </c>
      <c r="N68" s="643" t="s">
        <v>105</v>
      </c>
      <c r="O68" s="643">
        <v>4642</v>
      </c>
      <c r="P68" s="643" t="s">
        <v>554</v>
      </c>
      <c r="Q68" s="643" t="s">
        <v>1351</v>
      </c>
      <c r="R68" s="648" t="s">
        <v>581</v>
      </c>
      <c r="S68" s="643" t="s">
        <v>1352</v>
      </c>
      <c r="T68" s="643" t="s">
        <v>1362</v>
      </c>
      <c r="U68" s="649" t="s">
        <v>105</v>
      </c>
      <c r="V68" s="643"/>
      <c r="W68" s="643"/>
      <c r="X68" s="650" t="s">
        <v>1401</v>
      </c>
      <c r="AA68" s="651">
        <v>5.0999999999999996</v>
      </c>
    </row>
    <row r="69" spans="1:27" s="651" customFormat="1" ht="37.5">
      <c r="A69" s="594">
        <v>27</v>
      </c>
      <c r="B69" s="595" t="s">
        <v>1578</v>
      </c>
      <c r="C69" s="594" t="s">
        <v>1545</v>
      </c>
      <c r="D69" s="754">
        <v>40504</v>
      </c>
      <c r="E69" s="754">
        <v>44320</v>
      </c>
      <c r="F69" s="594" t="s">
        <v>1579</v>
      </c>
      <c r="G69" s="755" t="s">
        <v>1579</v>
      </c>
      <c r="H69" s="594"/>
      <c r="I69" s="594"/>
      <c r="J69" s="594"/>
      <c r="K69" s="594"/>
      <c r="L69" s="594" t="s">
        <v>1545</v>
      </c>
      <c r="M69" s="594" t="s">
        <v>1580</v>
      </c>
      <c r="N69" s="594" t="s">
        <v>105</v>
      </c>
      <c r="O69" s="594">
        <v>313.2</v>
      </c>
      <c r="P69" s="594" t="s">
        <v>557</v>
      </c>
      <c r="Q69" s="594" t="s">
        <v>1382</v>
      </c>
      <c r="R69" s="596" t="s">
        <v>581</v>
      </c>
      <c r="S69" s="594" t="s">
        <v>1352</v>
      </c>
      <c r="T69" s="594" t="s">
        <v>1353</v>
      </c>
      <c r="U69" s="594" t="s">
        <v>105</v>
      </c>
      <c r="V69" s="596"/>
      <c r="W69" s="596"/>
      <c r="X69" s="595" t="s">
        <v>1478</v>
      </c>
    </row>
    <row r="70" spans="1:27" s="652" customFormat="1" ht="37.5">
      <c r="A70" s="594">
        <v>21</v>
      </c>
      <c r="B70" s="595" t="s">
        <v>1581</v>
      </c>
      <c r="C70" s="594" t="s">
        <v>1582</v>
      </c>
      <c r="D70" s="754">
        <v>40662</v>
      </c>
      <c r="E70" s="754">
        <v>44321</v>
      </c>
      <c r="F70" s="594" t="s">
        <v>1583</v>
      </c>
      <c r="G70" s="755" t="s">
        <v>1583</v>
      </c>
      <c r="H70" s="594" t="s">
        <v>1584</v>
      </c>
      <c r="I70" s="594"/>
      <c r="J70" s="594"/>
      <c r="K70" s="594"/>
      <c r="L70" s="594" t="s">
        <v>1582</v>
      </c>
      <c r="M70" s="594" t="s">
        <v>1580</v>
      </c>
      <c r="N70" s="594" t="s">
        <v>105</v>
      </c>
      <c r="O70" s="594">
        <v>98.5</v>
      </c>
      <c r="P70" s="594" t="s">
        <v>557</v>
      </c>
      <c r="Q70" s="594" t="s">
        <v>1382</v>
      </c>
      <c r="R70" s="596" t="s">
        <v>581</v>
      </c>
      <c r="S70" s="594" t="s">
        <v>1352</v>
      </c>
      <c r="T70" s="594" t="s">
        <v>1353</v>
      </c>
      <c r="U70" s="594" t="s">
        <v>105</v>
      </c>
      <c r="V70" s="596"/>
      <c r="W70" s="596"/>
      <c r="X70" s="595"/>
      <c r="AA70" s="652">
        <v>1.6</v>
      </c>
    </row>
    <row r="71" spans="1:27" s="652" customFormat="1" ht="37.5">
      <c r="A71" s="598">
        <v>6</v>
      </c>
      <c r="B71" s="579" t="s">
        <v>1370</v>
      </c>
      <c r="C71" s="598" t="s">
        <v>1371</v>
      </c>
      <c r="D71" s="599">
        <v>40315</v>
      </c>
      <c r="E71" s="599">
        <v>44389</v>
      </c>
      <c r="F71" s="598" t="s">
        <v>208</v>
      </c>
      <c r="G71" s="600" t="s">
        <v>1359</v>
      </c>
      <c r="H71" s="598"/>
      <c r="I71" s="598"/>
      <c r="J71" s="598"/>
      <c r="K71" s="598"/>
      <c r="L71" s="598" t="s">
        <v>1371</v>
      </c>
      <c r="M71" s="598" t="s">
        <v>1372</v>
      </c>
      <c r="N71" s="598" t="s">
        <v>105</v>
      </c>
      <c r="O71" s="598">
        <v>51.6</v>
      </c>
      <c r="P71" s="598" t="s">
        <v>557</v>
      </c>
      <c r="Q71" s="598" t="s">
        <v>1361</v>
      </c>
      <c r="R71" s="601" t="s">
        <v>581</v>
      </c>
      <c r="S71" s="598" t="s">
        <v>1352</v>
      </c>
      <c r="T71" s="598" t="s">
        <v>1353</v>
      </c>
      <c r="U71" s="598" t="s">
        <v>105</v>
      </c>
      <c r="V71" s="601"/>
      <c r="W71" s="601"/>
      <c r="X71" s="579"/>
      <c r="AA71" s="652">
        <v>1.7</v>
      </c>
    </row>
    <row r="72" spans="1:27" s="598" customFormat="1" ht="37.5">
      <c r="A72" s="594">
        <v>10</v>
      </c>
      <c r="B72" s="595" t="s">
        <v>1389</v>
      </c>
      <c r="C72" s="594" t="s">
        <v>1390</v>
      </c>
      <c r="D72" s="754">
        <v>41323</v>
      </c>
      <c r="E72" s="754">
        <v>44417</v>
      </c>
      <c r="F72" s="594" t="s">
        <v>1391</v>
      </c>
      <c r="G72" s="755" t="s">
        <v>1392</v>
      </c>
      <c r="H72" s="594" t="s">
        <v>1393</v>
      </c>
      <c r="I72" s="594"/>
      <c r="J72" s="594"/>
      <c r="K72" s="594"/>
      <c r="L72" s="594" t="s">
        <v>1390</v>
      </c>
      <c r="M72" s="594" t="s">
        <v>1394</v>
      </c>
      <c r="N72" s="594" t="s">
        <v>1395</v>
      </c>
      <c r="O72" s="594">
        <v>56.8</v>
      </c>
      <c r="P72" s="594" t="s">
        <v>557</v>
      </c>
      <c r="Q72" s="594" t="s">
        <v>1361</v>
      </c>
      <c r="R72" s="596" t="s">
        <v>581</v>
      </c>
      <c r="S72" s="594" t="s">
        <v>1352</v>
      </c>
      <c r="T72" s="594" t="s">
        <v>1362</v>
      </c>
      <c r="U72" s="594" t="s">
        <v>1395</v>
      </c>
      <c r="V72" s="596"/>
      <c r="W72" s="596"/>
      <c r="X72" s="595"/>
      <c r="AA72" s="598">
        <v>1.4</v>
      </c>
    </row>
    <row r="73" spans="1:27" s="594" customFormat="1" ht="37.5">
      <c r="A73" s="598">
        <v>31</v>
      </c>
      <c r="B73" s="598" t="s">
        <v>1487</v>
      </c>
      <c r="C73" s="598" t="s">
        <v>1488</v>
      </c>
      <c r="D73" s="599">
        <v>43112</v>
      </c>
      <c r="E73" s="599">
        <v>44586</v>
      </c>
      <c r="F73" s="598"/>
      <c r="G73" s="600"/>
      <c r="H73" s="598" t="s">
        <v>1489</v>
      </c>
      <c r="I73" s="598"/>
      <c r="J73" s="598"/>
      <c r="K73" s="598"/>
      <c r="L73" s="598" t="s">
        <v>1488</v>
      </c>
      <c r="M73" s="598" t="s">
        <v>1490</v>
      </c>
      <c r="N73" s="598" t="s">
        <v>105</v>
      </c>
      <c r="O73" s="598">
        <v>55.87</v>
      </c>
      <c r="P73" s="598" t="s">
        <v>557</v>
      </c>
      <c r="Q73" s="598" t="s">
        <v>1382</v>
      </c>
      <c r="R73" s="598" t="s">
        <v>581</v>
      </c>
      <c r="S73" s="598" t="s">
        <v>1352</v>
      </c>
      <c r="T73" s="598" t="s">
        <v>1353</v>
      </c>
      <c r="U73" s="598" t="s">
        <v>105</v>
      </c>
      <c r="V73" s="598"/>
      <c r="W73" s="598"/>
      <c r="X73" s="598"/>
      <c r="AA73" s="594">
        <v>3.1</v>
      </c>
    </row>
    <row r="74" spans="1:27" s="602" customFormat="1" ht="39">
      <c r="A74" s="691">
        <v>33</v>
      </c>
      <c r="B74" s="608" t="s">
        <v>1508</v>
      </c>
      <c r="C74" s="692" t="s">
        <v>1509</v>
      </c>
      <c r="D74" s="693">
        <v>43404</v>
      </c>
      <c r="E74" s="756">
        <v>44904</v>
      </c>
      <c r="F74" s="691"/>
      <c r="G74" s="692"/>
      <c r="H74" s="692" t="s">
        <v>1510</v>
      </c>
      <c r="I74" s="691"/>
      <c r="J74" s="691"/>
      <c r="K74" s="691"/>
      <c r="L74" s="692" t="s">
        <v>1509</v>
      </c>
      <c r="M74" s="692" t="s">
        <v>1511</v>
      </c>
      <c r="N74" s="691" t="s">
        <v>105</v>
      </c>
      <c r="O74" s="694">
        <v>49.4</v>
      </c>
      <c r="P74" s="691" t="s">
        <v>557</v>
      </c>
      <c r="Q74" s="691" t="s">
        <v>1351</v>
      </c>
      <c r="R74" s="757" t="s">
        <v>581</v>
      </c>
      <c r="S74" s="691" t="s">
        <v>1352</v>
      </c>
      <c r="T74" s="691" t="s">
        <v>1353</v>
      </c>
      <c r="U74" s="691" t="s">
        <v>105</v>
      </c>
      <c r="V74" s="691"/>
      <c r="W74" s="691"/>
      <c r="X74" s="608"/>
    </row>
    <row r="75" spans="1:27" s="758" customFormat="1" ht="39">
      <c r="A75" s="758">
        <v>23</v>
      </c>
      <c r="B75" s="759" t="s">
        <v>1459</v>
      </c>
      <c r="C75" s="758" t="s">
        <v>1460</v>
      </c>
      <c r="D75" s="760">
        <v>42797</v>
      </c>
      <c r="E75" s="761">
        <v>45233</v>
      </c>
      <c r="F75" s="758" t="s">
        <v>1461</v>
      </c>
      <c r="G75" s="762" t="s">
        <v>1462</v>
      </c>
      <c r="L75" s="758" t="s">
        <v>1460</v>
      </c>
      <c r="M75" s="758" t="s">
        <v>1463</v>
      </c>
      <c r="N75" s="758" t="s">
        <v>105</v>
      </c>
      <c r="O75" s="758">
        <v>42.93</v>
      </c>
      <c r="P75" s="758" t="s">
        <v>557</v>
      </c>
      <c r="Q75" s="758" t="s">
        <v>1361</v>
      </c>
      <c r="R75" s="763" t="s">
        <v>581</v>
      </c>
      <c r="S75" s="758" t="s">
        <v>1352</v>
      </c>
      <c r="T75" s="758" t="s">
        <v>1353</v>
      </c>
      <c r="U75" s="758" t="s">
        <v>105</v>
      </c>
      <c r="X75" s="759"/>
    </row>
  </sheetData>
  <autoFilter ref="A10:AA55" xr:uid="{00000000-0001-0000-1000-000000000000}">
    <sortState xmlns:xlrd2="http://schemas.microsoft.com/office/spreadsheetml/2017/richdata2" ref="A11:AA53">
      <sortCondition ref="D10:D52"/>
    </sortState>
  </autoFilter>
  <mergeCells count="2">
    <mergeCell ref="F9:J9"/>
    <mergeCell ref="A60:F60"/>
  </mergeCells>
  <dataValidations count="6">
    <dataValidation type="list" allowBlank="1" showInputMessage="1" showErrorMessage="1" sqref="P68 P29:P32 P74 P34:P56" xr:uid="{26C7F83B-A090-40B2-B444-7F00F45804BA}">
      <formula1>$W$2:$W$5</formula1>
    </dataValidation>
    <dataValidation type="list" allowBlank="1" showInputMessage="1" showErrorMessage="1" sqref="V67:W67 V69:W72 V11:W26" xr:uid="{762780E9-5D57-4F22-AE13-ABDA71F1074A}">
      <formula1>$AA$13:$AA$26</formula1>
    </dataValidation>
    <dataValidation type="list" allowBlank="1" showInputMessage="1" showErrorMessage="1" sqref="R62:R72 R32:R56 R74:R75 R11:R27 R28:R30" xr:uid="{B1A7C408-50F0-4AEE-B13C-CFAB0E0C118E}">
      <formula1>$Y$10:$Y$11</formula1>
    </dataValidation>
    <dataValidation type="list" allowBlank="1" showInputMessage="1" showErrorMessage="1" sqref="G61 U62:U72 U32:U53 U74:U75 U11:U27 U28:U30" xr:uid="{D28A571A-DB03-44C4-A466-108B9AA162C7}">
      <formula1>$S$2:$S$7</formula1>
    </dataValidation>
    <dataValidation type="list" allowBlank="1" showInputMessage="1" showErrorMessage="1" sqref="E61 P62:P67 P69:P72 P75 P11:P27 P28" xr:uid="{90E3B950-68FF-49EB-B566-58099DE2C981}">
      <formula1>$R$2:$R$5</formula1>
    </dataValidation>
    <dataValidation type="list" allowBlank="1" showInputMessage="1" showErrorMessage="1" sqref="C61 N62 N64:N67 N69:N72 N11:N25" xr:uid="{5C8BEEC9-306E-43EF-B576-6E6E08CE3472}">
      <formula1>$T$1:$T$3</formula1>
    </dataValidation>
  </dataValidations>
  <pageMargins left="0.75" right="0.75" top="1" bottom="1" header="0.5" footer="0.5"/>
  <pageSetup paperSize="9" scale="89" orientation="landscape" r:id="rId1"/>
  <headerFooter alignWithMargins="0"/>
  <rowBreaks count="2" manualBreakCount="2">
    <brk id="44" max="23" man="1"/>
    <brk id="60" max="23" man="1"/>
  </rowBreaks>
  <colBreaks count="2" manualBreakCount="2">
    <brk id="11" min="2" max="75" man="1"/>
    <brk id="15" min="2" max="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77"/>
  <sheetViews>
    <sheetView view="pageBreakPreview" zoomScaleNormal="100" zoomScaleSheetLayoutView="100" workbookViewId="0">
      <selection activeCell="G27" sqref="G27"/>
    </sheetView>
  </sheetViews>
  <sheetFormatPr defaultRowHeight="12.5"/>
  <cols>
    <col min="1" max="1" width="30.54296875" style="532" customWidth="1"/>
    <col min="2" max="2" width="36.453125" style="532" customWidth="1"/>
    <col min="3" max="3" width="13.1796875" style="532" customWidth="1"/>
    <col min="4" max="6" width="9.1796875" style="532"/>
    <col min="7" max="7" width="29.453125" style="532" customWidth="1"/>
    <col min="8" max="8" width="51.1796875" style="532" customWidth="1"/>
    <col min="9" max="256" width="9.1796875" style="532"/>
    <col min="257" max="257" width="30.54296875" style="532" customWidth="1"/>
    <col min="258" max="258" width="36.453125" style="532" customWidth="1"/>
    <col min="259" max="259" width="13.1796875" style="532" customWidth="1"/>
    <col min="260" max="262" width="9.1796875" style="532"/>
    <col min="263" max="263" width="29.453125" style="532" customWidth="1"/>
    <col min="264" max="264" width="51.1796875" style="532" customWidth="1"/>
    <col min="265" max="512" width="9.1796875" style="532"/>
    <col min="513" max="513" width="30.54296875" style="532" customWidth="1"/>
    <col min="514" max="514" width="36.453125" style="532" customWidth="1"/>
    <col min="515" max="515" width="13.1796875" style="532" customWidth="1"/>
    <col min="516" max="518" width="9.1796875" style="532"/>
    <col min="519" max="519" width="29.453125" style="532" customWidth="1"/>
    <col min="520" max="520" width="51.1796875" style="532" customWidth="1"/>
    <col min="521" max="768" width="9.1796875" style="532"/>
    <col min="769" max="769" width="30.54296875" style="532" customWidth="1"/>
    <col min="770" max="770" width="36.453125" style="532" customWidth="1"/>
    <col min="771" max="771" width="13.1796875" style="532" customWidth="1"/>
    <col min="772" max="774" width="9.1796875" style="532"/>
    <col min="775" max="775" width="29.453125" style="532" customWidth="1"/>
    <col min="776" max="776" width="51.1796875" style="532" customWidth="1"/>
    <col min="777" max="1024" width="9.1796875" style="532"/>
    <col min="1025" max="1025" width="30.54296875" style="532" customWidth="1"/>
    <col min="1026" max="1026" width="36.453125" style="532" customWidth="1"/>
    <col min="1027" max="1027" width="13.1796875" style="532" customWidth="1"/>
    <col min="1028" max="1030" width="9.1796875" style="532"/>
    <col min="1031" max="1031" width="29.453125" style="532" customWidth="1"/>
    <col min="1032" max="1032" width="51.1796875" style="532" customWidth="1"/>
    <col min="1033" max="1280" width="9.1796875" style="532"/>
    <col min="1281" max="1281" width="30.54296875" style="532" customWidth="1"/>
    <col min="1282" max="1282" width="36.453125" style="532" customWidth="1"/>
    <col min="1283" max="1283" width="13.1796875" style="532" customWidth="1"/>
    <col min="1284" max="1286" width="9.1796875" style="532"/>
    <col min="1287" max="1287" width="29.453125" style="532" customWidth="1"/>
    <col min="1288" max="1288" width="51.1796875" style="532" customWidth="1"/>
    <col min="1289" max="1536" width="9.1796875" style="532"/>
    <col min="1537" max="1537" width="30.54296875" style="532" customWidth="1"/>
    <col min="1538" max="1538" width="36.453125" style="532" customWidth="1"/>
    <col min="1539" max="1539" width="13.1796875" style="532" customWidth="1"/>
    <col min="1540" max="1542" width="9.1796875" style="532"/>
    <col min="1543" max="1543" width="29.453125" style="532" customWidth="1"/>
    <col min="1544" max="1544" width="51.1796875" style="532" customWidth="1"/>
    <col min="1545" max="1792" width="9.1796875" style="532"/>
    <col min="1793" max="1793" width="30.54296875" style="532" customWidth="1"/>
    <col min="1794" max="1794" width="36.453125" style="532" customWidth="1"/>
    <col min="1795" max="1795" width="13.1796875" style="532" customWidth="1"/>
    <col min="1796" max="1798" width="9.1796875" style="532"/>
    <col min="1799" max="1799" width="29.453125" style="532" customWidth="1"/>
    <col min="1800" max="1800" width="51.1796875" style="532" customWidth="1"/>
    <col min="1801" max="2048" width="9.1796875" style="532"/>
    <col min="2049" max="2049" width="30.54296875" style="532" customWidth="1"/>
    <col min="2050" max="2050" width="36.453125" style="532" customWidth="1"/>
    <col min="2051" max="2051" width="13.1796875" style="532" customWidth="1"/>
    <col min="2052" max="2054" width="9.1796875" style="532"/>
    <col min="2055" max="2055" width="29.453125" style="532" customWidth="1"/>
    <col min="2056" max="2056" width="51.1796875" style="532" customWidth="1"/>
    <col min="2057" max="2304" width="9.1796875" style="532"/>
    <col min="2305" max="2305" width="30.54296875" style="532" customWidth="1"/>
    <col min="2306" max="2306" width="36.453125" style="532" customWidth="1"/>
    <col min="2307" max="2307" width="13.1796875" style="532" customWidth="1"/>
    <col min="2308" max="2310" width="9.1796875" style="532"/>
    <col min="2311" max="2311" width="29.453125" style="532" customWidth="1"/>
    <col min="2312" max="2312" width="51.1796875" style="532" customWidth="1"/>
    <col min="2313" max="2560" width="9.1796875" style="532"/>
    <col min="2561" max="2561" width="30.54296875" style="532" customWidth="1"/>
    <col min="2562" max="2562" width="36.453125" style="532" customWidth="1"/>
    <col min="2563" max="2563" width="13.1796875" style="532" customWidth="1"/>
    <col min="2564" max="2566" width="9.1796875" style="532"/>
    <col min="2567" max="2567" width="29.453125" style="532" customWidth="1"/>
    <col min="2568" max="2568" width="51.1796875" style="532" customWidth="1"/>
    <col min="2569" max="2816" width="9.1796875" style="532"/>
    <col min="2817" max="2817" width="30.54296875" style="532" customWidth="1"/>
    <col min="2818" max="2818" width="36.453125" style="532" customWidth="1"/>
    <col min="2819" max="2819" width="13.1796875" style="532" customWidth="1"/>
    <col min="2820" max="2822" width="9.1796875" style="532"/>
    <col min="2823" max="2823" width="29.453125" style="532" customWidth="1"/>
    <col min="2824" max="2824" width="51.1796875" style="532" customWidth="1"/>
    <col min="2825" max="3072" width="9.1796875" style="532"/>
    <col min="3073" max="3073" width="30.54296875" style="532" customWidth="1"/>
    <col min="3074" max="3074" width="36.453125" style="532" customWidth="1"/>
    <col min="3075" max="3075" width="13.1796875" style="532" customWidth="1"/>
    <col min="3076" max="3078" width="9.1796875" style="532"/>
    <col min="3079" max="3079" width="29.453125" style="532" customWidth="1"/>
    <col min="3080" max="3080" width="51.1796875" style="532" customWidth="1"/>
    <col min="3081" max="3328" width="9.1796875" style="532"/>
    <col min="3329" max="3329" width="30.54296875" style="532" customWidth="1"/>
    <col min="3330" max="3330" width="36.453125" style="532" customWidth="1"/>
    <col min="3331" max="3331" width="13.1796875" style="532" customWidth="1"/>
    <col min="3332" max="3334" width="9.1796875" style="532"/>
    <col min="3335" max="3335" width="29.453125" style="532" customWidth="1"/>
    <col min="3336" max="3336" width="51.1796875" style="532" customWidth="1"/>
    <col min="3337" max="3584" width="9.1796875" style="532"/>
    <col min="3585" max="3585" width="30.54296875" style="532" customWidth="1"/>
    <col min="3586" max="3586" width="36.453125" style="532" customWidth="1"/>
    <col min="3587" max="3587" width="13.1796875" style="532" customWidth="1"/>
    <col min="3588" max="3590" width="9.1796875" style="532"/>
    <col min="3591" max="3591" width="29.453125" style="532" customWidth="1"/>
    <col min="3592" max="3592" width="51.1796875" style="532" customWidth="1"/>
    <col min="3593" max="3840" width="9.1796875" style="532"/>
    <col min="3841" max="3841" width="30.54296875" style="532" customWidth="1"/>
    <col min="3842" max="3842" width="36.453125" style="532" customWidth="1"/>
    <col min="3843" max="3843" width="13.1796875" style="532" customWidth="1"/>
    <col min="3844" max="3846" width="9.1796875" style="532"/>
    <col min="3847" max="3847" width="29.453125" style="532" customWidth="1"/>
    <col min="3848" max="3848" width="51.1796875" style="532" customWidth="1"/>
    <col min="3849" max="4096" width="9.1796875" style="532"/>
    <col min="4097" max="4097" width="30.54296875" style="532" customWidth="1"/>
    <col min="4098" max="4098" width="36.453125" style="532" customWidth="1"/>
    <col min="4099" max="4099" width="13.1796875" style="532" customWidth="1"/>
    <col min="4100" max="4102" width="9.1796875" style="532"/>
    <col min="4103" max="4103" width="29.453125" style="532" customWidth="1"/>
    <col min="4104" max="4104" width="51.1796875" style="532" customWidth="1"/>
    <col min="4105" max="4352" width="9.1796875" style="532"/>
    <col min="4353" max="4353" width="30.54296875" style="532" customWidth="1"/>
    <col min="4354" max="4354" width="36.453125" style="532" customWidth="1"/>
    <col min="4355" max="4355" width="13.1796875" style="532" customWidth="1"/>
    <col min="4356" max="4358" width="9.1796875" style="532"/>
    <col min="4359" max="4359" width="29.453125" style="532" customWidth="1"/>
    <col min="4360" max="4360" width="51.1796875" style="532" customWidth="1"/>
    <col min="4361" max="4608" width="9.1796875" style="532"/>
    <col min="4609" max="4609" width="30.54296875" style="532" customWidth="1"/>
    <col min="4610" max="4610" width="36.453125" style="532" customWidth="1"/>
    <col min="4611" max="4611" width="13.1796875" style="532" customWidth="1"/>
    <col min="4612" max="4614" width="9.1796875" style="532"/>
    <col min="4615" max="4615" width="29.453125" style="532" customWidth="1"/>
    <col min="4616" max="4616" width="51.1796875" style="532" customWidth="1"/>
    <col min="4617" max="4864" width="9.1796875" style="532"/>
    <col min="4865" max="4865" width="30.54296875" style="532" customWidth="1"/>
    <col min="4866" max="4866" width="36.453125" style="532" customWidth="1"/>
    <col min="4867" max="4867" width="13.1796875" style="532" customWidth="1"/>
    <col min="4868" max="4870" width="9.1796875" style="532"/>
    <col min="4871" max="4871" width="29.453125" style="532" customWidth="1"/>
    <col min="4872" max="4872" width="51.1796875" style="532" customWidth="1"/>
    <col min="4873" max="5120" width="9.1796875" style="532"/>
    <col min="5121" max="5121" width="30.54296875" style="532" customWidth="1"/>
    <col min="5122" max="5122" width="36.453125" style="532" customWidth="1"/>
    <col min="5123" max="5123" width="13.1796875" style="532" customWidth="1"/>
    <col min="5124" max="5126" width="9.1796875" style="532"/>
    <col min="5127" max="5127" width="29.453125" style="532" customWidth="1"/>
    <col min="5128" max="5128" width="51.1796875" style="532" customWidth="1"/>
    <col min="5129" max="5376" width="9.1796875" style="532"/>
    <col min="5377" max="5377" width="30.54296875" style="532" customWidth="1"/>
    <col min="5378" max="5378" width="36.453125" style="532" customWidth="1"/>
    <col min="5379" max="5379" width="13.1796875" style="532" customWidth="1"/>
    <col min="5380" max="5382" width="9.1796875" style="532"/>
    <col min="5383" max="5383" width="29.453125" style="532" customWidth="1"/>
    <col min="5384" max="5384" width="51.1796875" style="532" customWidth="1"/>
    <col min="5385" max="5632" width="9.1796875" style="532"/>
    <col min="5633" max="5633" width="30.54296875" style="532" customWidth="1"/>
    <col min="5634" max="5634" width="36.453125" style="532" customWidth="1"/>
    <col min="5635" max="5635" width="13.1796875" style="532" customWidth="1"/>
    <col min="5636" max="5638" width="9.1796875" style="532"/>
    <col min="5639" max="5639" width="29.453125" style="532" customWidth="1"/>
    <col min="5640" max="5640" width="51.1796875" style="532" customWidth="1"/>
    <col min="5641" max="5888" width="9.1796875" style="532"/>
    <col min="5889" max="5889" width="30.54296875" style="532" customWidth="1"/>
    <col min="5890" max="5890" width="36.453125" style="532" customWidth="1"/>
    <col min="5891" max="5891" width="13.1796875" style="532" customWidth="1"/>
    <col min="5892" max="5894" width="9.1796875" style="532"/>
    <col min="5895" max="5895" width="29.453125" style="532" customWidth="1"/>
    <col min="5896" max="5896" width="51.1796875" style="532" customWidth="1"/>
    <col min="5897" max="6144" width="9.1796875" style="532"/>
    <col min="6145" max="6145" width="30.54296875" style="532" customWidth="1"/>
    <col min="6146" max="6146" width="36.453125" style="532" customWidth="1"/>
    <col min="6147" max="6147" width="13.1796875" style="532" customWidth="1"/>
    <col min="6148" max="6150" width="9.1796875" style="532"/>
    <col min="6151" max="6151" width="29.453125" style="532" customWidth="1"/>
    <col min="6152" max="6152" width="51.1796875" style="532" customWidth="1"/>
    <col min="6153" max="6400" width="9.1796875" style="532"/>
    <col min="6401" max="6401" width="30.54296875" style="532" customWidth="1"/>
    <col min="6402" max="6402" width="36.453125" style="532" customWidth="1"/>
    <col min="6403" max="6403" width="13.1796875" style="532" customWidth="1"/>
    <col min="6404" max="6406" width="9.1796875" style="532"/>
    <col min="6407" max="6407" width="29.453125" style="532" customWidth="1"/>
    <col min="6408" max="6408" width="51.1796875" style="532" customWidth="1"/>
    <col min="6409" max="6656" width="9.1796875" style="532"/>
    <col min="6657" max="6657" width="30.54296875" style="532" customWidth="1"/>
    <col min="6658" max="6658" width="36.453125" style="532" customWidth="1"/>
    <col min="6659" max="6659" width="13.1796875" style="532" customWidth="1"/>
    <col min="6660" max="6662" width="9.1796875" style="532"/>
    <col min="6663" max="6663" width="29.453125" style="532" customWidth="1"/>
    <col min="6664" max="6664" width="51.1796875" style="532" customWidth="1"/>
    <col min="6665" max="6912" width="9.1796875" style="532"/>
    <col min="6913" max="6913" width="30.54296875" style="532" customWidth="1"/>
    <col min="6914" max="6914" width="36.453125" style="532" customWidth="1"/>
    <col min="6915" max="6915" width="13.1796875" style="532" customWidth="1"/>
    <col min="6916" max="6918" width="9.1796875" style="532"/>
    <col min="6919" max="6919" width="29.453125" style="532" customWidth="1"/>
    <col min="6920" max="6920" width="51.1796875" style="532" customWidth="1"/>
    <col min="6921" max="7168" width="9.1796875" style="532"/>
    <col min="7169" max="7169" width="30.54296875" style="532" customWidth="1"/>
    <col min="7170" max="7170" width="36.453125" style="532" customWidth="1"/>
    <col min="7171" max="7171" width="13.1796875" style="532" customWidth="1"/>
    <col min="7172" max="7174" width="9.1796875" style="532"/>
    <col min="7175" max="7175" width="29.453125" style="532" customWidth="1"/>
    <col min="7176" max="7176" width="51.1796875" style="532" customWidth="1"/>
    <col min="7177" max="7424" width="9.1796875" style="532"/>
    <col min="7425" max="7425" width="30.54296875" style="532" customWidth="1"/>
    <col min="7426" max="7426" width="36.453125" style="532" customWidth="1"/>
    <col min="7427" max="7427" width="13.1796875" style="532" customWidth="1"/>
    <col min="7428" max="7430" width="9.1796875" style="532"/>
    <col min="7431" max="7431" width="29.453125" style="532" customWidth="1"/>
    <col min="7432" max="7432" width="51.1796875" style="532" customWidth="1"/>
    <col min="7433" max="7680" width="9.1796875" style="532"/>
    <col min="7681" max="7681" width="30.54296875" style="532" customWidth="1"/>
    <col min="7682" max="7682" width="36.453125" style="532" customWidth="1"/>
    <col min="7683" max="7683" width="13.1796875" style="532" customWidth="1"/>
    <col min="7684" max="7686" width="9.1796875" style="532"/>
    <col min="7687" max="7687" width="29.453125" style="532" customWidth="1"/>
    <col min="7688" max="7688" width="51.1796875" style="532" customWidth="1"/>
    <col min="7689" max="7936" width="9.1796875" style="532"/>
    <col min="7937" max="7937" width="30.54296875" style="532" customWidth="1"/>
    <col min="7938" max="7938" width="36.453125" style="532" customWidth="1"/>
    <col min="7939" max="7939" width="13.1796875" style="532" customWidth="1"/>
    <col min="7940" max="7942" width="9.1796875" style="532"/>
    <col min="7943" max="7943" width="29.453125" style="532" customWidth="1"/>
    <col min="7944" max="7944" width="51.1796875" style="532" customWidth="1"/>
    <col min="7945" max="8192" width="9.1796875" style="532"/>
    <col min="8193" max="8193" width="30.54296875" style="532" customWidth="1"/>
    <col min="8194" max="8194" width="36.453125" style="532" customWidth="1"/>
    <col min="8195" max="8195" width="13.1796875" style="532" customWidth="1"/>
    <col min="8196" max="8198" width="9.1796875" style="532"/>
    <col min="8199" max="8199" width="29.453125" style="532" customWidth="1"/>
    <col min="8200" max="8200" width="51.1796875" style="532" customWidth="1"/>
    <col min="8201" max="8448" width="9.1796875" style="532"/>
    <col min="8449" max="8449" width="30.54296875" style="532" customWidth="1"/>
    <col min="8450" max="8450" width="36.453125" style="532" customWidth="1"/>
    <col min="8451" max="8451" width="13.1796875" style="532" customWidth="1"/>
    <col min="8452" max="8454" width="9.1796875" style="532"/>
    <col min="8455" max="8455" width="29.453125" style="532" customWidth="1"/>
    <col min="8456" max="8456" width="51.1796875" style="532" customWidth="1"/>
    <col min="8457" max="8704" width="9.1796875" style="532"/>
    <col min="8705" max="8705" width="30.54296875" style="532" customWidth="1"/>
    <col min="8706" max="8706" width="36.453125" style="532" customWidth="1"/>
    <col min="8707" max="8707" width="13.1796875" style="532" customWidth="1"/>
    <col min="8708" max="8710" width="9.1796875" style="532"/>
    <col min="8711" max="8711" width="29.453125" style="532" customWidth="1"/>
    <col min="8712" max="8712" width="51.1796875" style="532" customWidth="1"/>
    <col min="8713" max="8960" width="9.1796875" style="532"/>
    <col min="8961" max="8961" width="30.54296875" style="532" customWidth="1"/>
    <col min="8962" max="8962" width="36.453125" style="532" customWidth="1"/>
    <col min="8963" max="8963" width="13.1796875" style="532" customWidth="1"/>
    <col min="8964" max="8966" width="9.1796875" style="532"/>
    <col min="8967" max="8967" width="29.453125" style="532" customWidth="1"/>
    <col min="8968" max="8968" width="51.1796875" style="532" customWidth="1"/>
    <col min="8969" max="9216" width="9.1796875" style="532"/>
    <col min="9217" max="9217" width="30.54296875" style="532" customWidth="1"/>
    <col min="9218" max="9218" width="36.453125" style="532" customWidth="1"/>
    <col min="9219" max="9219" width="13.1796875" style="532" customWidth="1"/>
    <col min="9220" max="9222" width="9.1796875" style="532"/>
    <col min="9223" max="9223" width="29.453125" style="532" customWidth="1"/>
    <col min="9224" max="9224" width="51.1796875" style="532" customWidth="1"/>
    <col min="9225" max="9472" width="9.1796875" style="532"/>
    <col min="9473" max="9473" width="30.54296875" style="532" customWidth="1"/>
    <col min="9474" max="9474" width="36.453125" style="532" customWidth="1"/>
    <col min="9475" max="9475" width="13.1796875" style="532" customWidth="1"/>
    <col min="9476" max="9478" width="9.1796875" style="532"/>
    <col min="9479" max="9479" width="29.453125" style="532" customWidth="1"/>
    <col min="9480" max="9480" width="51.1796875" style="532" customWidth="1"/>
    <col min="9481" max="9728" width="9.1796875" style="532"/>
    <col min="9729" max="9729" width="30.54296875" style="532" customWidth="1"/>
    <col min="9730" max="9730" width="36.453125" style="532" customWidth="1"/>
    <col min="9731" max="9731" width="13.1796875" style="532" customWidth="1"/>
    <col min="9732" max="9734" width="9.1796875" style="532"/>
    <col min="9735" max="9735" width="29.453125" style="532" customWidth="1"/>
    <col min="9736" max="9736" width="51.1796875" style="532" customWidth="1"/>
    <col min="9737" max="9984" width="9.1796875" style="532"/>
    <col min="9985" max="9985" width="30.54296875" style="532" customWidth="1"/>
    <col min="9986" max="9986" width="36.453125" style="532" customWidth="1"/>
    <col min="9987" max="9987" width="13.1796875" style="532" customWidth="1"/>
    <col min="9988" max="9990" width="9.1796875" style="532"/>
    <col min="9991" max="9991" width="29.453125" style="532" customWidth="1"/>
    <col min="9992" max="9992" width="51.1796875" style="532" customWidth="1"/>
    <col min="9993" max="10240" width="9.1796875" style="532"/>
    <col min="10241" max="10241" width="30.54296875" style="532" customWidth="1"/>
    <col min="10242" max="10242" width="36.453125" style="532" customWidth="1"/>
    <col min="10243" max="10243" width="13.1796875" style="532" customWidth="1"/>
    <col min="10244" max="10246" width="9.1796875" style="532"/>
    <col min="10247" max="10247" width="29.453125" style="532" customWidth="1"/>
    <col min="10248" max="10248" width="51.1796875" style="532" customWidth="1"/>
    <col min="10249" max="10496" width="9.1796875" style="532"/>
    <col min="10497" max="10497" width="30.54296875" style="532" customWidth="1"/>
    <col min="10498" max="10498" width="36.453125" style="532" customWidth="1"/>
    <col min="10499" max="10499" width="13.1796875" style="532" customWidth="1"/>
    <col min="10500" max="10502" width="9.1796875" style="532"/>
    <col min="10503" max="10503" width="29.453125" style="532" customWidth="1"/>
    <col min="10504" max="10504" width="51.1796875" style="532" customWidth="1"/>
    <col min="10505" max="10752" width="9.1796875" style="532"/>
    <col min="10753" max="10753" width="30.54296875" style="532" customWidth="1"/>
    <col min="10754" max="10754" width="36.453125" style="532" customWidth="1"/>
    <col min="10755" max="10755" width="13.1796875" style="532" customWidth="1"/>
    <col min="10756" max="10758" width="9.1796875" style="532"/>
    <col min="10759" max="10759" width="29.453125" style="532" customWidth="1"/>
    <col min="10760" max="10760" width="51.1796875" style="532" customWidth="1"/>
    <col min="10761" max="11008" width="9.1796875" style="532"/>
    <col min="11009" max="11009" width="30.54296875" style="532" customWidth="1"/>
    <col min="11010" max="11010" width="36.453125" style="532" customWidth="1"/>
    <col min="11011" max="11011" width="13.1796875" style="532" customWidth="1"/>
    <col min="11012" max="11014" width="9.1796875" style="532"/>
    <col min="11015" max="11015" width="29.453125" style="532" customWidth="1"/>
    <col min="11016" max="11016" width="51.1796875" style="532" customWidth="1"/>
    <col min="11017" max="11264" width="9.1796875" style="532"/>
    <col min="11265" max="11265" width="30.54296875" style="532" customWidth="1"/>
    <col min="11266" max="11266" width="36.453125" style="532" customWidth="1"/>
    <col min="11267" max="11267" width="13.1796875" style="532" customWidth="1"/>
    <col min="11268" max="11270" width="9.1796875" style="532"/>
    <col min="11271" max="11271" width="29.453125" style="532" customWidth="1"/>
    <col min="11272" max="11272" width="51.1796875" style="532" customWidth="1"/>
    <col min="11273" max="11520" width="9.1796875" style="532"/>
    <col min="11521" max="11521" width="30.54296875" style="532" customWidth="1"/>
    <col min="11522" max="11522" width="36.453125" style="532" customWidth="1"/>
    <col min="11523" max="11523" width="13.1796875" style="532" customWidth="1"/>
    <col min="11524" max="11526" width="9.1796875" style="532"/>
    <col min="11527" max="11527" width="29.453125" style="532" customWidth="1"/>
    <col min="11528" max="11528" width="51.1796875" style="532" customWidth="1"/>
    <col min="11529" max="11776" width="9.1796875" style="532"/>
    <col min="11777" max="11777" width="30.54296875" style="532" customWidth="1"/>
    <col min="11778" max="11778" width="36.453125" style="532" customWidth="1"/>
    <col min="11779" max="11779" width="13.1796875" style="532" customWidth="1"/>
    <col min="11780" max="11782" width="9.1796875" style="532"/>
    <col min="11783" max="11783" width="29.453125" style="532" customWidth="1"/>
    <col min="11784" max="11784" width="51.1796875" style="532" customWidth="1"/>
    <col min="11785" max="12032" width="9.1796875" style="532"/>
    <col min="12033" max="12033" width="30.54296875" style="532" customWidth="1"/>
    <col min="12034" max="12034" width="36.453125" style="532" customWidth="1"/>
    <col min="12035" max="12035" width="13.1796875" style="532" customWidth="1"/>
    <col min="12036" max="12038" width="9.1796875" style="532"/>
    <col min="12039" max="12039" width="29.453125" style="532" customWidth="1"/>
    <col min="12040" max="12040" width="51.1796875" style="532" customWidth="1"/>
    <col min="12041" max="12288" width="9.1796875" style="532"/>
    <col min="12289" max="12289" width="30.54296875" style="532" customWidth="1"/>
    <col min="12290" max="12290" width="36.453125" style="532" customWidth="1"/>
    <col min="12291" max="12291" width="13.1796875" style="532" customWidth="1"/>
    <col min="12292" max="12294" width="9.1796875" style="532"/>
    <col min="12295" max="12295" width="29.453125" style="532" customWidth="1"/>
    <col min="12296" max="12296" width="51.1796875" style="532" customWidth="1"/>
    <col min="12297" max="12544" width="9.1796875" style="532"/>
    <col min="12545" max="12545" width="30.54296875" style="532" customWidth="1"/>
    <col min="12546" max="12546" width="36.453125" style="532" customWidth="1"/>
    <col min="12547" max="12547" width="13.1796875" style="532" customWidth="1"/>
    <col min="12548" max="12550" width="9.1796875" style="532"/>
    <col min="12551" max="12551" width="29.453125" style="532" customWidth="1"/>
    <col min="12552" max="12552" width="51.1796875" style="532" customWidth="1"/>
    <col min="12553" max="12800" width="9.1796875" style="532"/>
    <col min="12801" max="12801" width="30.54296875" style="532" customWidth="1"/>
    <col min="12802" max="12802" width="36.453125" style="532" customWidth="1"/>
    <col min="12803" max="12803" width="13.1796875" style="532" customWidth="1"/>
    <col min="12804" max="12806" width="9.1796875" style="532"/>
    <col min="12807" max="12807" width="29.453125" style="532" customWidth="1"/>
    <col min="12808" max="12808" width="51.1796875" style="532" customWidth="1"/>
    <col min="12809" max="13056" width="9.1796875" style="532"/>
    <col min="13057" max="13057" width="30.54296875" style="532" customWidth="1"/>
    <col min="13058" max="13058" width="36.453125" style="532" customWidth="1"/>
    <col min="13059" max="13059" width="13.1796875" style="532" customWidth="1"/>
    <col min="13060" max="13062" width="9.1796875" style="532"/>
    <col min="13063" max="13063" width="29.453125" style="532" customWidth="1"/>
    <col min="13064" max="13064" width="51.1796875" style="532" customWidth="1"/>
    <col min="13065" max="13312" width="9.1796875" style="532"/>
    <col min="13313" max="13313" width="30.54296875" style="532" customWidth="1"/>
    <col min="13314" max="13314" width="36.453125" style="532" customWidth="1"/>
    <col min="13315" max="13315" width="13.1796875" style="532" customWidth="1"/>
    <col min="13316" max="13318" width="9.1796875" style="532"/>
    <col min="13319" max="13319" width="29.453125" style="532" customWidth="1"/>
    <col min="13320" max="13320" width="51.1796875" style="532" customWidth="1"/>
    <col min="13321" max="13568" width="9.1796875" style="532"/>
    <col min="13569" max="13569" width="30.54296875" style="532" customWidth="1"/>
    <col min="13570" max="13570" width="36.453125" style="532" customWidth="1"/>
    <col min="13571" max="13571" width="13.1796875" style="532" customWidth="1"/>
    <col min="13572" max="13574" width="9.1796875" style="532"/>
    <col min="13575" max="13575" width="29.453125" style="532" customWidth="1"/>
    <col min="13576" max="13576" width="51.1796875" style="532" customWidth="1"/>
    <col min="13577" max="13824" width="9.1796875" style="532"/>
    <col min="13825" max="13825" width="30.54296875" style="532" customWidth="1"/>
    <col min="13826" max="13826" width="36.453125" style="532" customWidth="1"/>
    <col min="13827" max="13827" width="13.1796875" style="532" customWidth="1"/>
    <col min="13828" max="13830" width="9.1796875" style="532"/>
    <col min="13831" max="13831" width="29.453125" style="532" customWidth="1"/>
    <col min="13832" max="13832" width="51.1796875" style="532" customWidth="1"/>
    <col min="13833" max="14080" width="9.1796875" style="532"/>
    <col min="14081" max="14081" width="30.54296875" style="532" customWidth="1"/>
    <col min="14082" max="14082" width="36.453125" style="532" customWidth="1"/>
    <col min="14083" max="14083" width="13.1796875" style="532" customWidth="1"/>
    <col min="14084" max="14086" width="9.1796875" style="532"/>
    <col min="14087" max="14087" width="29.453125" style="532" customWidth="1"/>
    <col min="14088" max="14088" width="51.1796875" style="532" customWidth="1"/>
    <col min="14089" max="14336" width="9.1796875" style="532"/>
    <col min="14337" max="14337" width="30.54296875" style="532" customWidth="1"/>
    <col min="14338" max="14338" width="36.453125" style="532" customWidth="1"/>
    <col min="14339" max="14339" width="13.1796875" style="532" customWidth="1"/>
    <col min="14340" max="14342" width="9.1796875" style="532"/>
    <col min="14343" max="14343" width="29.453125" style="532" customWidth="1"/>
    <col min="14344" max="14344" width="51.1796875" style="532" customWidth="1"/>
    <col min="14345" max="14592" width="9.1796875" style="532"/>
    <col min="14593" max="14593" width="30.54296875" style="532" customWidth="1"/>
    <col min="14594" max="14594" width="36.453125" style="532" customWidth="1"/>
    <col min="14595" max="14595" width="13.1796875" style="532" customWidth="1"/>
    <col min="14596" max="14598" width="9.1796875" style="532"/>
    <col min="14599" max="14599" width="29.453125" style="532" customWidth="1"/>
    <col min="14600" max="14600" width="51.1796875" style="532" customWidth="1"/>
    <col min="14601" max="14848" width="9.1796875" style="532"/>
    <col min="14849" max="14849" width="30.54296875" style="532" customWidth="1"/>
    <col min="14850" max="14850" width="36.453125" style="532" customWidth="1"/>
    <col min="14851" max="14851" width="13.1796875" style="532" customWidth="1"/>
    <col min="14852" max="14854" width="9.1796875" style="532"/>
    <col min="14855" max="14855" width="29.453125" style="532" customWidth="1"/>
    <col min="14856" max="14856" width="51.1796875" style="532" customWidth="1"/>
    <col min="14857" max="15104" width="9.1796875" style="532"/>
    <col min="15105" max="15105" width="30.54296875" style="532" customWidth="1"/>
    <col min="15106" max="15106" width="36.453125" style="532" customWidth="1"/>
    <col min="15107" max="15107" width="13.1796875" style="532" customWidth="1"/>
    <col min="15108" max="15110" width="9.1796875" style="532"/>
    <col min="15111" max="15111" width="29.453125" style="532" customWidth="1"/>
    <col min="15112" max="15112" width="51.1796875" style="532" customWidth="1"/>
    <col min="15113" max="15360" width="9.1796875" style="532"/>
    <col min="15361" max="15361" width="30.54296875" style="532" customWidth="1"/>
    <col min="15362" max="15362" width="36.453125" style="532" customWidth="1"/>
    <col min="15363" max="15363" width="13.1796875" style="532" customWidth="1"/>
    <col min="15364" max="15366" width="9.1796875" style="532"/>
    <col min="15367" max="15367" width="29.453125" style="532" customWidth="1"/>
    <col min="15368" max="15368" width="51.1796875" style="532" customWidth="1"/>
    <col min="15369" max="15616" width="9.1796875" style="532"/>
    <col min="15617" max="15617" width="30.54296875" style="532" customWidth="1"/>
    <col min="15618" max="15618" width="36.453125" style="532" customWidth="1"/>
    <col min="15619" max="15619" width="13.1796875" style="532" customWidth="1"/>
    <col min="15620" max="15622" width="9.1796875" style="532"/>
    <col min="15623" max="15623" width="29.453125" style="532" customWidth="1"/>
    <col min="15624" max="15624" width="51.1796875" style="532" customWidth="1"/>
    <col min="15625" max="15872" width="9.1796875" style="532"/>
    <col min="15873" max="15873" width="30.54296875" style="532" customWidth="1"/>
    <col min="15874" max="15874" width="36.453125" style="532" customWidth="1"/>
    <col min="15875" max="15875" width="13.1796875" style="532" customWidth="1"/>
    <col min="15876" max="15878" width="9.1796875" style="532"/>
    <col min="15879" max="15879" width="29.453125" style="532" customWidth="1"/>
    <col min="15880" max="15880" width="51.1796875" style="532" customWidth="1"/>
    <col min="15881" max="16128" width="9.1796875" style="532"/>
    <col min="16129" max="16129" width="30.54296875" style="532" customWidth="1"/>
    <col min="16130" max="16130" width="36.453125" style="532" customWidth="1"/>
    <col min="16131" max="16131" width="13.1796875" style="532" customWidth="1"/>
    <col min="16132" max="16134" width="9.1796875" style="532"/>
    <col min="16135" max="16135" width="29.453125" style="532" customWidth="1"/>
    <col min="16136" max="16136" width="51.1796875" style="532" customWidth="1"/>
    <col min="16137" max="16384" width="9.1796875" style="532"/>
  </cols>
  <sheetData>
    <row r="1" spans="1:7" ht="15.5">
      <c r="A1" s="531" t="s">
        <v>1969</v>
      </c>
    </row>
    <row r="2" spans="1:7">
      <c r="A2" s="533" t="s">
        <v>1970</v>
      </c>
      <c r="B2" s="533" t="s">
        <v>1971</v>
      </c>
      <c r="C2" s="534" t="s">
        <v>1972</v>
      </c>
    </row>
    <row r="3" spans="1:7">
      <c r="A3" s="533" t="s">
        <v>582</v>
      </c>
      <c r="B3" s="533"/>
    </row>
    <row r="4" spans="1:7" ht="177.5">
      <c r="A4" s="533" t="s">
        <v>1973</v>
      </c>
      <c r="B4" s="535" t="s">
        <v>1974</v>
      </c>
      <c r="C4" s="536"/>
    </row>
    <row r="5" spans="1:7" ht="37.5">
      <c r="A5" s="537" t="s">
        <v>1975</v>
      </c>
      <c r="B5" s="538" t="s">
        <v>1976</v>
      </c>
      <c r="C5" s="536"/>
    </row>
    <row r="6" spans="1:7">
      <c r="A6" s="533" t="s">
        <v>1977</v>
      </c>
      <c r="B6" s="539">
        <v>42491</v>
      </c>
    </row>
    <row r="7" spans="1:7" ht="13">
      <c r="A7" s="540" t="s">
        <v>1978</v>
      </c>
    </row>
    <row r="8" spans="1:7" ht="13">
      <c r="A8" s="540" t="s">
        <v>583</v>
      </c>
      <c r="B8" s="541" t="s">
        <v>1979</v>
      </c>
      <c r="E8" s="542"/>
      <c r="G8" s="542"/>
    </row>
    <row r="9" spans="1:7" ht="13">
      <c r="B9" s="541" t="s">
        <v>1980</v>
      </c>
      <c r="E9" s="542"/>
      <c r="G9" s="542"/>
    </row>
    <row r="10" spans="1:7" ht="13">
      <c r="B10" s="541" t="s">
        <v>1981</v>
      </c>
      <c r="E10" s="542"/>
      <c r="G10" s="542"/>
    </row>
    <row r="11" spans="1:7" ht="13">
      <c r="B11" s="543" t="s">
        <v>1982</v>
      </c>
      <c r="E11" s="542"/>
      <c r="G11" s="542"/>
    </row>
    <row r="12" spans="1:7" ht="13">
      <c r="B12" s="541" t="s">
        <v>1983</v>
      </c>
      <c r="E12" s="542"/>
      <c r="G12" s="542"/>
    </row>
    <row r="13" spans="1:7" ht="13">
      <c r="B13" s="541"/>
      <c r="E13" s="542"/>
      <c r="G13" s="542"/>
    </row>
    <row r="14" spans="1:7" ht="14">
      <c r="A14" s="544" t="s">
        <v>1984</v>
      </c>
      <c r="B14" s="541" t="s">
        <v>1985</v>
      </c>
      <c r="E14" s="542"/>
      <c r="G14" s="542"/>
    </row>
    <row r="15" spans="1:7" ht="14">
      <c r="A15" s="544" t="s">
        <v>1986</v>
      </c>
      <c r="B15" s="541" t="s">
        <v>1987</v>
      </c>
      <c r="E15" s="542"/>
      <c r="G15" s="542"/>
    </row>
    <row r="16" spans="1:7" ht="14">
      <c r="A16" s="544" t="s">
        <v>1988</v>
      </c>
      <c r="B16" s="541" t="s">
        <v>1989</v>
      </c>
      <c r="E16" s="542"/>
      <c r="G16" s="542"/>
    </row>
    <row r="17" spans="1:7" ht="14">
      <c r="A17" s="544" t="s">
        <v>1990</v>
      </c>
      <c r="B17" s="541" t="s">
        <v>1991</v>
      </c>
      <c r="E17" s="542"/>
      <c r="G17" s="542"/>
    </row>
    <row r="18" spans="1:7" ht="14">
      <c r="A18" s="544" t="s">
        <v>1992</v>
      </c>
      <c r="B18" s="541" t="s">
        <v>1993</v>
      </c>
      <c r="E18" s="542"/>
      <c r="G18" s="542"/>
    </row>
    <row r="19" spans="1:7">
      <c r="E19" s="542"/>
      <c r="G19" s="542"/>
    </row>
    <row r="20" spans="1:7" ht="13">
      <c r="A20" s="803" t="s">
        <v>1994</v>
      </c>
      <c r="B20" s="804"/>
      <c r="C20" s="545" t="s">
        <v>4</v>
      </c>
      <c r="D20" s="545" t="s">
        <v>5</v>
      </c>
      <c r="E20" s="545" t="s">
        <v>6</v>
      </c>
      <c r="F20" s="545" t="s">
        <v>7</v>
      </c>
      <c r="G20" s="545" t="s">
        <v>8</v>
      </c>
    </row>
    <row r="21" spans="1:7" ht="13">
      <c r="A21" s="546" t="s">
        <v>1995</v>
      </c>
      <c r="B21" s="546" t="s">
        <v>584</v>
      </c>
      <c r="C21" s="547">
        <v>45</v>
      </c>
      <c r="D21" s="547">
        <v>45</v>
      </c>
      <c r="E21" s="547">
        <v>44</v>
      </c>
      <c r="F21" s="547"/>
      <c r="G21" s="547"/>
    </row>
    <row r="22" spans="1:7" ht="13">
      <c r="A22" s="548"/>
      <c r="B22" s="546" t="s">
        <v>585</v>
      </c>
      <c r="C22" s="547">
        <v>5</v>
      </c>
      <c r="D22" s="547">
        <v>5</v>
      </c>
      <c r="E22" s="547">
        <v>4</v>
      </c>
      <c r="F22" s="547"/>
      <c r="G22" s="547"/>
    </row>
    <row r="23" spans="1:7" ht="13">
      <c r="A23" s="548"/>
      <c r="B23" s="546" t="s">
        <v>1996</v>
      </c>
      <c r="C23" s="547"/>
      <c r="D23" s="547"/>
      <c r="E23" s="547"/>
      <c r="F23" s="547"/>
      <c r="G23" s="547"/>
    </row>
    <row r="24" spans="1:7" ht="13">
      <c r="A24" s="533"/>
      <c r="B24" s="541"/>
    </row>
    <row r="25" spans="1:7" ht="13">
      <c r="A25" s="546" t="s">
        <v>1997</v>
      </c>
      <c r="E25" s="542"/>
      <c r="G25" s="542"/>
    </row>
    <row r="26" spans="1:7" ht="52">
      <c r="A26" s="546" t="s">
        <v>1998</v>
      </c>
      <c r="B26" s="549" t="s">
        <v>1999</v>
      </c>
      <c r="C26" s="549" t="s">
        <v>2000</v>
      </c>
      <c r="E26" s="542"/>
      <c r="G26" s="542"/>
    </row>
    <row r="27" spans="1:7" ht="38">
      <c r="A27" s="535" t="s">
        <v>2001</v>
      </c>
      <c r="B27" s="550" t="s">
        <v>2002</v>
      </c>
      <c r="C27" s="550" t="s">
        <v>2003</v>
      </c>
    </row>
    <row r="28" spans="1:7" ht="38">
      <c r="A28" s="535" t="s">
        <v>2004</v>
      </c>
      <c r="B28" s="550" t="s">
        <v>2005</v>
      </c>
      <c r="C28" s="550" t="s">
        <v>2003</v>
      </c>
    </row>
    <row r="29" spans="1:7" ht="42">
      <c r="A29" s="535" t="s">
        <v>2006</v>
      </c>
      <c r="B29" s="550" t="s">
        <v>2007</v>
      </c>
      <c r="C29" s="550" t="s">
        <v>2008</v>
      </c>
    </row>
    <row r="30" spans="1:7" ht="14">
      <c r="A30" s="535" t="s">
        <v>2009</v>
      </c>
      <c r="B30" s="550" t="s">
        <v>2010</v>
      </c>
      <c r="C30" s="550" t="s">
        <v>2008</v>
      </c>
    </row>
    <row r="31" spans="1:7" ht="50.5">
      <c r="A31" s="535" t="s">
        <v>2011</v>
      </c>
      <c r="B31" s="550" t="s">
        <v>2012</v>
      </c>
      <c r="C31" s="550" t="s">
        <v>2003</v>
      </c>
    </row>
    <row r="32" spans="1:7" ht="38">
      <c r="A32" s="535" t="s">
        <v>2013</v>
      </c>
      <c r="B32" s="550" t="s">
        <v>2014</v>
      </c>
      <c r="C32" s="550" t="s">
        <v>2003</v>
      </c>
    </row>
    <row r="33" spans="1:6" ht="14">
      <c r="A33" s="535" t="s">
        <v>2015</v>
      </c>
      <c r="B33" s="550" t="s">
        <v>2016</v>
      </c>
      <c r="C33" s="550" t="s">
        <v>2003</v>
      </c>
    </row>
    <row r="34" spans="1:6" ht="28">
      <c r="A34" s="535" t="s">
        <v>2017</v>
      </c>
      <c r="B34" s="550" t="s">
        <v>2018</v>
      </c>
      <c r="C34" s="550" t="s">
        <v>2003</v>
      </c>
    </row>
    <row r="35" spans="1:6" ht="14">
      <c r="B35" s="551" t="s">
        <v>2019</v>
      </c>
      <c r="C35" s="552" t="s">
        <v>2020</v>
      </c>
      <c r="E35" s="553"/>
    </row>
    <row r="36" spans="1:6" ht="13">
      <c r="A36" s="541"/>
      <c r="C36" s="541"/>
      <c r="D36" s="541"/>
      <c r="E36" s="541"/>
      <c r="F36" s="541"/>
    </row>
    <row r="37" spans="1:6" ht="13">
      <c r="A37" s="546" t="s">
        <v>2021</v>
      </c>
    </row>
    <row r="38" spans="1:6" ht="14">
      <c r="A38" s="554" t="s">
        <v>2022</v>
      </c>
      <c r="C38" s="554"/>
    </row>
    <row r="39" spans="1:6" ht="14">
      <c r="A39" s="554" t="s">
        <v>2023</v>
      </c>
      <c r="C39" s="554"/>
    </row>
    <row r="40" spans="1:6" ht="14">
      <c r="A40" s="554"/>
      <c r="C40" s="554"/>
    </row>
    <row r="41" spans="1:6" ht="13">
      <c r="A41" s="546" t="s">
        <v>2024</v>
      </c>
      <c r="B41" s="546" t="s">
        <v>588</v>
      </c>
      <c r="C41" s="555" t="s">
        <v>4</v>
      </c>
      <c r="D41" s="546" t="s">
        <v>587</v>
      </c>
      <c r="E41" s="546" t="s">
        <v>586</v>
      </c>
    </row>
    <row r="42" spans="1:6" ht="14">
      <c r="A42" s="532" t="s">
        <v>2025</v>
      </c>
      <c r="B42" s="547">
        <v>41</v>
      </c>
      <c r="C42" s="534">
        <f>ROUND((ROUND((SQRT(B42)),1)*0.4),0)</f>
        <v>3</v>
      </c>
      <c r="D42" s="534">
        <f>ROUND((ROUND((SQRT(B42)),1)*0.2),0)</f>
        <v>1</v>
      </c>
      <c r="E42" s="534">
        <f>ROUND((ROUND((SQRT(B42)),1)*0.2),0)</f>
        <v>1</v>
      </c>
      <c r="F42" s="556"/>
    </row>
    <row r="43" spans="1:6">
      <c r="A43" s="532" t="s">
        <v>2026</v>
      </c>
      <c r="B43" s="547">
        <v>3</v>
      </c>
      <c r="C43" s="534">
        <f>ROUND((ROUND((SQRT(B43)),1)*0.5),0)</f>
        <v>1</v>
      </c>
      <c r="D43" s="534">
        <f>ROUND((ROUND((SQRT(B43)),1)*0.3),0)</f>
        <v>1</v>
      </c>
      <c r="E43" s="534">
        <f>ROUND((ROUND((SQRT(B43)),1)*0.3),0)</f>
        <v>1</v>
      </c>
    </row>
    <row r="44" spans="1:6">
      <c r="A44" s="532" t="s">
        <v>2027</v>
      </c>
      <c r="B44" s="547"/>
      <c r="C44" s="534">
        <f>ROUND((ROUND((SQRT(B44)),1)*0.6),0)</f>
        <v>0</v>
      </c>
      <c r="D44" s="534">
        <f>ROUND((ROUND((SQRT(B44)),1)*0.4),0)</f>
        <v>0</v>
      </c>
      <c r="E44" s="534">
        <f>ROUND((ROUND((SQRT(B44)),1)*0.6),0)</f>
        <v>0</v>
      </c>
    </row>
    <row r="45" spans="1:6">
      <c r="A45" s="533" t="s">
        <v>2019</v>
      </c>
      <c r="B45" s="533"/>
      <c r="C45" s="557">
        <f>SUM(C42:C44)</f>
        <v>4</v>
      </c>
      <c r="D45" s="557">
        <f>SUM(D42:D44)</f>
        <v>2</v>
      </c>
      <c r="E45" s="557">
        <f>SUM(E42:E44)</f>
        <v>2</v>
      </c>
    </row>
    <row r="47" spans="1:6" ht="13">
      <c r="A47" s="546" t="s">
        <v>2028</v>
      </c>
    </row>
    <row r="48" spans="1:6" ht="13">
      <c r="A48" s="555" t="s">
        <v>2029</v>
      </c>
    </row>
    <row r="49" spans="1:7" ht="13">
      <c r="A49" s="558" t="s">
        <v>2030</v>
      </c>
    </row>
    <row r="50" spans="1:7" ht="13">
      <c r="A50" s="558" t="s">
        <v>2031</v>
      </c>
    </row>
    <row r="51" spans="1:7" ht="13">
      <c r="A51" s="558" t="s">
        <v>2032</v>
      </c>
    </row>
    <row r="52" spans="1:7" ht="13">
      <c r="A52" s="558" t="s">
        <v>2033</v>
      </c>
    </row>
    <row r="53" spans="1:7" ht="13">
      <c r="A53" s="558" t="s">
        <v>2034</v>
      </c>
    </row>
    <row r="54" spans="1:7" ht="13">
      <c r="A54" s="558" t="s">
        <v>2035</v>
      </c>
    </row>
    <row r="55" spans="1:7" ht="13">
      <c r="A55" s="558" t="s">
        <v>2036</v>
      </c>
    </row>
    <row r="56" spans="1:7" ht="13">
      <c r="A56" s="546" t="s">
        <v>2037</v>
      </c>
      <c r="B56" s="557"/>
    </row>
    <row r="57" spans="1:7" ht="42" customHeight="1">
      <c r="A57" s="559" t="s">
        <v>2038</v>
      </c>
      <c r="B57" s="557"/>
      <c r="C57" s="805" t="s">
        <v>2039</v>
      </c>
      <c r="D57" s="806"/>
      <c r="E57" s="806"/>
      <c r="F57" s="806"/>
      <c r="G57" s="806"/>
    </row>
    <row r="58" spans="1:7">
      <c r="B58" s="534"/>
    </row>
    <row r="60" spans="1:7" ht="13">
      <c r="A60" s="546" t="s">
        <v>1992</v>
      </c>
      <c r="D60" s="540"/>
    </row>
    <row r="61" spans="1:7" ht="13">
      <c r="A61" s="546" t="s">
        <v>2040</v>
      </c>
      <c r="B61" s="540"/>
    </row>
    <row r="62" spans="1:7" ht="13">
      <c r="A62" s="532" t="s">
        <v>2041</v>
      </c>
      <c r="B62" s="541"/>
      <c r="E62" s="553"/>
    </row>
    <row r="63" spans="1:7" ht="16.5" customHeight="1">
      <c r="A63" s="532" t="s">
        <v>2042</v>
      </c>
      <c r="B63" s="541"/>
      <c r="C63" s="541"/>
      <c r="D63" s="541"/>
      <c r="E63" s="541"/>
      <c r="F63" s="541"/>
    </row>
    <row r="64" spans="1:7">
      <c r="A64" s="532" t="s">
        <v>2043</v>
      </c>
    </row>
    <row r="65" spans="1:1">
      <c r="A65" s="532" t="s">
        <v>2044</v>
      </c>
    </row>
    <row r="66" spans="1:1">
      <c r="A66" s="532" t="s">
        <v>2045</v>
      </c>
    </row>
    <row r="67" spans="1:1">
      <c r="A67" s="532" t="s">
        <v>2046</v>
      </c>
    </row>
    <row r="68" spans="1:1">
      <c r="A68" s="532" t="s">
        <v>2047</v>
      </c>
    </row>
    <row r="69" spans="1:1">
      <c r="A69" s="532" t="s">
        <v>2048</v>
      </c>
    </row>
    <row r="70" spans="1:1">
      <c r="A70" s="532" t="s">
        <v>2049</v>
      </c>
    </row>
    <row r="71" spans="1:1">
      <c r="A71" s="532" t="s">
        <v>2050</v>
      </c>
    </row>
    <row r="72" spans="1:1">
      <c r="A72" s="534" t="s">
        <v>2051</v>
      </c>
    </row>
    <row r="73" spans="1:1">
      <c r="A73" s="532" t="s">
        <v>2052</v>
      </c>
    </row>
    <row r="74" spans="1:1">
      <c r="A74" s="532" t="s">
        <v>2053</v>
      </c>
    </row>
    <row r="75" spans="1:1">
      <c r="A75" s="532" t="s">
        <v>2054</v>
      </c>
    </row>
    <row r="77" spans="1:1">
      <c r="A77" s="534"/>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
  <cols>
    <col min="1" max="1" width="6" style="19" customWidth="1"/>
    <col min="2" max="2" width="98.54296875" style="6" customWidth="1"/>
    <col min="3" max="3" width="6.453125" style="6" customWidth="1"/>
    <col min="4" max="4" width="9" style="6"/>
    <col min="5" max="16384" width="9" style="1"/>
  </cols>
  <sheetData>
    <row r="1" spans="1:4" s="124" customFormat="1">
      <c r="A1" s="58" t="s">
        <v>589</v>
      </c>
      <c r="B1" s="105"/>
      <c r="C1" s="105"/>
      <c r="D1" s="55"/>
    </row>
    <row r="2" spans="1:4">
      <c r="A2" s="57"/>
      <c r="B2" s="54"/>
      <c r="C2" s="54"/>
      <c r="D2" s="52"/>
    </row>
    <row r="3" spans="1:4">
      <c r="A3" s="133"/>
      <c r="B3" s="125"/>
      <c r="C3" s="126"/>
      <c r="D3" s="127"/>
    </row>
    <row r="4" spans="1:4">
      <c r="A4" s="128"/>
      <c r="B4" s="62"/>
      <c r="C4" s="62"/>
      <c r="D4" s="62"/>
    </row>
    <row r="5" spans="1:4">
      <c r="A5" s="129"/>
      <c r="B5" s="9"/>
      <c r="C5" s="9"/>
      <c r="D5" s="9"/>
    </row>
    <row r="6" spans="1:4">
      <c r="A6" s="129"/>
      <c r="B6" s="9"/>
      <c r="C6" s="9"/>
      <c r="D6" s="9"/>
    </row>
    <row r="7" spans="1:4">
      <c r="A7" s="129"/>
      <c r="B7" s="9"/>
      <c r="C7" s="9"/>
      <c r="D7" s="9"/>
    </row>
    <row r="8" spans="1:4">
      <c r="A8" s="129"/>
      <c r="B8" s="9"/>
      <c r="C8" s="9"/>
      <c r="D8" s="9"/>
    </row>
    <row r="9" spans="1:4">
      <c r="A9" s="85"/>
      <c r="D9" s="31"/>
    </row>
    <row r="10" spans="1:4">
      <c r="A10" s="132"/>
      <c r="B10" s="135"/>
      <c r="C10" s="137"/>
      <c r="D10" s="138"/>
    </row>
    <row r="11" spans="1:4">
      <c r="A11" s="130"/>
      <c r="B11" s="62"/>
      <c r="C11" s="62"/>
      <c r="D11" s="62"/>
    </row>
    <row r="12" spans="1:4">
      <c r="A12" s="131"/>
      <c r="B12" s="9"/>
      <c r="C12" s="9"/>
      <c r="D12" s="9"/>
    </row>
    <row r="13" spans="1:4">
      <c r="A13" s="131"/>
      <c r="B13" s="9"/>
      <c r="C13" s="9"/>
      <c r="D13" s="9"/>
    </row>
    <row r="14" spans="1:4">
      <c r="A14" s="131"/>
      <c r="B14" s="9"/>
      <c r="C14" s="9"/>
      <c r="D14" s="9"/>
    </row>
    <row r="15" spans="1:4">
      <c r="A15" s="131"/>
      <c r="B15" s="9"/>
      <c r="C15" s="9"/>
      <c r="D15" s="9"/>
    </row>
    <row r="16" spans="1:4">
      <c r="A16" s="85"/>
      <c r="D16" s="31"/>
    </row>
    <row r="17" spans="1:4">
      <c r="A17" s="132"/>
      <c r="B17" s="135"/>
      <c r="C17" s="137"/>
      <c r="D17" s="138"/>
    </row>
    <row r="18" spans="1:4">
      <c r="A18" s="130"/>
      <c r="B18" s="62"/>
      <c r="C18" s="62"/>
      <c r="D18" s="62"/>
    </row>
    <row r="19" spans="1:4">
      <c r="A19" s="131"/>
      <c r="B19" s="9"/>
      <c r="C19" s="9"/>
      <c r="D19" s="9"/>
    </row>
    <row r="20" spans="1:4">
      <c r="A20" s="131"/>
      <c r="B20" s="9"/>
      <c r="C20" s="9"/>
      <c r="D20" s="9"/>
    </row>
    <row r="21" spans="1:4">
      <c r="A21" s="131"/>
      <c r="B21" s="9"/>
      <c r="C21" s="9"/>
      <c r="D21" s="9"/>
    </row>
    <row r="22" spans="1:4">
      <c r="A22" s="131"/>
      <c r="B22" s="9"/>
      <c r="C22" s="9"/>
      <c r="D22" s="9"/>
    </row>
    <row r="23" spans="1:4">
      <c r="A23" s="85"/>
      <c r="D23" s="31"/>
    </row>
    <row r="24" spans="1:4">
      <c r="A24" s="132"/>
      <c r="B24" s="135"/>
      <c r="C24" s="137"/>
      <c r="D24" s="138"/>
    </row>
    <row r="25" spans="1:4">
      <c r="A25" s="130"/>
      <c r="B25" s="62"/>
      <c r="C25" s="62"/>
      <c r="D25" s="62"/>
    </row>
    <row r="26" spans="1:4">
      <c r="A26" s="131"/>
      <c r="B26" s="9"/>
      <c r="C26" s="9"/>
      <c r="D26" s="9"/>
    </row>
    <row r="27" spans="1:4">
      <c r="A27" s="131"/>
      <c r="B27" s="9"/>
      <c r="C27" s="9"/>
      <c r="D27" s="9"/>
    </row>
    <row r="28" spans="1:4">
      <c r="A28" s="131"/>
      <c r="B28" s="9"/>
      <c r="C28" s="9"/>
      <c r="D28" s="9"/>
    </row>
    <row r="29" spans="1:4">
      <c r="A29" s="131"/>
      <c r="B29" s="9"/>
      <c r="C29" s="9"/>
      <c r="D29" s="9"/>
    </row>
    <row r="30" spans="1:4">
      <c r="A30" s="85"/>
      <c r="D30" s="31"/>
    </row>
    <row r="31" spans="1:4">
      <c r="A31" s="58"/>
      <c r="B31" s="162"/>
      <c r="C31" s="105"/>
      <c r="D31" s="55"/>
    </row>
    <row r="32" spans="1:4">
      <c r="A32" s="133"/>
      <c r="B32" s="125"/>
      <c r="C32" s="126"/>
      <c r="D32" s="127"/>
    </row>
    <row r="33" spans="1:4">
      <c r="A33" s="130"/>
      <c r="B33" s="27"/>
      <c r="C33" s="62"/>
      <c r="D33" s="62"/>
    </row>
    <row r="34" spans="1:4">
      <c r="A34" s="131"/>
      <c r="B34" s="28"/>
      <c r="C34" s="9"/>
      <c r="D34" s="9"/>
    </row>
    <row r="35" spans="1:4">
      <c r="A35" s="131"/>
      <c r="B35" s="28"/>
      <c r="C35" s="9"/>
      <c r="D35" s="9"/>
    </row>
    <row r="36" spans="1:4">
      <c r="A36" s="131"/>
      <c r="B36" s="28"/>
      <c r="C36" s="9"/>
      <c r="D36" s="9"/>
    </row>
    <row r="37" spans="1:4">
      <c r="A37" s="131"/>
      <c r="B37" s="28"/>
      <c r="C37" s="9"/>
      <c r="D37" s="9"/>
    </row>
    <row r="38" spans="1:4">
      <c r="A38" s="85"/>
      <c r="D38" s="31"/>
    </row>
    <row r="39" spans="1:4">
      <c r="A39" s="134"/>
      <c r="B39" s="136"/>
      <c r="C39" s="139"/>
      <c r="D39" s="140"/>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98"/>
  <sheetViews>
    <sheetView view="pageBreakPreview" zoomScaleNormal="100" workbookViewId="0"/>
  </sheetViews>
  <sheetFormatPr defaultColWidth="8" defaultRowHeight="14"/>
  <cols>
    <col min="1" max="1" width="22.54296875" style="6" customWidth="1"/>
    <col min="2" max="2" width="74.1796875" style="6" customWidth="1"/>
    <col min="3" max="16384" width="8" style="141"/>
  </cols>
  <sheetData>
    <row r="1" spans="1:2">
      <c r="A1" s="17" t="s">
        <v>590</v>
      </c>
    </row>
    <row r="2" spans="1:2">
      <c r="A2" s="17" t="s">
        <v>591</v>
      </c>
    </row>
    <row r="3" spans="1:2">
      <c r="A3" s="6" t="s">
        <v>592</v>
      </c>
      <c r="B3" s="6" t="s">
        <v>593</v>
      </c>
    </row>
    <row r="4" spans="1:2">
      <c r="A4" s="6" t="s">
        <v>594</v>
      </c>
      <c r="B4" s="6" t="s">
        <v>595</v>
      </c>
    </row>
    <row r="5" spans="1:2">
      <c r="A5" s="6" t="s">
        <v>596</v>
      </c>
      <c r="B5" s="6" t="s">
        <v>597</v>
      </c>
    </row>
    <row r="6" spans="1:2">
      <c r="A6" s="6" t="s">
        <v>598</v>
      </c>
      <c r="B6" s="6" t="s">
        <v>599</v>
      </c>
    </row>
    <row r="7" spans="1:2">
      <c r="A7" s="6" t="s">
        <v>600</v>
      </c>
      <c r="B7" s="6" t="s">
        <v>601</v>
      </c>
    </row>
    <row r="8" spans="1:2">
      <c r="A8" s="6" t="s">
        <v>602</v>
      </c>
      <c r="B8" s="6" t="s">
        <v>603</v>
      </c>
    </row>
    <row r="9" spans="1:2">
      <c r="A9" s="6" t="s">
        <v>604</v>
      </c>
      <c r="B9" s="6" t="s">
        <v>605</v>
      </c>
    </row>
    <row r="10" spans="1:2">
      <c r="A10" s="6" t="s">
        <v>606</v>
      </c>
      <c r="B10" s="6" t="s">
        <v>607</v>
      </c>
    </row>
    <row r="11" spans="1:2">
      <c r="A11" s="6" t="s">
        <v>608</v>
      </c>
      <c r="B11" s="6" t="s">
        <v>609</v>
      </c>
    </row>
    <row r="12" spans="1:2" ht="16">
      <c r="A12" s="6" t="s">
        <v>610</v>
      </c>
      <c r="B12" s="6" t="s">
        <v>611</v>
      </c>
    </row>
    <row r="13" spans="1:2">
      <c r="A13" s="6" t="s">
        <v>612</v>
      </c>
      <c r="B13" s="6" t="s">
        <v>613</v>
      </c>
    </row>
    <row r="14" spans="1:2">
      <c r="A14" s="6" t="s">
        <v>614</v>
      </c>
      <c r="B14" s="6" t="s">
        <v>615</v>
      </c>
    </row>
    <row r="15" spans="1:2">
      <c r="A15" s="6" t="s">
        <v>616</v>
      </c>
      <c r="B15" s="6" t="s">
        <v>617</v>
      </c>
    </row>
    <row r="16" spans="1:2">
      <c r="A16" s="6" t="s">
        <v>618</v>
      </c>
      <c r="B16" s="6" t="s">
        <v>619</v>
      </c>
    </row>
    <row r="17" spans="1:2">
      <c r="A17" s="6" t="s">
        <v>620</v>
      </c>
      <c r="B17" s="6" t="s">
        <v>621</v>
      </c>
    </row>
    <row r="18" spans="1:2">
      <c r="A18" s="6" t="s">
        <v>622</v>
      </c>
      <c r="B18" s="6" t="s">
        <v>623</v>
      </c>
    </row>
    <row r="19" spans="1:2">
      <c r="A19" s="6" t="s">
        <v>624</v>
      </c>
      <c r="B19" s="6" t="s">
        <v>625</v>
      </c>
    </row>
    <row r="20" spans="1:2">
      <c r="A20" s="6" t="s">
        <v>626</v>
      </c>
      <c r="B20" s="6" t="s">
        <v>627</v>
      </c>
    </row>
    <row r="21" spans="1:2">
      <c r="A21" s="6" t="s">
        <v>628</v>
      </c>
      <c r="B21" s="6" t="s">
        <v>629</v>
      </c>
    </row>
    <row r="22" spans="1:2">
      <c r="A22" s="6" t="s">
        <v>630</v>
      </c>
      <c r="B22" s="6" t="s">
        <v>631</v>
      </c>
    </row>
    <row r="24" spans="1:2">
      <c r="A24" s="17" t="s">
        <v>632</v>
      </c>
    </row>
    <row r="25" spans="1:2" ht="42">
      <c r="A25" s="6" t="s">
        <v>633</v>
      </c>
      <c r="B25" s="6" t="s">
        <v>634</v>
      </c>
    </row>
    <row r="26" spans="1:2">
      <c r="A26" s="17"/>
    </row>
    <row r="27" spans="1:2" ht="56">
      <c r="A27" s="6" t="s">
        <v>635</v>
      </c>
      <c r="B27" s="6" t="s">
        <v>636</v>
      </c>
    </row>
    <row r="29" spans="1:2" ht="42">
      <c r="A29" s="6" t="s">
        <v>637</v>
      </c>
      <c r="B29" s="6" t="s">
        <v>638</v>
      </c>
    </row>
    <row r="31" spans="1:2" ht="28">
      <c r="A31" s="6" t="s">
        <v>639</v>
      </c>
      <c r="B31" s="6" t="s">
        <v>640</v>
      </c>
    </row>
    <row r="33" spans="1:2" ht="28">
      <c r="A33" s="6" t="s">
        <v>641</v>
      </c>
      <c r="B33" s="6" t="s">
        <v>642</v>
      </c>
    </row>
    <row r="34" spans="1:2">
      <c r="B34" s="6" t="s">
        <v>643</v>
      </c>
    </row>
    <row r="35" spans="1:2" ht="28">
      <c r="A35" s="6" t="s">
        <v>644</v>
      </c>
      <c r="B35" s="6" t="s">
        <v>645</v>
      </c>
    </row>
    <row r="36" spans="1:2">
      <c r="B36" s="6" t="s">
        <v>643</v>
      </c>
    </row>
    <row r="37" spans="1:2" ht="28">
      <c r="A37" s="6" t="s">
        <v>646</v>
      </c>
      <c r="B37" s="6" t="s">
        <v>647</v>
      </c>
    </row>
    <row r="38" spans="1:2">
      <c r="B38" s="6" t="s">
        <v>643</v>
      </c>
    </row>
    <row r="39" spans="1:2" ht="42">
      <c r="A39" s="6" t="s">
        <v>648</v>
      </c>
      <c r="B39" s="6" t="s">
        <v>649</v>
      </c>
    </row>
    <row r="40" spans="1:2">
      <c r="B40" s="6" t="s">
        <v>643</v>
      </c>
    </row>
    <row r="41" spans="1:2" ht="28">
      <c r="A41" s="6" t="s">
        <v>650</v>
      </c>
      <c r="B41" s="6" t="s">
        <v>651</v>
      </c>
    </row>
    <row r="43" spans="1:2" ht="28">
      <c r="A43" s="6" t="s">
        <v>652</v>
      </c>
      <c r="B43" s="6" t="s">
        <v>653</v>
      </c>
    </row>
    <row r="44" spans="1:2">
      <c r="B44" s="6" t="s">
        <v>643</v>
      </c>
    </row>
    <row r="45" spans="1:2">
      <c r="A45" s="6" t="s">
        <v>654</v>
      </c>
      <c r="B45" s="6" t="s">
        <v>655</v>
      </c>
    </row>
    <row r="46" spans="1:2">
      <c r="B46" s="6" t="s">
        <v>643</v>
      </c>
    </row>
    <row r="47" spans="1:2">
      <c r="A47" s="6" t="s">
        <v>656</v>
      </c>
      <c r="B47" s="6" t="s">
        <v>657</v>
      </c>
    </row>
    <row r="49" spans="1:2" ht="42">
      <c r="A49" s="6" t="s">
        <v>658</v>
      </c>
      <c r="B49" s="6" t="s">
        <v>659</v>
      </c>
    </row>
    <row r="51" spans="1:2" ht="74.5" customHeight="1">
      <c r="A51" s="6" t="s">
        <v>660</v>
      </c>
      <c r="B51" s="6" t="s">
        <v>661</v>
      </c>
    </row>
    <row r="52" spans="1:2">
      <c r="B52" s="6" t="s">
        <v>643</v>
      </c>
    </row>
    <row r="53" spans="1:2" ht="28">
      <c r="A53" s="6" t="s">
        <v>662</v>
      </c>
      <c r="B53" s="6" t="s">
        <v>663</v>
      </c>
    </row>
    <row r="54" spans="1:2">
      <c r="B54" s="6" t="s">
        <v>643</v>
      </c>
    </row>
    <row r="55" spans="1:2" ht="28">
      <c r="A55" s="6" t="s">
        <v>664</v>
      </c>
      <c r="B55" s="6" t="s">
        <v>665</v>
      </c>
    </row>
    <row r="56" spans="1:2" ht="42">
      <c r="A56" s="6" t="s">
        <v>666</v>
      </c>
      <c r="B56" s="6" t="s">
        <v>667</v>
      </c>
    </row>
    <row r="57" spans="1:2" ht="28">
      <c r="A57" s="807" t="s">
        <v>668</v>
      </c>
      <c r="B57" s="6" t="s">
        <v>669</v>
      </c>
    </row>
    <row r="58" spans="1:2" ht="42">
      <c r="A58" s="807"/>
      <c r="B58" s="29" t="s">
        <v>670</v>
      </c>
    </row>
    <row r="59" spans="1:2">
      <c r="A59" s="269" t="s">
        <v>671</v>
      </c>
      <c r="B59" s="6" t="s">
        <v>672</v>
      </c>
    </row>
    <row r="60" spans="1:2" ht="28">
      <c r="A60" s="269" t="s">
        <v>673</v>
      </c>
      <c r="B60" s="6" t="s">
        <v>674</v>
      </c>
    </row>
    <row r="61" spans="1:2" ht="56">
      <c r="A61" s="269" t="s">
        <v>675</v>
      </c>
      <c r="B61" s="6" t="s">
        <v>676</v>
      </c>
    </row>
    <row r="63" spans="1:2" ht="42">
      <c r="A63" s="6" t="s">
        <v>677</v>
      </c>
      <c r="B63" s="6" t="s">
        <v>678</v>
      </c>
    </row>
    <row r="66" spans="1:2" ht="140">
      <c r="A66" s="6" t="s">
        <v>679</v>
      </c>
      <c r="B66" s="6" t="s">
        <v>680</v>
      </c>
    </row>
    <row r="68" spans="1:2" ht="42">
      <c r="A68" s="6" t="s">
        <v>681</v>
      </c>
      <c r="B68" s="6" t="s">
        <v>682</v>
      </c>
    </row>
    <row r="70" spans="1:2" ht="28">
      <c r="A70" s="6" t="s">
        <v>683</v>
      </c>
      <c r="B70" s="6" t="s">
        <v>684</v>
      </c>
    </row>
    <row r="72" spans="1:2" ht="84">
      <c r="A72" s="6" t="s">
        <v>685</v>
      </c>
      <c r="B72" s="6" t="s">
        <v>686</v>
      </c>
    </row>
    <row r="73" spans="1:2">
      <c r="B73" s="6" t="s">
        <v>643</v>
      </c>
    </row>
    <row r="74" spans="1:2">
      <c r="A74" s="6" t="s">
        <v>687</v>
      </c>
      <c r="B74" s="6" t="s">
        <v>688</v>
      </c>
    </row>
    <row r="76" spans="1:2" ht="42">
      <c r="A76" s="6" t="s">
        <v>689</v>
      </c>
      <c r="B76" s="6" t="s">
        <v>690</v>
      </c>
    </row>
    <row r="78" spans="1:2" ht="42">
      <c r="A78" s="6" t="s">
        <v>691</v>
      </c>
      <c r="B78" s="6" t="s">
        <v>692</v>
      </c>
    </row>
    <row r="80" spans="1:2" ht="28">
      <c r="A80" s="6" t="s">
        <v>693</v>
      </c>
      <c r="B80" s="6" t="s">
        <v>694</v>
      </c>
    </row>
    <row r="82" spans="1:2" ht="42">
      <c r="A82" s="6" t="s">
        <v>695</v>
      </c>
      <c r="B82" s="6" t="s">
        <v>696</v>
      </c>
    </row>
    <row r="84" spans="1:2" ht="56">
      <c r="A84" s="6" t="s">
        <v>697</v>
      </c>
      <c r="B84" s="6" t="s">
        <v>698</v>
      </c>
    </row>
    <row r="86" spans="1:2">
      <c r="A86" s="6" t="s">
        <v>699</v>
      </c>
      <c r="B86" s="6" t="s">
        <v>700</v>
      </c>
    </row>
    <row r="88" spans="1:2" ht="42">
      <c r="A88" s="6" t="s">
        <v>701</v>
      </c>
      <c r="B88" s="6" t="s">
        <v>702</v>
      </c>
    </row>
    <row r="90" spans="1:2" ht="28">
      <c r="A90" s="6" t="s">
        <v>703</v>
      </c>
      <c r="B90" s="6" t="s">
        <v>704</v>
      </c>
    </row>
    <row r="92" spans="1:2" ht="28">
      <c r="A92" s="6" t="s">
        <v>705</v>
      </c>
      <c r="B92" s="6" t="s">
        <v>706</v>
      </c>
    </row>
    <row r="93" spans="1:2">
      <c r="B93" s="6" t="s">
        <v>643</v>
      </c>
    </row>
    <row r="94" spans="1:2" ht="56">
      <c r="A94" s="6" t="s">
        <v>707</v>
      </c>
      <c r="B94" s="6" t="s">
        <v>708</v>
      </c>
    </row>
    <row r="95" spans="1:2">
      <c r="B95" s="6" t="s">
        <v>643</v>
      </c>
    </row>
    <row r="96" spans="1:2" ht="28">
      <c r="A96" s="6" t="s">
        <v>709</v>
      </c>
      <c r="B96" s="6" t="s">
        <v>710</v>
      </c>
    </row>
    <row r="97" spans="1:2">
      <c r="B97" s="6" t="s">
        <v>643</v>
      </c>
    </row>
    <row r="98" spans="1:2" ht="56">
      <c r="A98" s="6" t="s">
        <v>711</v>
      </c>
      <c r="B98" s="6" t="s">
        <v>712</v>
      </c>
    </row>
  </sheetData>
  <mergeCells count="1">
    <mergeCell ref="A57:A58"/>
  </mergeCells>
  <phoneticPr fontId="8" type="noConversion"/>
  <pageMargins left="0.75" right="0.75" top="1" bottom="1" header="0.5" footer="0.5"/>
  <pageSetup paperSize="9" scale="84"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43"/>
  <sheetViews>
    <sheetView view="pageBreakPreview" zoomScaleNormal="75" zoomScaleSheetLayoutView="100" workbookViewId="0">
      <selection activeCell="B34" sqref="B34"/>
    </sheetView>
  </sheetViews>
  <sheetFormatPr defaultColWidth="9" defaultRowHeight="12.5"/>
  <cols>
    <col min="1" max="1" width="40.453125" style="4" customWidth="1"/>
    <col min="2" max="2" width="46.453125" style="4" customWidth="1"/>
    <col min="3" max="16384" width="9" style="2"/>
  </cols>
  <sheetData>
    <row r="1" spans="1:2" ht="163.5" customHeight="1">
      <c r="A1" s="452"/>
      <c r="B1" s="465" t="s">
        <v>1842</v>
      </c>
    </row>
    <row r="2" spans="1:2" ht="14">
      <c r="A2" s="466" t="s">
        <v>713</v>
      </c>
      <c r="B2" s="467"/>
    </row>
    <row r="3" spans="1:2" ht="14">
      <c r="A3" s="468" t="s">
        <v>714</v>
      </c>
      <c r="B3" s="469" t="str">
        <f>[2]Cover!D3</f>
        <v>Fountains Forestry</v>
      </c>
    </row>
    <row r="4" spans="1:2" ht="14">
      <c r="A4" s="468" t="s">
        <v>715</v>
      </c>
      <c r="B4" s="469" t="str">
        <f>[2]Cover!D8</f>
        <v>SA-PEFC-FM/COC-005879</v>
      </c>
    </row>
    <row r="5" spans="1:2" ht="14">
      <c r="A5" s="468" t="s">
        <v>41</v>
      </c>
      <c r="B5" s="469" t="str">
        <f>'[3]1 Basic info'!C16</f>
        <v>United Kingdom</v>
      </c>
    </row>
    <row r="6" spans="1:2" ht="14">
      <c r="A6" s="468" t="s">
        <v>1843</v>
      </c>
      <c r="B6" s="469">
        <f>'[2]1 Basic info'!$C$92</f>
        <v>44</v>
      </c>
    </row>
    <row r="7" spans="1:2" ht="14">
      <c r="A7" s="468" t="s">
        <v>1844</v>
      </c>
      <c r="B7" s="286">
        <f>'1 Basic Info'!C43</f>
        <v>17310.810000000001</v>
      </c>
    </row>
    <row r="8" spans="1:2" ht="14">
      <c r="A8" s="470" t="s">
        <v>717</v>
      </c>
      <c r="B8" s="471" t="s">
        <v>1585</v>
      </c>
    </row>
    <row r="9" spans="1:2" ht="14">
      <c r="A9" s="161"/>
      <c r="B9" s="161"/>
    </row>
    <row r="10" spans="1:2" ht="14">
      <c r="A10" s="466" t="s">
        <v>718</v>
      </c>
      <c r="B10" s="467"/>
    </row>
    <row r="11" spans="1:2" ht="14">
      <c r="A11" s="468" t="s">
        <v>719</v>
      </c>
      <c r="B11" s="152" t="s">
        <v>6</v>
      </c>
    </row>
    <row r="12" spans="1:2" ht="14">
      <c r="A12" s="468" t="s">
        <v>720</v>
      </c>
      <c r="B12" s="152" t="s">
        <v>2314</v>
      </c>
    </row>
    <row r="13" spans="1:2" ht="14">
      <c r="A13" s="468" t="s">
        <v>721</v>
      </c>
      <c r="B13" s="152"/>
    </row>
    <row r="14" spans="1:2" ht="28">
      <c r="A14" s="27" t="s">
        <v>1845</v>
      </c>
      <c r="B14" s="688"/>
    </row>
    <row r="15" spans="1:2" ht="14">
      <c r="A15" s="161"/>
      <c r="B15" s="161"/>
    </row>
    <row r="16" spans="1:2" s="161" customFormat="1" ht="14">
      <c r="A16" s="466" t="s">
        <v>722</v>
      </c>
      <c r="B16" s="467"/>
    </row>
    <row r="17" spans="1:2" s="161" customFormat="1" ht="14">
      <c r="A17" s="468" t="s">
        <v>1846</v>
      </c>
      <c r="B17" s="469">
        <v>0</v>
      </c>
    </row>
    <row r="18" spans="1:2" s="161" customFormat="1" ht="14">
      <c r="A18" s="468" t="s">
        <v>1847</v>
      </c>
      <c r="B18" s="469">
        <v>0</v>
      </c>
    </row>
    <row r="19" spans="1:2" s="161" customFormat="1" ht="14">
      <c r="A19" s="468" t="s">
        <v>1848</v>
      </c>
      <c r="B19" s="469">
        <v>0</v>
      </c>
    </row>
    <row r="20" spans="1:2" s="161" customFormat="1" ht="14">
      <c r="A20" s="468" t="s">
        <v>1849</v>
      </c>
      <c r="B20" s="469">
        <v>1</v>
      </c>
    </row>
    <row r="21" spans="1:2" s="161" customFormat="1" ht="14">
      <c r="A21" s="468" t="s">
        <v>723</v>
      </c>
      <c r="B21" s="469" t="s">
        <v>1589</v>
      </c>
    </row>
    <row r="22" spans="1:2" s="161" customFormat="1" ht="14">
      <c r="A22" s="470" t="s">
        <v>724</v>
      </c>
      <c r="B22" s="32" t="s">
        <v>725</v>
      </c>
    </row>
    <row r="23" spans="1:2" s="161" customFormat="1" ht="14"/>
    <row r="24" spans="1:2" s="161" customFormat="1" ht="14">
      <c r="A24" s="466" t="s">
        <v>1850</v>
      </c>
      <c r="B24" s="472"/>
    </row>
    <row r="25" spans="1:2" s="161" customFormat="1" ht="14">
      <c r="A25" s="808" t="s">
        <v>1851</v>
      </c>
      <c r="B25" s="31"/>
    </row>
    <row r="26" spans="1:2" s="161" customFormat="1" ht="14">
      <c r="A26" s="809"/>
      <c r="B26" s="30"/>
    </row>
    <row r="27" spans="1:2" s="161" customFormat="1" ht="14">
      <c r="A27" s="468"/>
      <c r="B27" s="613"/>
    </row>
    <row r="28" spans="1:2" s="161" customFormat="1" ht="14">
      <c r="A28" s="470" t="s">
        <v>1852</v>
      </c>
      <c r="B28" s="689"/>
    </row>
    <row r="29" spans="1:2" s="161" customFormat="1" ht="14">
      <c r="B29" s="178"/>
    </row>
    <row r="30" spans="1:2" s="161" customFormat="1" ht="14">
      <c r="A30" s="466" t="s">
        <v>1853</v>
      </c>
      <c r="B30" s="566"/>
    </row>
    <row r="31" spans="1:2" s="4" customFormat="1" ht="14">
      <c r="A31" s="809" t="s">
        <v>726</v>
      </c>
      <c r="B31" s="30" t="s">
        <v>1854</v>
      </c>
    </row>
    <row r="32" spans="1:2" s="4" customFormat="1" ht="14">
      <c r="A32" s="809"/>
      <c r="B32" s="30"/>
    </row>
    <row r="33" spans="1:2" s="4" customFormat="1" ht="14">
      <c r="A33" s="809"/>
      <c r="B33" s="614"/>
    </row>
    <row r="34" spans="1:2" s="4" customFormat="1" ht="25.5" customHeight="1">
      <c r="A34" s="468" t="s">
        <v>714</v>
      </c>
      <c r="B34" s="4">
        <f>B14</f>
        <v>0</v>
      </c>
    </row>
    <row r="35" spans="1:2" s="4" customFormat="1" ht="58.5" customHeight="1">
      <c r="A35" s="31" t="s">
        <v>2284</v>
      </c>
      <c r="B35" s="181" t="s">
        <v>2458</v>
      </c>
    </row>
    <row r="36" spans="1:2" ht="14">
      <c r="A36" s="470" t="s">
        <v>1852</v>
      </c>
      <c r="B36" s="690">
        <v>45238</v>
      </c>
    </row>
    <row r="37" spans="1:2" s="473" customFormat="1" ht="10.5" customHeight="1">
      <c r="A37" s="161"/>
      <c r="B37" s="161"/>
    </row>
    <row r="38" spans="1:2" s="473" customFormat="1" ht="10.5" customHeight="1">
      <c r="A38" s="810" t="s">
        <v>10</v>
      </c>
      <c r="B38" s="810"/>
    </row>
    <row r="39" spans="1:2" s="473" customFormat="1" ht="10.5">
      <c r="A39" s="784" t="s">
        <v>11</v>
      </c>
      <c r="B39" s="784"/>
    </row>
    <row r="40" spans="1:2" s="473" customFormat="1" ht="10.5">
      <c r="A40" s="784" t="s">
        <v>1855</v>
      </c>
      <c r="B40" s="784"/>
    </row>
    <row r="41" spans="1:2" s="473" customFormat="1" ht="10.5">
      <c r="A41" s="451"/>
      <c r="B41" s="451"/>
    </row>
    <row r="42" spans="1:2" s="473" customFormat="1" ht="10.5">
      <c r="A42" s="784" t="s">
        <v>13</v>
      </c>
      <c r="B42" s="784"/>
    </row>
    <row r="43" spans="1:2">
      <c r="A43" s="784" t="s">
        <v>14</v>
      </c>
      <c r="B43" s="784"/>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8" type="noConversion"/>
  <conditionalFormatting sqref="B27">
    <cfRule type="containsText" dxfId="2"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0"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300-000000000000}">
      <formula1>$D$32:$D$33</formula1>
    </dataValidation>
    <dataValidation type="list" allowBlank="1" showInputMessage="1" showErrorMessage="1" prompt="Select a recommendation from the drop down list" sqref="B30" xr:uid="{00000000-0002-0000-1300-000001000000}">
      <formula1>$D$47:$D$48</formula1>
    </dataValidation>
    <dataValidation type="list" allowBlank="1" showInputMessage="1" showErrorMessage="1" prompt="Select a recommendation from the drop down list" sqref="B27" xr:uid="{00000000-0002-0000-1300-000002000000}">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N102"/>
  <sheetViews>
    <sheetView view="pageBreakPreview" zoomScaleNormal="100" zoomScaleSheetLayoutView="100" workbookViewId="0">
      <selection activeCell="F2" sqref="F2"/>
    </sheetView>
  </sheetViews>
  <sheetFormatPr defaultColWidth="8" defaultRowHeight="12.5"/>
  <cols>
    <col min="1" max="1" width="23.453125" style="34" customWidth="1"/>
    <col min="2" max="2" width="21.81640625" style="34" customWidth="1"/>
    <col min="3" max="3" width="15.453125" style="33" customWidth="1"/>
    <col min="4" max="4" width="30.1796875" style="33" customWidth="1"/>
    <col min="5" max="12" width="8" style="33" customWidth="1"/>
    <col min="13" max="16384" width="8" style="34"/>
  </cols>
  <sheetData>
    <row r="1" spans="1:66" ht="143.25" customHeight="1">
      <c r="A1" s="474"/>
      <c r="B1" s="815" t="s">
        <v>1856</v>
      </c>
      <c r="C1" s="815"/>
      <c r="D1" s="475"/>
      <c r="E1" s="476"/>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row>
    <row r="2" spans="1:66" ht="9.75" customHeight="1">
      <c r="A2" s="35"/>
      <c r="B2" s="35"/>
      <c r="C2" s="36"/>
      <c r="D2" s="36"/>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row>
    <row r="3" spans="1:66">
      <c r="A3" s="816" t="s">
        <v>1857</v>
      </c>
      <c r="B3" s="816"/>
      <c r="C3" s="816"/>
      <c r="D3" s="816"/>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row>
    <row r="4" spans="1:66" ht="14.25" customHeight="1">
      <c r="A4" s="816"/>
      <c r="B4" s="816"/>
      <c r="C4" s="816"/>
      <c r="D4" s="816"/>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row>
    <row r="5" spans="1:66" ht="25.5" customHeight="1">
      <c r="A5" s="816" t="s">
        <v>1858</v>
      </c>
      <c r="B5" s="816"/>
      <c r="C5" s="816"/>
      <c r="D5" s="816"/>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row>
    <row r="6" spans="1:66" ht="14">
      <c r="A6" s="817" t="s">
        <v>713</v>
      </c>
      <c r="B6" s="817"/>
      <c r="C6" s="817"/>
      <c r="D6" s="37"/>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15.75" customHeight="1">
      <c r="A7" s="37" t="s">
        <v>714</v>
      </c>
      <c r="B7" s="812" t="str">
        <f>'[2]A11a Cert Decsn'!$B$3</f>
        <v>Fountains Forestry</v>
      </c>
      <c r="C7" s="812"/>
      <c r="D7" s="812"/>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row>
    <row r="8" spans="1:66" ht="15.75" customHeight="1">
      <c r="A8" s="37" t="s">
        <v>716</v>
      </c>
      <c r="B8" s="812" t="str">
        <f>'[2]1 Basic info'!$C$15</f>
        <v xml:space="preserve">Fountains Forestry  
Bogallan 
North Kessock 
Inverness 
IV1 3XE </v>
      </c>
      <c r="C8" s="812"/>
      <c r="D8" s="812"/>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row>
    <row r="9" spans="1:66" ht="15.75" customHeight="1">
      <c r="A9" s="37" t="s">
        <v>41</v>
      </c>
      <c r="B9" s="38" t="str">
        <f>'[2]A11a Cert Decsn'!$B$5</f>
        <v>United Kingdom</v>
      </c>
      <c r="C9" s="38"/>
      <c r="D9" s="38"/>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1:66" ht="15.75" customHeight="1">
      <c r="A10" s="37" t="s">
        <v>715</v>
      </c>
      <c r="B10" s="812" t="str">
        <f>[2]Cover!D8</f>
        <v>SA-PEFC-FM/COC-005879</v>
      </c>
      <c r="C10" s="812"/>
      <c r="D10" s="38"/>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row>
    <row r="11" spans="1:66" ht="15.75" customHeight="1">
      <c r="A11" s="37" t="s">
        <v>62</v>
      </c>
      <c r="B11" s="812" t="s">
        <v>68</v>
      </c>
      <c r="C11" s="812"/>
      <c r="D11" s="38"/>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row>
    <row r="12" spans="1:66" ht="15.75" customHeight="1">
      <c r="A12" s="37" t="s">
        <v>728</v>
      </c>
      <c r="B12" s="578">
        <f>Cover!D10</f>
        <v>44523</v>
      </c>
      <c r="C12" s="38" t="s">
        <v>729</v>
      </c>
      <c r="D12" s="578">
        <f>Cover!D11</f>
        <v>46348</v>
      </c>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row>
    <row r="13" spans="1:66" ht="9.75" customHeight="1">
      <c r="A13" s="37"/>
      <c r="B13" s="38"/>
      <c r="C13" s="477"/>
      <c r="D13" s="38"/>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row>
    <row r="14" spans="1:66" ht="18" customHeight="1">
      <c r="A14" s="817" t="s">
        <v>730</v>
      </c>
      <c r="B14" s="817"/>
      <c r="C14" s="817"/>
      <c r="D14" s="817"/>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row>
    <row r="15" spans="1:66" s="42" customFormat="1" ht="14">
      <c r="A15" s="39" t="s">
        <v>1859</v>
      </c>
      <c r="B15" s="40" t="s">
        <v>1860</v>
      </c>
      <c r="C15" s="40" t="s">
        <v>731</v>
      </c>
      <c r="D15" s="40" t="s">
        <v>1861</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row>
    <row r="16" spans="1:66" s="44" customFormat="1" ht="32.25" customHeight="1">
      <c r="A16" s="580" t="s">
        <v>2072</v>
      </c>
      <c r="B16" s="580" t="s">
        <v>2073</v>
      </c>
      <c r="C16" s="580" t="s">
        <v>2074</v>
      </c>
      <c r="D16" s="581" t="s">
        <v>2075</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row>
    <row r="17" spans="1:66" ht="32.25" customHeight="1">
      <c r="A17" s="580" t="s">
        <v>2072</v>
      </c>
      <c r="B17" s="580" t="s">
        <v>2076</v>
      </c>
      <c r="C17" s="580">
        <v>2010</v>
      </c>
      <c r="D17" s="581" t="s">
        <v>2075</v>
      </c>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row>
    <row r="18" spans="1:66">
      <c r="A18" s="582"/>
      <c r="B18" s="583"/>
      <c r="C18" s="583"/>
      <c r="D18" s="584"/>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row>
    <row r="19" spans="1:66" ht="14">
      <c r="A19" s="478" t="s">
        <v>1853</v>
      </c>
      <c r="B19" s="479"/>
      <c r="C19" s="480"/>
      <c r="D19" s="481"/>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row>
    <row r="20" spans="1:66" ht="15.75" customHeight="1">
      <c r="A20" s="811" t="s">
        <v>714</v>
      </c>
      <c r="B20" s="812"/>
      <c r="C20" s="813" t="s">
        <v>2071</v>
      </c>
      <c r="D20" s="814"/>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row>
    <row r="21" spans="1:66" ht="46.5" customHeight="1">
      <c r="A21" s="811" t="s">
        <v>1862</v>
      </c>
      <c r="B21" s="812"/>
      <c r="C21" s="818"/>
      <c r="D21" s="819"/>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row>
    <row r="22" spans="1:66" ht="14">
      <c r="A22" s="820" t="s">
        <v>1852</v>
      </c>
      <c r="B22" s="821"/>
      <c r="C22" s="824">
        <v>44482</v>
      </c>
      <c r="D22" s="825"/>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row>
    <row r="23" spans="1:66" ht="14">
      <c r="A23" s="37"/>
      <c r="B23" s="37"/>
      <c r="C23" s="477"/>
      <c r="D23" s="37"/>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row>
    <row r="24" spans="1:66">
      <c r="A24" s="823" t="s">
        <v>1863</v>
      </c>
      <c r="B24" s="823"/>
      <c r="C24" s="823"/>
      <c r="D24" s="82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row>
    <row r="25" spans="1:66">
      <c r="A25" s="822" t="s">
        <v>11</v>
      </c>
      <c r="B25" s="822"/>
      <c r="C25" s="822"/>
      <c r="D25" s="822"/>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row>
    <row r="26" spans="1:66">
      <c r="A26" s="822" t="s">
        <v>727</v>
      </c>
      <c r="B26" s="822"/>
      <c r="C26" s="822"/>
      <c r="D26" s="822"/>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row>
    <row r="27" spans="1:66" ht="13.5" customHeight="1">
      <c r="A27" s="453"/>
      <c r="B27" s="453"/>
      <c r="C27" s="453"/>
      <c r="D27" s="45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row>
    <row r="28" spans="1:66">
      <c r="A28" s="822" t="s">
        <v>13</v>
      </c>
      <c r="B28" s="822"/>
      <c r="C28" s="822"/>
      <c r="D28" s="822"/>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row>
    <row r="29" spans="1:66">
      <c r="A29" s="822" t="s">
        <v>14</v>
      </c>
      <c r="B29" s="822"/>
      <c r="C29" s="822"/>
      <c r="D29" s="822"/>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row>
    <row r="30" spans="1:66">
      <c r="A30" s="822" t="s">
        <v>1864</v>
      </c>
      <c r="B30" s="822"/>
      <c r="C30" s="822"/>
      <c r="D30" s="822"/>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row>
    <row r="31" spans="1:66">
      <c r="A31" s="33"/>
      <c r="B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row>
    <row r="32" spans="1:66">
      <c r="A32" s="33"/>
      <c r="B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row>
    <row r="33" spans="1:66">
      <c r="A33" s="33"/>
      <c r="B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1:66">
      <c r="A34" s="33"/>
      <c r="B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row>
    <row r="35" spans="1:66" s="33" customFormat="1"/>
    <row r="36" spans="1:66" s="33" customFormat="1"/>
    <row r="37" spans="1:66" s="33" customFormat="1"/>
    <row r="38" spans="1:66" s="33" customFormat="1"/>
    <row r="39" spans="1:66" s="33" customFormat="1"/>
    <row r="40" spans="1:66" s="33" customFormat="1"/>
    <row r="41" spans="1:66" s="33" customFormat="1"/>
    <row r="42" spans="1:66" s="33" customFormat="1"/>
    <row r="43" spans="1:66" s="33" customFormat="1"/>
    <row r="44" spans="1:66" s="33" customFormat="1"/>
    <row r="45" spans="1:66" s="33" customFormat="1"/>
    <row r="46" spans="1:66" s="33" customFormat="1"/>
    <row r="47" spans="1:66" s="33" customFormat="1"/>
    <row r="48" spans="1:66" s="33" customFormat="1"/>
    <row r="49" spans="1:31" s="33" customFormat="1"/>
    <row r="50" spans="1:31" s="33" customFormat="1"/>
    <row r="51" spans="1:31" s="33" customFormat="1"/>
    <row r="52" spans="1:31" s="33" customFormat="1"/>
    <row r="53" spans="1:31" s="33" customFormat="1"/>
    <row r="54" spans="1:31">
      <c r="A54" s="33"/>
      <c r="B54" s="33"/>
      <c r="M54" s="33"/>
      <c r="N54" s="33"/>
      <c r="O54" s="33"/>
      <c r="P54" s="33"/>
      <c r="Q54" s="33"/>
      <c r="R54" s="33"/>
      <c r="S54" s="33"/>
      <c r="T54" s="33"/>
      <c r="U54" s="33"/>
      <c r="V54" s="33"/>
      <c r="W54" s="33"/>
      <c r="X54" s="33"/>
      <c r="Y54" s="33"/>
      <c r="Z54" s="33"/>
      <c r="AA54" s="33"/>
      <c r="AB54" s="33"/>
      <c r="AC54" s="33"/>
      <c r="AD54" s="33"/>
      <c r="AE54" s="33"/>
    </row>
    <row r="55" spans="1:31">
      <c r="A55" s="33"/>
      <c r="B55" s="33"/>
      <c r="M55" s="33"/>
      <c r="N55" s="33"/>
      <c r="O55" s="33"/>
      <c r="P55" s="33"/>
      <c r="Q55" s="33"/>
      <c r="R55" s="33"/>
      <c r="S55" s="33"/>
      <c r="T55" s="33"/>
      <c r="U55" s="33"/>
      <c r="V55" s="33"/>
      <c r="W55" s="33"/>
      <c r="X55" s="33"/>
      <c r="Y55" s="33"/>
      <c r="Z55" s="33"/>
      <c r="AA55" s="33"/>
      <c r="AB55" s="33"/>
      <c r="AC55" s="33"/>
      <c r="AD55" s="33"/>
      <c r="AE55" s="33"/>
    </row>
    <row r="56" spans="1:31">
      <c r="A56" s="33"/>
      <c r="B56" s="33"/>
      <c r="M56" s="33"/>
      <c r="N56" s="33"/>
      <c r="O56" s="33"/>
      <c r="P56" s="33"/>
      <c r="Q56" s="33"/>
      <c r="R56" s="33"/>
      <c r="S56" s="33"/>
      <c r="T56" s="33"/>
      <c r="U56" s="33"/>
      <c r="V56" s="33"/>
      <c r="W56" s="33"/>
      <c r="X56" s="33"/>
      <c r="Y56" s="33"/>
      <c r="Z56" s="33"/>
      <c r="AA56" s="33"/>
      <c r="AB56" s="33"/>
      <c r="AC56" s="33"/>
      <c r="AD56" s="33"/>
      <c r="AE56" s="33"/>
    </row>
    <row r="57" spans="1:31">
      <c r="A57" s="33"/>
      <c r="B57" s="33"/>
      <c r="M57" s="33"/>
      <c r="N57" s="33"/>
      <c r="O57" s="33"/>
      <c r="P57" s="33"/>
      <c r="Q57" s="33"/>
      <c r="R57" s="33"/>
      <c r="S57" s="33"/>
      <c r="T57" s="33"/>
      <c r="U57" s="33"/>
      <c r="V57" s="33"/>
      <c r="W57" s="33"/>
      <c r="X57" s="33"/>
      <c r="Y57" s="33"/>
      <c r="Z57" s="33"/>
      <c r="AA57" s="33"/>
      <c r="AB57" s="33"/>
      <c r="AC57" s="33"/>
      <c r="AD57" s="33"/>
      <c r="AE57" s="33"/>
    </row>
    <row r="58" spans="1:31">
      <c r="A58" s="33"/>
      <c r="B58" s="33"/>
      <c r="M58" s="33"/>
      <c r="N58" s="33"/>
      <c r="O58" s="33"/>
      <c r="P58" s="33"/>
      <c r="Q58" s="33"/>
      <c r="R58" s="33"/>
      <c r="S58" s="33"/>
      <c r="T58" s="33"/>
      <c r="U58" s="33"/>
      <c r="V58" s="33"/>
      <c r="W58" s="33"/>
      <c r="X58" s="33"/>
      <c r="Y58" s="33"/>
      <c r="Z58" s="33"/>
      <c r="AA58" s="33"/>
      <c r="AB58" s="33"/>
      <c r="AC58" s="33"/>
      <c r="AD58" s="33"/>
      <c r="AE58" s="33"/>
    </row>
    <row r="59" spans="1:31">
      <c r="A59" s="33"/>
      <c r="B59" s="33"/>
      <c r="M59" s="33"/>
      <c r="N59" s="33"/>
      <c r="O59" s="33"/>
      <c r="P59" s="33"/>
      <c r="Q59" s="33"/>
      <c r="R59" s="33"/>
      <c r="S59" s="33"/>
      <c r="T59" s="33"/>
      <c r="U59" s="33"/>
      <c r="V59" s="33"/>
      <c r="W59" s="33"/>
      <c r="X59" s="33"/>
      <c r="Y59" s="33"/>
      <c r="Z59" s="33"/>
      <c r="AA59" s="33"/>
      <c r="AB59" s="33"/>
      <c r="AC59" s="33"/>
      <c r="AD59" s="33"/>
      <c r="AE59" s="33"/>
    </row>
    <row r="60" spans="1:31">
      <c r="A60" s="33"/>
      <c r="B60" s="33"/>
      <c r="M60" s="33"/>
      <c r="N60" s="33"/>
      <c r="O60" s="33"/>
      <c r="P60" s="33"/>
      <c r="Q60" s="33"/>
      <c r="R60" s="33"/>
      <c r="S60" s="33"/>
      <c r="T60" s="33"/>
      <c r="U60" s="33"/>
      <c r="V60" s="33"/>
      <c r="W60" s="33"/>
      <c r="X60" s="33"/>
      <c r="Y60" s="33"/>
      <c r="Z60" s="33"/>
      <c r="AA60" s="33"/>
      <c r="AB60" s="33"/>
      <c r="AC60" s="33"/>
      <c r="AD60" s="33"/>
      <c r="AE60" s="33"/>
    </row>
    <row r="61" spans="1:31">
      <c r="A61" s="33"/>
      <c r="B61" s="33"/>
      <c r="M61" s="33"/>
      <c r="N61" s="33"/>
      <c r="O61" s="33"/>
      <c r="P61" s="33"/>
      <c r="Q61" s="33"/>
      <c r="R61" s="33"/>
      <c r="S61" s="33"/>
      <c r="T61" s="33"/>
      <c r="U61" s="33"/>
      <c r="V61" s="33"/>
      <c r="W61" s="33"/>
      <c r="X61" s="33"/>
      <c r="Y61" s="33"/>
      <c r="Z61" s="33"/>
      <c r="AA61" s="33"/>
      <c r="AB61" s="33"/>
      <c r="AC61" s="33"/>
      <c r="AD61" s="33"/>
      <c r="AE61" s="33"/>
    </row>
    <row r="62" spans="1:31">
      <c r="A62" s="33"/>
      <c r="B62" s="33"/>
      <c r="M62" s="33"/>
      <c r="N62" s="33"/>
      <c r="O62" s="33"/>
      <c r="P62" s="33"/>
      <c r="Q62" s="33"/>
      <c r="R62" s="33"/>
      <c r="S62" s="33"/>
      <c r="T62" s="33"/>
      <c r="U62" s="33"/>
      <c r="V62" s="33"/>
      <c r="W62" s="33"/>
      <c r="X62" s="33"/>
      <c r="Y62" s="33"/>
      <c r="Z62" s="33"/>
      <c r="AA62" s="33"/>
      <c r="AB62" s="33"/>
      <c r="AC62" s="33"/>
      <c r="AD62" s="33"/>
      <c r="AE62" s="33"/>
    </row>
    <row r="63" spans="1:31">
      <c r="A63" s="33"/>
      <c r="B63" s="33"/>
      <c r="M63" s="33"/>
      <c r="N63" s="33"/>
      <c r="O63" s="33"/>
      <c r="P63" s="33"/>
      <c r="Q63" s="33"/>
      <c r="R63" s="33"/>
      <c r="S63" s="33"/>
      <c r="T63" s="33"/>
      <c r="U63" s="33"/>
      <c r="V63" s="33"/>
      <c r="W63" s="33"/>
      <c r="X63" s="33"/>
      <c r="Y63" s="33"/>
      <c r="Z63" s="33"/>
      <c r="AA63" s="33"/>
      <c r="AB63" s="33"/>
      <c r="AC63" s="33"/>
      <c r="AD63" s="33"/>
      <c r="AE63" s="33"/>
    </row>
    <row r="64" spans="1:31">
      <c r="A64" s="33"/>
      <c r="B64" s="33"/>
      <c r="M64" s="33"/>
      <c r="N64" s="33"/>
      <c r="O64" s="33"/>
      <c r="P64" s="33"/>
      <c r="Q64" s="33"/>
      <c r="R64" s="33"/>
      <c r="S64" s="33"/>
      <c r="T64" s="33"/>
      <c r="U64" s="33"/>
      <c r="V64" s="33"/>
      <c r="W64" s="33"/>
      <c r="X64" s="33"/>
      <c r="Y64" s="33"/>
      <c r="Z64" s="33"/>
      <c r="AA64" s="33"/>
      <c r="AB64" s="33"/>
      <c r="AC64" s="33"/>
      <c r="AD64" s="33"/>
      <c r="AE64" s="33"/>
    </row>
    <row r="65" spans="1:31">
      <c r="A65" s="33"/>
      <c r="B65" s="33"/>
      <c r="M65" s="33"/>
      <c r="N65" s="33"/>
      <c r="O65" s="33"/>
      <c r="P65" s="33"/>
      <c r="Q65" s="33"/>
      <c r="R65" s="33"/>
      <c r="S65" s="33"/>
      <c r="T65" s="33"/>
      <c r="U65" s="33"/>
      <c r="V65" s="33"/>
      <c r="W65" s="33"/>
      <c r="X65" s="33"/>
      <c r="Y65" s="33"/>
      <c r="Z65" s="33"/>
      <c r="AA65" s="33"/>
      <c r="AB65" s="33"/>
      <c r="AC65" s="33"/>
      <c r="AD65" s="33"/>
      <c r="AE65" s="33"/>
    </row>
    <row r="66" spans="1:31">
      <c r="A66" s="33"/>
      <c r="B66" s="33"/>
      <c r="M66" s="33"/>
      <c r="N66" s="33"/>
      <c r="O66" s="33"/>
      <c r="P66" s="33"/>
      <c r="Q66" s="33"/>
      <c r="R66" s="33"/>
      <c r="S66" s="33"/>
      <c r="T66" s="33"/>
      <c r="U66" s="33"/>
      <c r="V66" s="33"/>
      <c r="W66" s="33"/>
      <c r="X66" s="33"/>
      <c r="Y66" s="33"/>
      <c r="Z66" s="33"/>
      <c r="AA66" s="33"/>
      <c r="AB66" s="33"/>
      <c r="AC66" s="33"/>
      <c r="AD66" s="33"/>
      <c r="AE66" s="33"/>
    </row>
    <row r="67" spans="1:31">
      <c r="A67" s="33"/>
      <c r="B67" s="33"/>
      <c r="M67" s="33"/>
      <c r="N67" s="33"/>
      <c r="O67" s="33"/>
      <c r="P67" s="33"/>
      <c r="Q67" s="33"/>
      <c r="R67" s="33"/>
      <c r="S67" s="33"/>
      <c r="T67" s="33"/>
      <c r="U67" s="33"/>
      <c r="V67" s="33"/>
      <c r="W67" s="33"/>
      <c r="X67" s="33"/>
      <c r="Y67" s="33"/>
      <c r="Z67" s="33"/>
      <c r="AA67" s="33"/>
      <c r="AB67" s="33"/>
      <c r="AC67" s="33"/>
      <c r="AD67" s="33"/>
      <c r="AE67" s="33"/>
    </row>
    <row r="68" spans="1:31">
      <c r="A68" s="33"/>
      <c r="B68" s="33"/>
      <c r="M68" s="33"/>
      <c r="N68" s="33"/>
      <c r="O68" s="33"/>
      <c r="P68" s="33"/>
      <c r="Q68" s="33"/>
      <c r="R68" s="33"/>
      <c r="S68" s="33"/>
      <c r="T68" s="33"/>
      <c r="U68" s="33"/>
      <c r="V68" s="33"/>
      <c r="W68" s="33"/>
      <c r="X68" s="33"/>
      <c r="Y68" s="33"/>
      <c r="Z68" s="33"/>
      <c r="AA68" s="33"/>
      <c r="AB68" s="33"/>
      <c r="AC68" s="33"/>
      <c r="AD68" s="33"/>
      <c r="AE68" s="33"/>
    </row>
    <row r="69" spans="1:31">
      <c r="A69" s="33"/>
      <c r="B69" s="33"/>
      <c r="M69" s="33"/>
      <c r="N69" s="33"/>
      <c r="O69" s="33"/>
      <c r="P69" s="33"/>
      <c r="Q69" s="33"/>
      <c r="R69" s="33"/>
      <c r="S69" s="33"/>
      <c r="T69" s="33"/>
      <c r="U69" s="33"/>
      <c r="V69" s="33"/>
      <c r="W69" s="33"/>
      <c r="X69" s="33"/>
      <c r="Y69" s="33"/>
      <c r="Z69" s="33"/>
      <c r="AA69" s="33"/>
      <c r="AB69" s="33"/>
      <c r="AC69" s="33"/>
      <c r="AD69" s="33"/>
      <c r="AE69" s="33"/>
    </row>
    <row r="70" spans="1:31">
      <c r="A70" s="33"/>
      <c r="B70" s="33"/>
      <c r="M70" s="33"/>
      <c r="N70" s="33"/>
      <c r="O70" s="33"/>
      <c r="P70" s="33"/>
      <c r="Q70" s="33"/>
      <c r="R70" s="33"/>
      <c r="S70" s="33"/>
      <c r="T70" s="33"/>
      <c r="U70" s="33"/>
      <c r="V70" s="33"/>
      <c r="W70" s="33"/>
      <c r="X70" s="33"/>
      <c r="Y70" s="33"/>
      <c r="Z70" s="33"/>
      <c r="AA70" s="33"/>
      <c r="AB70" s="33"/>
      <c r="AC70" s="33"/>
      <c r="AD70" s="33"/>
      <c r="AE70" s="33"/>
    </row>
    <row r="71" spans="1:31">
      <c r="A71" s="33"/>
      <c r="B71" s="33"/>
      <c r="M71" s="33"/>
      <c r="N71" s="33"/>
      <c r="O71" s="33"/>
      <c r="P71" s="33"/>
      <c r="Q71" s="33"/>
      <c r="R71" s="33"/>
      <c r="S71" s="33"/>
      <c r="T71" s="33"/>
      <c r="U71" s="33"/>
      <c r="V71" s="33"/>
      <c r="W71" s="33"/>
      <c r="X71" s="33"/>
      <c r="Y71" s="33"/>
      <c r="Z71" s="33"/>
      <c r="AA71" s="33"/>
      <c r="AB71" s="33"/>
      <c r="AC71" s="33"/>
      <c r="AD71" s="33"/>
      <c r="AE71" s="33"/>
    </row>
    <row r="72" spans="1:31">
      <c r="A72" s="33"/>
      <c r="B72" s="33"/>
      <c r="M72" s="33"/>
      <c r="N72" s="33"/>
      <c r="O72" s="33"/>
      <c r="P72" s="33"/>
      <c r="Q72" s="33"/>
      <c r="R72" s="33"/>
      <c r="S72" s="33"/>
      <c r="T72" s="33"/>
      <c r="U72" s="33"/>
      <c r="V72" s="33"/>
      <c r="W72" s="33"/>
      <c r="X72" s="33"/>
      <c r="Y72" s="33"/>
      <c r="Z72" s="33"/>
      <c r="AA72" s="33"/>
      <c r="AB72" s="33"/>
      <c r="AC72" s="33"/>
      <c r="AD72" s="33"/>
      <c r="AE72" s="33"/>
    </row>
    <row r="73" spans="1:31">
      <c r="A73" s="33"/>
      <c r="B73" s="33"/>
      <c r="M73" s="33"/>
      <c r="N73" s="33"/>
      <c r="O73" s="33"/>
      <c r="P73" s="33"/>
      <c r="Q73" s="33"/>
      <c r="R73" s="33"/>
      <c r="S73" s="33"/>
      <c r="T73" s="33"/>
      <c r="U73" s="33"/>
      <c r="V73" s="33"/>
      <c r="W73" s="33"/>
      <c r="X73" s="33"/>
      <c r="Y73" s="33"/>
      <c r="Z73" s="33"/>
      <c r="AA73" s="33"/>
      <c r="AB73" s="33"/>
      <c r="AC73" s="33"/>
      <c r="AD73" s="33"/>
      <c r="AE73" s="33"/>
    </row>
    <row r="74" spans="1:31">
      <c r="A74" s="33"/>
      <c r="B74" s="33"/>
      <c r="M74" s="33"/>
      <c r="N74" s="33"/>
      <c r="O74" s="33"/>
      <c r="P74" s="33"/>
      <c r="Q74" s="33"/>
      <c r="R74" s="33"/>
      <c r="S74" s="33"/>
      <c r="T74" s="33"/>
      <c r="U74" s="33"/>
      <c r="V74" s="33"/>
      <c r="W74" s="33"/>
      <c r="X74" s="33"/>
      <c r="Y74" s="33"/>
      <c r="Z74" s="33"/>
      <c r="AA74" s="33"/>
      <c r="AB74" s="33"/>
      <c r="AC74" s="33"/>
      <c r="AD74" s="33"/>
      <c r="AE74" s="33"/>
    </row>
    <row r="75" spans="1:31">
      <c r="A75" s="33"/>
      <c r="B75" s="33"/>
      <c r="M75" s="33"/>
      <c r="N75" s="33"/>
      <c r="O75" s="33"/>
      <c r="P75" s="33"/>
      <c r="Q75" s="33"/>
      <c r="R75" s="33"/>
      <c r="S75" s="33"/>
      <c r="T75" s="33"/>
      <c r="U75" s="33"/>
      <c r="V75" s="33"/>
      <c r="W75" s="33"/>
      <c r="X75" s="33"/>
      <c r="Y75" s="33"/>
      <c r="Z75" s="33"/>
      <c r="AA75" s="33"/>
      <c r="AB75" s="33"/>
      <c r="AC75" s="33"/>
      <c r="AD75" s="33"/>
      <c r="AE75" s="33"/>
    </row>
    <row r="76" spans="1:31">
      <c r="A76" s="33"/>
      <c r="B76" s="33"/>
      <c r="M76" s="33"/>
      <c r="N76" s="33"/>
      <c r="O76" s="33"/>
      <c r="P76" s="33"/>
      <c r="Q76" s="33"/>
      <c r="R76" s="33"/>
      <c r="S76" s="33"/>
      <c r="T76" s="33"/>
      <c r="U76" s="33"/>
      <c r="V76" s="33"/>
      <c r="W76" s="33"/>
      <c r="X76" s="33"/>
      <c r="Y76" s="33"/>
      <c r="Z76" s="33"/>
      <c r="AA76" s="33"/>
      <c r="AB76" s="33"/>
      <c r="AC76" s="33"/>
      <c r="AD76" s="33"/>
      <c r="AE76" s="33"/>
    </row>
    <row r="77" spans="1:31">
      <c r="A77" s="33"/>
      <c r="B77" s="33"/>
      <c r="M77" s="33"/>
      <c r="N77" s="33"/>
      <c r="O77" s="33"/>
      <c r="P77" s="33"/>
      <c r="Q77" s="33"/>
      <c r="R77" s="33"/>
      <c r="S77" s="33"/>
      <c r="T77" s="33"/>
      <c r="U77" s="33"/>
      <c r="V77" s="33"/>
      <c r="W77" s="33"/>
      <c r="X77" s="33"/>
      <c r="Y77" s="33"/>
      <c r="Z77" s="33"/>
      <c r="AA77" s="33"/>
      <c r="AB77" s="33"/>
      <c r="AC77" s="33"/>
      <c r="AD77" s="33"/>
      <c r="AE77" s="33"/>
    </row>
    <row r="78" spans="1:31">
      <c r="A78" s="33"/>
      <c r="B78" s="33"/>
      <c r="M78" s="33"/>
      <c r="N78" s="33"/>
      <c r="O78" s="33"/>
      <c r="P78" s="33"/>
      <c r="Q78" s="33"/>
      <c r="R78" s="33"/>
      <c r="S78" s="33"/>
      <c r="T78" s="33"/>
      <c r="U78" s="33"/>
      <c r="V78" s="33"/>
      <c r="W78" s="33"/>
      <c r="X78" s="33"/>
      <c r="Y78" s="33"/>
      <c r="Z78" s="33"/>
      <c r="AA78" s="33"/>
      <c r="AB78" s="33"/>
      <c r="AC78" s="33"/>
      <c r="AD78" s="33"/>
      <c r="AE78" s="33"/>
    </row>
    <row r="79" spans="1:31">
      <c r="A79" s="33"/>
      <c r="B79" s="33"/>
      <c r="M79" s="33"/>
      <c r="N79" s="33"/>
      <c r="O79" s="33"/>
      <c r="P79" s="33"/>
      <c r="Q79" s="33"/>
      <c r="R79" s="33"/>
      <c r="S79" s="33"/>
      <c r="T79" s="33"/>
      <c r="U79" s="33"/>
      <c r="V79" s="33"/>
      <c r="W79" s="33"/>
      <c r="X79" s="33"/>
      <c r="Y79" s="33"/>
      <c r="Z79" s="33"/>
      <c r="AA79" s="33"/>
      <c r="AB79" s="33"/>
      <c r="AC79" s="33"/>
      <c r="AD79" s="33"/>
      <c r="AE79" s="33"/>
    </row>
    <row r="80" spans="1:31">
      <c r="A80" s="33"/>
      <c r="B80" s="33"/>
      <c r="M80" s="33"/>
      <c r="N80" s="33"/>
      <c r="O80" s="33"/>
      <c r="P80" s="33"/>
      <c r="Q80" s="33"/>
      <c r="R80" s="33"/>
      <c r="S80" s="33"/>
      <c r="T80" s="33"/>
      <c r="U80" s="33"/>
      <c r="V80" s="33"/>
      <c r="W80" s="33"/>
      <c r="X80" s="33"/>
      <c r="Y80" s="33"/>
      <c r="Z80" s="33"/>
      <c r="AA80" s="33"/>
      <c r="AB80" s="33"/>
      <c r="AC80" s="33"/>
      <c r="AD80" s="33"/>
      <c r="AE80" s="33"/>
    </row>
    <row r="81" spans="1:31">
      <c r="A81" s="33"/>
      <c r="B81" s="33"/>
      <c r="M81" s="33"/>
      <c r="N81" s="33"/>
      <c r="O81" s="33"/>
      <c r="P81" s="33"/>
      <c r="Q81" s="33"/>
      <c r="R81" s="33"/>
      <c r="S81" s="33"/>
      <c r="T81" s="33"/>
      <c r="U81" s="33"/>
      <c r="V81" s="33"/>
      <c r="W81" s="33"/>
      <c r="X81" s="33"/>
      <c r="Y81" s="33"/>
      <c r="Z81" s="33"/>
      <c r="AA81" s="33"/>
      <c r="AB81" s="33"/>
      <c r="AC81" s="33"/>
      <c r="AD81" s="33"/>
      <c r="AE81" s="33"/>
    </row>
    <row r="82" spans="1:31">
      <c r="A82" s="33"/>
      <c r="B82" s="33"/>
      <c r="M82" s="33"/>
      <c r="N82" s="33"/>
      <c r="O82" s="33"/>
      <c r="P82" s="33"/>
      <c r="Q82" s="33"/>
      <c r="R82" s="33"/>
      <c r="S82" s="33"/>
      <c r="T82" s="33"/>
      <c r="U82" s="33"/>
      <c r="V82" s="33"/>
      <c r="W82" s="33"/>
      <c r="X82" s="33"/>
      <c r="Y82" s="33"/>
      <c r="Z82" s="33"/>
      <c r="AA82" s="33"/>
      <c r="AB82" s="33"/>
      <c r="AC82" s="33"/>
      <c r="AD82" s="33"/>
      <c r="AE82" s="33"/>
    </row>
    <row r="83" spans="1:31">
      <c r="A83" s="33"/>
      <c r="B83" s="33"/>
      <c r="M83" s="33"/>
      <c r="N83" s="33"/>
      <c r="O83" s="33"/>
      <c r="P83" s="33"/>
      <c r="Q83" s="33"/>
      <c r="R83" s="33"/>
      <c r="S83" s="33"/>
      <c r="T83" s="33"/>
      <c r="U83" s="33"/>
      <c r="V83" s="33"/>
      <c r="W83" s="33"/>
      <c r="X83" s="33"/>
      <c r="Y83" s="33"/>
      <c r="Z83" s="33"/>
      <c r="AA83" s="33"/>
      <c r="AB83" s="33"/>
      <c r="AC83" s="33"/>
      <c r="AD83" s="33"/>
      <c r="AE83" s="33"/>
    </row>
    <row r="84" spans="1:31">
      <c r="A84" s="33"/>
      <c r="B84" s="33"/>
      <c r="M84" s="33"/>
      <c r="N84" s="33"/>
      <c r="O84" s="33"/>
      <c r="P84" s="33"/>
      <c r="Q84" s="33"/>
      <c r="R84" s="33"/>
      <c r="S84" s="33"/>
      <c r="T84" s="33"/>
      <c r="U84" s="33"/>
      <c r="V84" s="33"/>
      <c r="W84" s="33"/>
      <c r="X84" s="33"/>
      <c r="Y84" s="33"/>
      <c r="Z84" s="33"/>
      <c r="AA84" s="33"/>
      <c r="AB84" s="33"/>
      <c r="AC84" s="33"/>
      <c r="AD84" s="33"/>
      <c r="AE84" s="33"/>
    </row>
    <row r="85" spans="1:31">
      <c r="A85" s="33"/>
      <c r="B85" s="33"/>
      <c r="M85" s="33"/>
      <c r="N85" s="33"/>
      <c r="O85" s="33"/>
      <c r="P85" s="33"/>
      <c r="Q85" s="33"/>
      <c r="R85" s="33"/>
      <c r="S85" s="33"/>
      <c r="T85" s="33"/>
      <c r="U85" s="33"/>
      <c r="V85" s="33"/>
      <c r="W85" s="33"/>
      <c r="X85" s="33"/>
      <c r="Y85" s="33"/>
      <c r="Z85" s="33"/>
      <c r="AA85" s="33"/>
      <c r="AB85" s="33"/>
      <c r="AC85" s="33"/>
      <c r="AD85" s="33"/>
      <c r="AE85" s="33"/>
    </row>
    <row r="86" spans="1:31">
      <c r="A86" s="33"/>
      <c r="B86" s="33"/>
      <c r="M86" s="33"/>
      <c r="N86" s="33"/>
      <c r="O86" s="33"/>
      <c r="P86" s="33"/>
      <c r="Q86" s="33"/>
      <c r="R86" s="33"/>
      <c r="S86" s="33"/>
      <c r="T86" s="33"/>
      <c r="U86" s="33"/>
      <c r="V86" s="33"/>
      <c r="W86" s="33"/>
      <c r="X86" s="33"/>
      <c r="Y86" s="33"/>
      <c r="Z86" s="33"/>
      <c r="AA86" s="33"/>
      <c r="AB86" s="33"/>
      <c r="AC86" s="33"/>
      <c r="AD86" s="33"/>
      <c r="AE86" s="33"/>
    </row>
    <row r="87" spans="1:31">
      <c r="A87" s="33"/>
      <c r="B87" s="33"/>
      <c r="M87" s="33"/>
      <c r="N87" s="33"/>
      <c r="O87" s="33"/>
      <c r="P87" s="33"/>
      <c r="Q87" s="33"/>
      <c r="R87" s="33"/>
      <c r="S87" s="33"/>
      <c r="T87" s="33"/>
      <c r="U87" s="33"/>
      <c r="V87" s="33"/>
      <c r="W87" s="33"/>
      <c r="X87" s="33"/>
      <c r="Y87" s="33"/>
      <c r="Z87" s="33"/>
      <c r="AA87" s="33"/>
      <c r="AB87" s="33"/>
      <c r="AC87" s="33"/>
      <c r="AD87" s="33"/>
      <c r="AE87" s="33"/>
    </row>
    <row r="88" spans="1:31">
      <c r="A88" s="33"/>
      <c r="B88" s="33"/>
      <c r="M88" s="33"/>
      <c r="N88" s="33"/>
      <c r="O88" s="33"/>
      <c r="P88" s="33"/>
      <c r="Q88" s="33"/>
      <c r="R88" s="33"/>
      <c r="S88" s="33"/>
      <c r="T88" s="33"/>
      <c r="U88" s="33"/>
      <c r="V88" s="33"/>
      <c r="W88" s="33"/>
      <c r="X88" s="33"/>
      <c r="Y88" s="33"/>
      <c r="Z88" s="33"/>
      <c r="AA88" s="33"/>
      <c r="AB88" s="33"/>
      <c r="AC88" s="33"/>
      <c r="AD88" s="33"/>
      <c r="AE88" s="33"/>
    </row>
    <row r="89" spans="1:31">
      <c r="A89" s="33"/>
      <c r="B89" s="33"/>
      <c r="M89" s="33"/>
      <c r="N89" s="33"/>
      <c r="O89" s="33"/>
      <c r="P89" s="33"/>
      <c r="Q89" s="33"/>
      <c r="R89" s="33"/>
      <c r="S89" s="33"/>
      <c r="T89" s="33"/>
      <c r="U89" s="33"/>
      <c r="V89" s="33"/>
      <c r="W89" s="33"/>
      <c r="X89" s="33"/>
      <c r="Y89" s="33"/>
      <c r="Z89" s="33"/>
      <c r="AA89" s="33"/>
      <c r="AB89" s="33"/>
      <c r="AC89" s="33"/>
      <c r="AD89" s="33"/>
      <c r="AE89" s="33"/>
    </row>
    <row r="90" spans="1:31">
      <c r="A90" s="33"/>
      <c r="B90" s="33"/>
      <c r="M90" s="33"/>
      <c r="N90" s="33"/>
      <c r="O90" s="33"/>
      <c r="P90" s="33"/>
      <c r="Q90" s="33"/>
      <c r="R90" s="33"/>
      <c r="S90" s="33"/>
      <c r="T90" s="33"/>
      <c r="U90" s="33"/>
      <c r="V90" s="33"/>
      <c r="W90" s="33"/>
      <c r="X90" s="33"/>
      <c r="Y90" s="33"/>
      <c r="Z90" s="33"/>
      <c r="AA90" s="33"/>
      <c r="AB90" s="33"/>
      <c r="AC90" s="33"/>
      <c r="AD90" s="33"/>
      <c r="AE90" s="33"/>
    </row>
    <row r="91" spans="1:31">
      <c r="A91" s="33"/>
      <c r="B91" s="33"/>
      <c r="M91" s="33"/>
      <c r="N91" s="33"/>
      <c r="O91" s="33"/>
      <c r="P91" s="33"/>
      <c r="Q91" s="33"/>
      <c r="R91" s="33"/>
      <c r="S91" s="33"/>
      <c r="T91" s="33"/>
      <c r="U91" s="33"/>
      <c r="V91" s="33"/>
      <c r="W91" s="33"/>
      <c r="X91" s="33"/>
      <c r="Y91" s="33"/>
      <c r="Z91" s="33"/>
      <c r="AA91" s="33"/>
      <c r="AB91" s="33"/>
      <c r="AC91" s="33"/>
      <c r="AD91" s="33"/>
      <c r="AE91" s="33"/>
    </row>
    <row r="92" spans="1:31">
      <c r="A92" s="33"/>
      <c r="B92" s="33"/>
      <c r="M92" s="33"/>
      <c r="N92" s="33"/>
      <c r="O92" s="33"/>
      <c r="P92" s="33"/>
      <c r="Q92" s="33"/>
      <c r="R92" s="33"/>
      <c r="S92" s="33"/>
      <c r="T92" s="33"/>
      <c r="U92" s="33"/>
      <c r="V92" s="33"/>
      <c r="W92" s="33"/>
      <c r="X92" s="33"/>
      <c r="Y92" s="33"/>
      <c r="Z92" s="33"/>
      <c r="AA92" s="33"/>
      <c r="AB92" s="33"/>
      <c r="AC92" s="33"/>
      <c r="AD92" s="33"/>
      <c r="AE92" s="33"/>
    </row>
    <row r="93" spans="1:31">
      <c r="A93" s="33"/>
      <c r="B93" s="33"/>
      <c r="M93" s="33"/>
      <c r="N93" s="33"/>
      <c r="O93" s="33"/>
      <c r="P93" s="33"/>
      <c r="Q93" s="33"/>
      <c r="R93" s="33"/>
      <c r="S93" s="33"/>
      <c r="T93" s="33"/>
      <c r="U93" s="33"/>
      <c r="V93" s="33"/>
      <c r="W93" s="33"/>
      <c r="X93" s="33"/>
      <c r="Y93" s="33"/>
      <c r="Z93" s="33"/>
      <c r="AA93" s="33"/>
      <c r="AB93" s="33"/>
      <c r="AC93" s="33"/>
      <c r="AD93" s="33"/>
      <c r="AE93" s="33"/>
    </row>
    <row r="94" spans="1:31">
      <c r="A94" s="33"/>
      <c r="B94" s="33"/>
      <c r="M94" s="33"/>
      <c r="N94" s="33"/>
      <c r="O94" s="33"/>
      <c r="P94" s="33"/>
      <c r="Q94" s="33"/>
      <c r="R94" s="33"/>
      <c r="S94" s="33"/>
      <c r="T94" s="33"/>
      <c r="U94" s="33"/>
      <c r="V94" s="33"/>
      <c r="W94" s="33"/>
      <c r="X94" s="33"/>
      <c r="Y94" s="33"/>
      <c r="Z94" s="33"/>
      <c r="AA94" s="33"/>
      <c r="AB94" s="33"/>
      <c r="AC94" s="33"/>
      <c r="AD94" s="33"/>
      <c r="AE94" s="33"/>
    </row>
    <row r="95" spans="1:31">
      <c r="A95" s="33"/>
      <c r="B95" s="33"/>
      <c r="M95" s="33"/>
      <c r="N95" s="33"/>
      <c r="O95" s="33"/>
      <c r="P95" s="33"/>
      <c r="Q95" s="33"/>
      <c r="R95" s="33"/>
      <c r="S95" s="33"/>
      <c r="T95" s="33"/>
      <c r="U95" s="33"/>
      <c r="V95" s="33"/>
      <c r="W95" s="33"/>
      <c r="X95" s="33"/>
      <c r="Y95" s="33"/>
      <c r="Z95" s="33"/>
      <c r="AA95" s="33"/>
      <c r="AB95" s="33"/>
      <c r="AC95" s="33"/>
      <c r="AD95" s="33"/>
      <c r="AE95" s="33"/>
    </row>
    <row r="96" spans="1:31">
      <c r="A96" s="33"/>
      <c r="B96" s="33"/>
      <c r="M96" s="33"/>
      <c r="N96" s="33"/>
      <c r="O96" s="33"/>
      <c r="P96" s="33"/>
      <c r="Q96" s="33"/>
      <c r="R96" s="33"/>
      <c r="S96" s="33"/>
      <c r="T96" s="33"/>
      <c r="U96" s="33"/>
      <c r="V96" s="33"/>
      <c r="W96" s="33"/>
      <c r="X96" s="33"/>
      <c r="Y96" s="33"/>
      <c r="Z96" s="33"/>
      <c r="AA96" s="33"/>
      <c r="AB96" s="33"/>
      <c r="AC96" s="33"/>
      <c r="AD96" s="33"/>
      <c r="AE96" s="33"/>
    </row>
    <row r="97" spans="1:31">
      <c r="A97" s="33"/>
      <c r="B97" s="33"/>
      <c r="M97" s="33"/>
      <c r="N97" s="33"/>
      <c r="O97" s="33"/>
      <c r="P97" s="33"/>
      <c r="Q97" s="33"/>
      <c r="R97" s="33"/>
      <c r="S97" s="33"/>
      <c r="T97" s="33"/>
      <c r="U97" s="33"/>
      <c r="V97" s="33"/>
      <c r="W97" s="33"/>
      <c r="X97" s="33"/>
      <c r="Y97" s="33"/>
      <c r="Z97" s="33"/>
      <c r="AA97" s="33"/>
      <c r="AB97" s="33"/>
      <c r="AC97" s="33"/>
      <c r="AD97" s="33"/>
      <c r="AE97" s="33"/>
    </row>
    <row r="98" spans="1:31">
      <c r="A98" s="33"/>
      <c r="B98" s="33"/>
      <c r="M98" s="33"/>
      <c r="N98" s="33"/>
      <c r="O98" s="33"/>
      <c r="P98" s="33"/>
      <c r="Q98" s="33"/>
      <c r="R98" s="33"/>
      <c r="S98" s="33"/>
      <c r="T98" s="33"/>
      <c r="U98" s="33"/>
      <c r="V98" s="33"/>
      <c r="W98" s="33"/>
      <c r="X98" s="33"/>
      <c r="Y98" s="33"/>
      <c r="Z98" s="33"/>
      <c r="AA98" s="33"/>
      <c r="AB98" s="33"/>
      <c r="AC98" s="33"/>
      <c r="AD98" s="33"/>
      <c r="AE98" s="33"/>
    </row>
    <row r="99" spans="1:31">
      <c r="A99" s="33"/>
      <c r="B99" s="33"/>
    </row>
    <row r="100" spans="1:31">
      <c r="A100" s="33"/>
      <c r="B100" s="33"/>
    </row>
    <row r="101" spans="1:31">
      <c r="A101" s="33"/>
      <c r="B101" s="33"/>
    </row>
    <row r="102" spans="1:31">
      <c r="A102" s="33"/>
      <c r="B102" s="33"/>
    </row>
  </sheetData>
  <mergeCells count="21">
    <mergeCell ref="A21:B21"/>
    <mergeCell ref="C21:D21"/>
    <mergeCell ref="A22:B22"/>
    <mergeCell ref="A26:D26"/>
    <mergeCell ref="A30:D30"/>
    <mergeCell ref="A28:D28"/>
    <mergeCell ref="A29:D29"/>
    <mergeCell ref="A24:D24"/>
    <mergeCell ref="A25:D25"/>
    <mergeCell ref="C22:D22"/>
    <mergeCell ref="A20:B20"/>
    <mergeCell ref="C20:D20"/>
    <mergeCell ref="B1:C1"/>
    <mergeCell ref="A3:D4"/>
    <mergeCell ref="A5:D5"/>
    <mergeCell ref="A6:C6"/>
    <mergeCell ref="A14:D14"/>
    <mergeCell ref="B7:D7"/>
    <mergeCell ref="B8:D8"/>
    <mergeCell ref="B10:C10"/>
    <mergeCell ref="B11:C11"/>
  </mergeCells>
  <phoneticPr fontId="8" type="noConversion"/>
  <pageMargins left="1.19" right="0.75" top="1" bottom="1" header="0.5" footer="0.5"/>
  <pageSetup paperSize="9" scale="77"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2"/>
  <sheetViews>
    <sheetView view="pageBreakPreview" zoomScaleNormal="100" zoomScaleSheetLayoutView="100" workbookViewId="0"/>
  </sheetViews>
  <sheetFormatPr defaultColWidth="9.1796875" defaultRowHeight="14"/>
  <cols>
    <col min="1" max="1" width="4.453125" style="1" customWidth="1"/>
    <col min="2" max="2" width="66.54296875" style="1" customWidth="1"/>
    <col min="3" max="16384" width="9.1796875" style="1"/>
  </cols>
  <sheetData>
    <row r="1" spans="1:3">
      <c r="B1" s="23" t="s">
        <v>732</v>
      </c>
    </row>
    <row r="2" spans="1:3">
      <c r="B2" s="45" t="s">
        <v>733</v>
      </c>
    </row>
    <row r="3" spans="1:3" ht="28">
      <c r="B3" s="24" t="s">
        <v>734</v>
      </c>
    </row>
    <row r="4" spans="1:3" ht="135" customHeight="1">
      <c r="B4" s="25" t="s">
        <v>735</v>
      </c>
    </row>
    <row r="6" spans="1:3" ht="28">
      <c r="B6" s="25" t="s">
        <v>736</v>
      </c>
    </row>
    <row r="7" spans="1:3" ht="56">
      <c r="B7" s="25" t="s">
        <v>737</v>
      </c>
    </row>
    <row r="8" spans="1:3" ht="56">
      <c r="B8" s="25" t="s">
        <v>738</v>
      </c>
    </row>
    <row r="10" spans="1:3" ht="56">
      <c r="B10" s="25" t="s">
        <v>739</v>
      </c>
    </row>
    <row r="12" spans="1:3">
      <c r="A12" s="23">
        <v>29</v>
      </c>
      <c r="B12" s="23" t="s">
        <v>740</v>
      </c>
      <c r="C12" s="23"/>
    </row>
    <row r="13" spans="1:3" ht="28">
      <c r="A13" s="23">
        <v>87</v>
      </c>
      <c r="B13" s="24" t="s">
        <v>741</v>
      </c>
      <c r="C13" s="23"/>
    </row>
    <row r="14" spans="1:3">
      <c r="A14" s="1">
        <v>97</v>
      </c>
      <c r="B14" s="1" t="s">
        <v>742</v>
      </c>
    </row>
    <row r="15" spans="1:3">
      <c r="A15" s="23">
        <v>98</v>
      </c>
      <c r="B15" s="23" t="s">
        <v>743</v>
      </c>
      <c r="C15" s="23"/>
    </row>
    <row r="16" spans="1:3">
      <c r="A16" s="23">
        <v>100</v>
      </c>
      <c r="B16" s="23" t="s">
        <v>744</v>
      </c>
      <c r="C16" s="23"/>
    </row>
    <row r="17" spans="1:3">
      <c r="A17" s="23">
        <v>105</v>
      </c>
      <c r="B17" s="23" t="s">
        <v>745</v>
      </c>
      <c r="C17" s="23"/>
    </row>
    <row r="18" spans="1:3">
      <c r="A18" s="23">
        <v>111</v>
      </c>
      <c r="B18" s="23" t="s">
        <v>746</v>
      </c>
      <c r="C18" s="23"/>
    </row>
    <row r="19" spans="1:3">
      <c r="A19" s="1">
        <v>131</v>
      </c>
      <c r="B19" s="1" t="s">
        <v>747</v>
      </c>
    </row>
    <row r="20" spans="1:3">
      <c r="A20" s="23">
        <v>138</v>
      </c>
      <c r="B20" s="23" t="s">
        <v>748</v>
      </c>
      <c r="C20" s="23"/>
    </row>
    <row r="21" spans="1:3">
      <c r="A21" s="1">
        <v>141</v>
      </c>
      <c r="B21" s="1" t="s">
        <v>749</v>
      </c>
    </row>
    <row r="22" spans="1:3">
      <c r="A22" s="1">
        <v>142</v>
      </c>
      <c r="B22" s="1" t="s">
        <v>750</v>
      </c>
    </row>
    <row r="23" spans="1:3">
      <c r="A23" s="1">
        <v>143</v>
      </c>
      <c r="B23" s="1" t="s">
        <v>751</v>
      </c>
    </row>
    <row r="24" spans="1:3">
      <c r="A24" s="1">
        <v>155</v>
      </c>
      <c r="B24" s="1" t="s">
        <v>752</v>
      </c>
    </row>
    <row r="25" spans="1:3">
      <c r="A25" s="1">
        <v>169</v>
      </c>
      <c r="B25" s="1" t="s">
        <v>753</v>
      </c>
    </row>
    <row r="26" spans="1:3">
      <c r="A26" s="23">
        <v>182</v>
      </c>
      <c r="B26" s="23" t="s">
        <v>754</v>
      </c>
      <c r="C26" s="23"/>
    </row>
    <row r="27" spans="1:3">
      <c r="A27" s="23"/>
      <c r="B27" s="23"/>
      <c r="C27" s="23"/>
    </row>
    <row r="28" spans="1:3">
      <c r="B28" s="1" t="s">
        <v>755</v>
      </c>
    </row>
    <row r="29" spans="1:3">
      <c r="B29" s="1" t="s">
        <v>756</v>
      </c>
    </row>
    <row r="31" spans="1:3" ht="56">
      <c r="B31" s="24" t="s">
        <v>757</v>
      </c>
    </row>
    <row r="32" spans="1:3">
      <c r="B32" s="26" t="s">
        <v>758</v>
      </c>
    </row>
  </sheetData>
  <phoneticPr fontId="8" type="noConversion"/>
  <pageMargins left="0.75" right="0.75" top="1" bottom="1" header="0.5" footer="0.5"/>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0"/>
  <sheetViews>
    <sheetView view="pageBreakPreview" zoomScaleNormal="130" zoomScaleSheetLayoutView="100" workbookViewId="0"/>
  </sheetViews>
  <sheetFormatPr defaultColWidth="11.453125" defaultRowHeight="15.5"/>
  <cols>
    <col min="1" max="1" width="4.1796875" style="484" customWidth="1"/>
    <col min="2" max="4" width="11.453125" style="483" customWidth="1"/>
    <col min="5" max="5" width="9.1796875" style="483" customWidth="1"/>
    <col min="6" max="6" width="3.1796875" style="483" customWidth="1"/>
    <col min="7" max="7" width="7.1796875" style="483" customWidth="1"/>
    <col min="8" max="8" width="10.54296875" style="483" customWidth="1"/>
    <col min="9" max="9" width="11.453125" style="483" customWidth="1"/>
    <col min="10" max="10" width="10.453125" style="483" customWidth="1"/>
    <col min="11" max="11" width="9.81640625" style="483" customWidth="1"/>
    <col min="12" max="16384" width="11.453125" style="483"/>
  </cols>
  <sheetData>
    <row r="1" spans="1:12">
      <c r="A1" s="482" t="s">
        <v>1865</v>
      </c>
    </row>
    <row r="2" spans="1:12" ht="16.5" customHeight="1" thickBot="1">
      <c r="B2" s="828" t="s">
        <v>1866</v>
      </c>
      <c r="C2" s="829"/>
      <c r="D2" s="829"/>
      <c r="E2" s="829"/>
      <c r="F2" s="485"/>
      <c r="G2" s="830" t="s">
        <v>1867</v>
      </c>
      <c r="H2" s="830"/>
      <c r="I2" s="830"/>
      <c r="J2" s="830"/>
      <c r="K2" s="830"/>
      <c r="L2" s="831"/>
    </row>
    <row r="3" spans="1:12" ht="92.25" customHeight="1" thickTop="1" thickBot="1">
      <c r="B3" s="486"/>
      <c r="C3" s="486"/>
      <c r="D3" s="486"/>
      <c r="E3" s="486"/>
      <c r="F3" s="485"/>
      <c r="G3" s="487"/>
      <c r="H3" s="487"/>
      <c r="I3" s="487"/>
      <c r="J3" s="487"/>
      <c r="K3" s="487"/>
      <c r="L3" s="488"/>
    </row>
    <row r="4" spans="1:12" ht="40.5" customHeight="1" thickTop="1" thickBot="1">
      <c r="A4" s="489"/>
      <c r="B4" s="490" t="s">
        <v>1868</v>
      </c>
      <c r="C4" s="832" t="s">
        <v>151</v>
      </c>
      <c r="D4" s="833"/>
      <c r="E4" s="834"/>
      <c r="F4" s="485"/>
      <c r="G4" s="491">
        <v>1</v>
      </c>
      <c r="H4" s="491" t="s">
        <v>1869</v>
      </c>
      <c r="I4" s="835" t="s">
        <v>1870</v>
      </c>
      <c r="J4" s="836"/>
      <c r="K4" s="836"/>
      <c r="L4" s="837"/>
    </row>
    <row r="5" spans="1:12" ht="36.75" customHeight="1" thickTop="1" thickBot="1">
      <c r="A5" s="492"/>
      <c r="B5" s="493">
        <v>1000</v>
      </c>
      <c r="C5" s="493" t="s">
        <v>1871</v>
      </c>
      <c r="D5" s="493"/>
      <c r="E5" s="494"/>
      <c r="F5" s="485"/>
      <c r="G5" s="491">
        <v>2</v>
      </c>
      <c r="H5" s="491" t="s">
        <v>1872</v>
      </c>
      <c r="I5" s="838" t="s">
        <v>1873</v>
      </c>
      <c r="J5" s="839"/>
      <c r="K5" s="839"/>
      <c r="L5" s="495" t="s">
        <v>1874</v>
      </c>
    </row>
    <row r="6" spans="1:12" ht="37" thickTop="1" thickBot="1">
      <c r="A6" s="492"/>
      <c r="B6" s="491">
        <v>1010</v>
      </c>
      <c r="C6" s="491"/>
      <c r="D6" s="491" t="s">
        <v>1875</v>
      </c>
      <c r="E6" s="496"/>
      <c r="F6" s="485"/>
      <c r="G6" s="491">
        <v>3</v>
      </c>
      <c r="H6" s="497" t="s">
        <v>1876</v>
      </c>
      <c r="I6" s="838"/>
      <c r="J6" s="839"/>
      <c r="K6" s="839"/>
      <c r="L6" s="498" t="s">
        <v>1877</v>
      </c>
    </row>
    <row r="7" spans="1:12" ht="16" thickBot="1">
      <c r="A7" s="492"/>
      <c r="B7" s="491">
        <v>1020</v>
      </c>
      <c r="C7" s="491"/>
      <c r="D7" s="491" t="s">
        <v>1878</v>
      </c>
      <c r="E7" s="496"/>
      <c r="F7" s="485"/>
      <c r="G7" s="499">
        <v>4</v>
      </c>
      <c r="H7" s="840" t="s">
        <v>1879</v>
      </c>
      <c r="I7" s="841"/>
      <c r="J7" s="841"/>
      <c r="K7" s="841"/>
      <c r="L7" s="842"/>
    </row>
    <row r="8" spans="1:12" ht="18.5" thickBot="1">
      <c r="A8" s="492"/>
      <c r="B8" s="491">
        <v>1030</v>
      </c>
      <c r="C8" s="491"/>
      <c r="D8" s="491" t="s">
        <v>1880</v>
      </c>
      <c r="E8" s="496"/>
    </row>
    <row r="9" spans="1:12" s="500" customFormat="1" ht="16" thickBot="1">
      <c r="A9" s="492"/>
      <c r="B9" s="491">
        <v>1040</v>
      </c>
      <c r="C9" s="491"/>
      <c r="D9" s="491" t="s">
        <v>1881</v>
      </c>
      <c r="E9" s="496"/>
    </row>
    <row r="10" spans="1:12" s="500" customFormat="1" ht="20.25" customHeight="1" thickBot="1">
      <c r="A10" s="492"/>
      <c r="B10" s="499">
        <v>1050</v>
      </c>
      <c r="C10" s="499"/>
      <c r="D10" s="499" t="s">
        <v>1882</v>
      </c>
      <c r="E10" s="501"/>
    </row>
    <row r="11" spans="1:12" ht="19" thickTop="1" thickBot="1">
      <c r="A11" s="492"/>
      <c r="B11" s="493">
        <v>2000</v>
      </c>
      <c r="C11" s="493" t="s">
        <v>1883</v>
      </c>
      <c r="D11" s="493"/>
      <c r="E11" s="494"/>
    </row>
    <row r="12" spans="1:12" ht="37" thickTop="1" thickBot="1">
      <c r="A12" s="492"/>
      <c r="B12" s="491">
        <v>2010</v>
      </c>
      <c r="C12" s="491"/>
      <c r="D12" s="491" t="s">
        <v>1884</v>
      </c>
      <c r="E12" s="496"/>
    </row>
    <row r="13" spans="1:12" ht="16" thickBot="1">
      <c r="A13" s="492"/>
      <c r="B13" s="499">
        <v>2020</v>
      </c>
      <c r="C13" s="499"/>
      <c r="D13" s="499" t="s">
        <v>1885</v>
      </c>
      <c r="E13" s="501"/>
    </row>
    <row r="14" spans="1:12" ht="19" thickTop="1" thickBot="1">
      <c r="A14" s="492"/>
      <c r="B14" s="493">
        <v>3000</v>
      </c>
      <c r="C14" s="493" t="s">
        <v>1886</v>
      </c>
      <c r="D14" s="493"/>
      <c r="E14" s="494"/>
    </row>
    <row r="15" spans="1:12" ht="31.5" customHeight="1" thickTop="1" thickBot="1">
      <c r="A15" s="492"/>
      <c r="B15" s="502">
        <v>3010</v>
      </c>
      <c r="C15" s="502"/>
      <c r="D15" s="502" t="s">
        <v>1887</v>
      </c>
      <c r="E15" s="503"/>
    </row>
    <row r="16" spans="1:12" ht="16" thickBot="1">
      <c r="A16" s="492"/>
      <c r="B16" s="504">
        <v>3020</v>
      </c>
      <c r="C16" s="504"/>
      <c r="D16" s="504" t="s">
        <v>1888</v>
      </c>
      <c r="E16" s="504"/>
    </row>
    <row r="17" spans="1:5" ht="19" thickTop="1" thickBot="1">
      <c r="A17" s="492"/>
      <c r="B17" s="493">
        <v>4000</v>
      </c>
      <c r="C17" s="493" t="s">
        <v>762</v>
      </c>
      <c r="D17" s="493"/>
      <c r="E17" s="494"/>
    </row>
    <row r="18" spans="1:5" ht="19" thickTop="1" thickBot="1">
      <c r="A18" s="492"/>
      <c r="B18" s="491">
        <v>4010</v>
      </c>
      <c r="C18" s="491"/>
      <c r="D18" s="491" t="s">
        <v>1889</v>
      </c>
      <c r="E18" s="496"/>
    </row>
    <row r="19" spans="1:5" ht="18.5" thickBot="1">
      <c r="A19" s="492"/>
      <c r="B19" s="491">
        <v>4020</v>
      </c>
      <c r="C19" s="491"/>
      <c r="D19" s="491" t="s">
        <v>1890</v>
      </c>
      <c r="E19" s="496"/>
    </row>
    <row r="20" spans="1:5" ht="18.5" thickBot="1">
      <c r="A20" s="492"/>
      <c r="B20" s="491">
        <v>4030</v>
      </c>
      <c r="C20" s="491"/>
      <c r="D20" s="491" t="s">
        <v>1891</v>
      </c>
      <c r="E20" s="496"/>
    </row>
    <row r="21" spans="1:5" ht="27.5" thickBot="1">
      <c r="A21" s="492"/>
      <c r="B21" s="491">
        <v>4040</v>
      </c>
      <c r="C21" s="491"/>
      <c r="D21" s="491" t="s">
        <v>1892</v>
      </c>
      <c r="E21" s="496"/>
    </row>
    <row r="22" spans="1:5" ht="27.75" customHeight="1" thickBot="1">
      <c r="A22" s="492"/>
      <c r="B22" s="491">
        <v>4050</v>
      </c>
      <c r="C22" s="491"/>
      <c r="D22" s="491" t="s">
        <v>1893</v>
      </c>
      <c r="E22" s="496"/>
    </row>
    <row r="23" spans="1:5" ht="16" thickBot="1">
      <c r="A23" s="492"/>
      <c r="B23" s="491">
        <v>4060</v>
      </c>
      <c r="C23" s="491"/>
      <c r="D23" s="491" t="s">
        <v>1894</v>
      </c>
      <c r="E23" s="496"/>
    </row>
    <row r="24" spans="1:5" ht="27.5" thickBot="1">
      <c r="A24" s="492"/>
      <c r="B24" s="491">
        <v>4070</v>
      </c>
      <c r="C24" s="491"/>
      <c r="D24" s="491" t="s">
        <v>1895</v>
      </c>
      <c r="E24" s="496"/>
    </row>
    <row r="25" spans="1:5" ht="16" thickBot="1">
      <c r="A25" s="492"/>
      <c r="B25" s="499">
        <v>4080</v>
      </c>
      <c r="C25" s="499"/>
      <c r="D25" s="499" t="s">
        <v>1896</v>
      </c>
      <c r="E25" s="501"/>
    </row>
    <row r="26" spans="1:5" ht="19" thickTop="1" thickBot="1">
      <c r="A26" s="492"/>
      <c r="B26" s="493">
        <v>5000</v>
      </c>
      <c r="C26" s="493" t="s">
        <v>1897</v>
      </c>
      <c r="D26" s="493"/>
      <c r="E26" s="494"/>
    </row>
    <row r="27" spans="1:5" ht="16.5" thickTop="1" thickBot="1">
      <c r="A27" s="492"/>
      <c r="B27" s="491">
        <v>5010</v>
      </c>
      <c r="C27" s="491"/>
      <c r="D27" s="491" t="s">
        <v>1898</v>
      </c>
      <c r="E27" s="496"/>
    </row>
    <row r="28" spans="1:5" ht="16" thickBot="1">
      <c r="A28" s="492"/>
      <c r="B28" s="491">
        <v>5020</v>
      </c>
      <c r="C28" s="491"/>
      <c r="D28" s="491" t="s">
        <v>759</v>
      </c>
      <c r="E28" s="496"/>
    </row>
    <row r="29" spans="1:5" ht="16" thickBot="1">
      <c r="A29" s="492"/>
      <c r="B29" s="491">
        <v>5030</v>
      </c>
      <c r="C29" s="491"/>
      <c r="D29" s="491" t="s">
        <v>1899</v>
      </c>
      <c r="E29" s="496"/>
    </row>
    <row r="30" spans="1:5" ht="16" thickBot="1">
      <c r="A30" s="492"/>
      <c r="B30" s="491">
        <v>5031</v>
      </c>
      <c r="C30" s="491"/>
      <c r="D30" s="491"/>
      <c r="E30" s="496" t="s">
        <v>1900</v>
      </c>
    </row>
    <row r="31" spans="1:5" ht="18.5" thickBot="1">
      <c r="A31" s="492"/>
      <c r="B31" s="491">
        <v>5032</v>
      </c>
      <c r="C31" s="491"/>
      <c r="D31" s="491"/>
      <c r="E31" s="496" t="s">
        <v>1901</v>
      </c>
    </row>
    <row r="32" spans="1:5" ht="16" thickBot="1">
      <c r="A32" s="492"/>
      <c r="B32" s="491">
        <v>5040</v>
      </c>
      <c r="C32" s="491"/>
      <c r="D32" s="491" t="s">
        <v>760</v>
      </c>
      <c r="E32" s="496"/>
    </row>
    <row r="33" spans="1:5" ht="16" thickBot="1">
      <c r="A33" s="492"/>
      <c r="B33" s="491">
        <v>5041</v>
      </c>
      <c r="C33" s="491"/>
      <c r="D33" s="491"/>
      <c r="E33" s="496" t="s">
        <v>1902</v>
      </c>
    </row>
    <row r="34" spans="1:5" ht="16" thickBot="1">
      <c r="A34" s="492"/>
      <c r="B34" s="491">
        <v>5042</v>
      </c>
      <c r="C34" s="491"/>
      <c r="D34" s="491"/>
      <c r="E34" s="496" t="s">
        <v>1903</v>
      </c>
    </row>
    <row r="35" spans="1:5" ht="16" thickBot="1">
      <c r="A35" s="492"/>
      <c r="B35" s="491">
        <v>5043</v>
      </c>
      <c r="C35" s="491"/>
      <c r="D35" s="491"/>
      <c r="E35" s="496" t="s">
        <v>761</v>
      </c>
    </row>
    <row r="36" spans="1:5" ht="60.75" customHeight="1" thickBot="1">
      <c r="A36" s="492"/>
      <c r="B36" s="491">
        <v>5043</v>
      </c>
      <c r="C36" s="491"/>
      <c r="D36" s="491"/>
      <c r="E36" s="496" t="s">
        <v>1904</v>
      </c>
    </row>
    <row r="37" spans="1:5" ht="20.25" customHeight="1" thickBot="1">
      <c r="A37" s="492"/>
      <c r="B37" s="499">
        <v>5044</v>
      </c>
      <c r="C37" s="499"/>
      <c r="D37" s="499"/>
      <c r="E37" s="501" t="s">
        <v>1905</v>
      </c>
    </row>
    <row r="38" spans="1:5" ht="15.75" customHeight="1" thickTop="1" thickBot="1">
      <c r="A38" s="492"/>
      <c r="B38" s="493">
        <v>6000</v>
      </c>
      <c r="C38" s="493" t="s">
        <v>766</v>
      </c>
      <c r="D38" s="493"/>
      <c r="E38" s="494"/>
    </row>
    <row r="39" spans="1:5" ht="16.5" customHeight="1" thickTop="1" thickBot="1">
      <c r="A39" s="492"/>
      <c r="B39" s="491">
        <v>6010</v>
      </c>
      <c r="C39" s="491"/>
      <c r="D39" s="491" t="s">
        <v>1906</v>
      </c>
      <c r="E39" s="496"/>
    </row>
    <row r="40" spans="1:5" ht="16" thickBot="1">
      <c r="A40" s="492"/>
      <c r="B40" s="491">
        <v>6020</v>
      </c>
      <c r="C40" s="491"/>
      <c r="D40" s="491" t="s">
        <v>1907</v>
      </c>
      <c r="E40" s="496"/>
    </row>
    <row r="41" spans="1:5" ht="16" thickBot="1">
      <c r="A41" s="492"/>
      <c r="B41" s="491">
        <v>6030</v>
      </c>
      <c r="C41" s="491"/>
      <c r="D41" s="491" t="s">
        <v>1908</v>
      </c>
      <c r="E41" s="496"/>
    </row>
    <row r="42" spans="1:5" ht="16" thickBot="1">
      <c r="A42" s="492"/>
      <c r="B42" s="491">
        <v>6040</v>
      </c>
      <c r="C42" s="491"/>
      <c r="D42" s="491" t="s">
        <v>1909</v>
      </c>
      <c r="E42" s="496"/>
    </row>
    <row r="43" spans="1:5" ht="18.5" thickBot="1">
      <c r="A43" s="492"/>
      <c r="B43" s="491">
        <v>6041</v>
      </c>
      <c r="C43" s="491"/>
      <c r="D43" s="491"/>
      <c r="E43" s="496" t="s">
        <v>1910</v>
      </c>
    </row>
    <row r="44" spans="1:5" ht="18.5" thickBot="1">
      <c r="A44" s="492"/>
      <c r="B44" s="491">
        <v>6042</v>
      </c>
      <c r="C44" s="491"/>
      <c r="D44" s="491"/>
      <c r="E44" s="496" t="s">
        <v>1911</v>
      </c>
    </row>
    <row r="45" spans="1:5" ht="27.5" thickBot="1">
      <c r="A45" s="492"/>
      <c r="B45" s="491">
        <v>6043</v>
      </c>
      <c r="C45" s="491"/>
      <c r="D45" s="491"/>
      <c r="E45" s="496" t="s">
        <v>1912</v>
      </c>
    </row>
    <row r="46" spans="1:5" ht="51" customHeight="1" thickBot="1">
      <c r="A46" s="492"/>
      <c r="B46" s="491">
        <v>6044</v>
      </c>
      <c r="C46" s="491"/>
      <c r="D46" s="491"/>
      <c r="E46" s="496" t="s">
        <v>1913</v>
      </c>
    </row>
    <row r="47" spans="1:5" ht="16" thickBot="1">
      <c r="A47" s="492"/>
      <c r="B47" s="499">
        <v>6050</v>
      </c>
      <c r="C47" s="499"/>
      <c r="D47" s="499" t="s">
        <v>1914</v>
      </c>
      <c r="E47" s="501"/>
    </row>
    <row r="48" spans="1:5" ht="19" thickTop="1" thickBot="1">
      <c r="A48" s="492"/>
      <c r="B48" s="493">
        <v>7000</v>
      </c>
      <c r="C48" s="493" t="s">
        <v>1915</v>
      </c>
      <c r="D48" s="493"/>
      <c r="E48" s="494"/>
    </row>
    <row r="49" spans="1:5" ht="19.5" customHeight="1" thickTop="1" thickBot="1">
      <c r="A49" s="492"/>
      <c r="B49" s="491">
        <v>7010</v>
      </c>
      <c r="C49" s="491"/>
      <c r="D49" s="491" t="s">
        <v>1916</v>
      </c>
      <c r="E49" s="496"/>
    </row>
    <row r="50" spans="1:5" ht="26.25" customHeight="1" thickBot="1">
      <c r="A50" s="492"/>
      <c r="B50" s="491">
        <v>7011</v>
      </c>
      <c r="C50" s="491"/>
      <c r="D50" s="491"/>
      <c r="E50" s="496" t="s">
        <v>767</v>
      </c>
    </row>
    <row r="51" spans="1:5" ht="21.75" customHeight="1" thickBot="1">
      <c r="A51" s="492"/>
      <c r="B51" s="491">
        <v>7012</v>
      </c>
      <c r="C51" s="491"/>
      <c r="D51" s="491"/>
      <c r="E51" s="496" t="s">
        <v>1917</v>
      </c>
    </row>
    <row r="52" spans="1:5" ht="18.5" thickBot="1">
      <c r="A52" s="492"/>
      <c r="B52" s="491">
        <v>7013</v>
      </c>
      <c r="C52" s="491"/>
      <c r="D52" s="491"/>
      <c r="E52" s="496" t="s">
        <v>1918</v>
      </c>
    </row>
    <row r="53" spans="1:5" ht="21" customHeight="1" thickBot="1">
      <c r="A53" s="492"/>
      <c r="B53" s="491">
        <v>7014</v>
      </c>
      <c r="C53" s="491"/>
      <c r="D53" s="491"/>
      <c r="E53" s="496" t="s">
        <v>1919</v>
      </c>
    </row>
    <row r="54" spans="1:5" ht="18.5" thickBot="1">
      <c r="A54" s="492"/>
      <c r="B54" s="491">
        <v>7020</v>
      </c>
      <c r="C54" s="491"/>
      <c r="D54" s="491" t="s">
        <v>1920</v>
      </c>
      <c r="E54" s="496"/>
    </row>
    <row r="55" spans="1:5" ht="18.5" thickBot="1">
      <c r="A55" s="492"/>
      <c r="B55" s="491">
        <v>7030</v>
      </c>
      <c r="C55" s="491"/>
      <c r="D55" s="491" t="s">
        <v>1921</v>
      </c>
      <c r="E55" s="496"/>
    </row>
    <row r="56" spans="1:5" ht="46.5" customHeight="1" thickBot="1">
      <c r="A56" s="492"/>
      <c r="B56" s="491">
        <v>7031</v>
      </c>
      <c r="C56" s="491"/>
      <c r="D56" s="491"/>
      <c r="E56" s="496" t="s">
        <v>1922</v>
      </c>
    </row>
    <row r="57" spans="1:5" ht="18.5" thickBot="1">
      <c r="A57" s="492"/>
      <c r="B57" s="491">
        <v>7032</v>
      </c>
      <c r="C57" s="491"/>
      <c r="D57" s="491"/>
      <c r="E57" s="496" t="s">
        <v>1923</v>
      </c>
    </row>
    <row r="58" spans="1:5" ht="18.5" thickBot="1">
      <c r="A58" s="492"/>
      <c r="B58" s="491">
        <v>7033</v>
      </c>
      <c r="C58" s="491"/>
      <c r="D58" s="491"/>
      <c r="E58" s="496" t="s">
        <v>1924</v>
      </c>
    </row>
    <row r="59" spans="1:5" ht="27.5" thickBot="1">
      <c r="A59" s="492"/>
      <c r="B59" s="491">
        <v>7034</v>
      </c>
      <c r="C59" s="491"/>
      <c r="D59" s="491"/>
      <c r="E59" s="496" t="s">
        <v>1925</v>
      </c>
    </row>
    <row r="60" spans="1:5" ht="18.5" thickBot="1">
      <c r="A60" s="492"/>
      <c r="B60" s="491">
        <v>7040</v>
      </c>
      <c r="C60" s="491"/>
      <c r="D60" s="491" t="s">
        <v>1926</v>
      </c>
      <c r="E60" s="496"/>
    </row>
    <row r="61" spans="1:5" ht="18.5" thickBot="1">
      <c r="A61" s="492"/>
      <c r="B61" s="491">
        <v>7050</v>
      </c>
      <c r="C61" s="491"/>
      <c r="D61" s="491" t="s">
        <v>1927</v>
      </c>
      <c r="E61" s="496"/>
    </row>
    <row r="62" spans="1:5" ht="16" thickBot="1">
      <c r="A62" s="492"/>
      <c r="B62" s="499">
        <v>7060</v>
      </c>
      <c r="C62" s="499"/>
      <c r="D62" s="499" t="s">
        <v>1928</v>
      </c>
      <c r="E62" s="501"/>
    </row>
    <row r="63" spans="1:5" ht="19" thickTop="1" thickBot="1">
      <c r="A63" s="492"/>
      <c r="B63" s="493">
        <v>8000</v>
      </c>
      <c r="C63" s="493" t="s">
        <v>1929</v>
      </c>
      <c r="D63" s="493"/>
      <c r="E63" s="494"/>
    </row>
    <row r="64" spans="1:5" ht="19" thickTop="1" thickBot="1">
      <c r="A64" s="492"/>
      <c r="B64" s="491">
        <v>8010</v>
      </c>
      <c r="C64" s="491"/>
      <c r="D64" s="491" t="s">
        <v>1930</v>
      </c>
      <c r="E64" s="496"/>
    </row>
    <row r="65" spans="1:5" ht="18.5" thickBot="1">
      <c r="A65" s="492"/>
      <c r="B65" s="491">
        <v>8011</v>
      </c>
      <c r="C65" s="491"/>
      <c r="D65" s="491"/>
      <c r="E65" s="496" t="s">
        <v>1931</v>
      </c>
    </row>
    <row r="66" spans="1:5" ht="15.65" customHeight="1" thickBot="1">
      <c r="A66" s="492"/>
      <c r="B66" s="491">
        <v>8012</v>
      </c>
      <c r="C66" s="491"/>
      <c r="D66" s="491"/>
      <c r="E66" s="496" t="s">
        <v>1932</v>
      </c>
    </row>
    <row r="67" spans="1:5" ht="16" thickBot="1">
      <c r="A67" s="492"/>
      <c r="B67" s="491">
        <v>8013</v>
      </c>
      <c r="C67" s="491"/>
      <c r="D67" s="491"/>
      <c r="E67" s="496" t="s">
        <v>1933</v>
      </c>
    </row>
    <row r="68" spans="1:5" ht="16" thickBot="1">
      <c r="A68" s="492"/>
      <c r="B68" s="491">
        <v>8020</v>
      </c>
      <c r="C68" s="491"/>
      <c r="D68" s="491" t="s">
        <v>1934</v>
      </c>
      <c r="E68" s="496"/>
    </row>
    <row r="69" spans="1:5" ht="16" thickBot="1">
      <c r="A69" s="492"/>
      <c r="B69" s="491">
        <v>8030</v>
      </c>
      <c r="C69" s="491"/>
      <c r="D69" s="491" t="s">
        <v>1935</v>
      </c>
      <c r="E69" s="496"/>
    </row>
    <row r="70" spans="1:5" ht="31.4" customHeight="1" thickBot="1">
      <c r="A70" s="492"/>
      <c r="B70" s="491">
        <v>8031</v>
      </c>
      <c r="C70" s="491"/>
      <c r="D70" s="491"/>
      <c r="E70" s="496" t="s">
        <v>1936</v>
      </c>
    </row>
    <row r="71" spans="1:5" ht="15.75" customHeight="1" thickBot="1">
      <c r="A71" s="492"/>
      <c r="B71" s="491">
        <v>8032</v>
      </c>
      <c r="C71" s="491"/>
      <c r="D71" s="491"/>
      <c r="E71" s="496" t="s">
        <v>1937</v>
      </c>
    </row>
    <row r="72" spans="1:5" ht="18.5" thickBot="1">
      <c r="A72" s="492"/>
      <c r="B72" s="491">
        <v>8033</v>
      </c>
      <c r="C72" s="491"/>
      <c r="D72" s="491"/>
      <c r="E72" s="496" t="s">
        <v>1938</v>
      </c>
    </row>
    <row r="73" spans="1:5" ht="16" thickBot="1">
      <c r="A73" s="492"/>
      <c r="B73" s="491">
        <v>8034</v>
      </c>
      <c r="C73" s="491"/>
      <c r="D73" s="491"/>
      <c r="E73" s="496" t="s">
        <v>1939</v>
      </c>
    </row>
    <row r="74" spans="1:5" ht="15.75" customHeight="1" thickBot="1">
      <c r="A74" s="492"/>
      <c r="B74" s="491">
        <v>8035</v>
      </c>
      <c r="C74" s="491"/>
      <c r="D74" s="491"/>
      <c r="E74" s="496" t="s">
        <v>1940</v>
      </c>
    </row>
    <row r="75" spans="1:5" ht="16" thickBot="1">
      <c r="A75" s="492"/>
      <c r="B75" s="491">
        <v>8040</v>
      </c>
      <c r="C75" s="491"/>
      <c r="D75" s="491" t="s">
        <v>1941</v>
      </c>
      <c r="E75" s="496"/>
    </row>
    <row r="76" spans="1:5" ht="18.5" thickBot="1">
      <c r="A76" s="492"/>
      <c r="B76" s="491">
        <v>8050</v>
      </c>
      <c r="C76" s="491"/>
      <c r="D76" s="491" t="s">
        <v>1942</v>
      </c>
      <c r="E76" s="496"/>
    </row>
    <row r="77" spans="1:5" ht="16" thickBot="1">
      <c r="A77" s="492"/>
      <c r="B77" s="491">
        <v>8051</v>
      </c>
      <c r="C77" s="491"/>
      <c r="D77" s="491"/>
      <c r="E77" s="496" t="s">
        <v>1943</v>
      </c>
    </row>
    <row r="78" spans="1:5" ht="16" thickBot="1">
      <c r="A78" s="492"/>
      <c r="B78" s="491">
        <v>8052</v>
      </c>
      <c r="C78" s="491"/>
      <c r="D78" s="491"/>
      <c r="E78" s="496" t="s">
        <v>1944</v>
      </c>
    </row>
    <row r="79" spans="1:5" ht="16" thickBot="1">
      <c r="A79" s="492"/>
      <c r="B79" s="491">
        <v>8053</v>
      </c>
      <c r="C79" s="491"/>
      <c r="D79" s="491"/>
      <c r="E79" s="496" t="s">
        <v>1945</v>
      </c>
    </row>
    <row r="80" spans="1:5" ht="48" customHeight="1" thickBot="1">
      <c r="A80" s="492"/>
      <c r="B80" s="491">
        <v>8054</v>
      </c>
      <c r="C80" s="491"/>
      <c r="D80" s="491"/>
      <c r="E80" s="496" t="s">
        <v>764</v>
      </c>
    </row>
    <row r="81" spans="1:5" ht="16" thickBot="1">
      <c r="A81" s="492"/>
      <c r="B81" s="491">
        <v>8055</v>
      </c>
      <c r="C81" s="491"/>
      <c r="D81" s="491"/>
      <c r="E81" s="496" t="s">
        <v>1896</v>
      </c>
    </row>
    <row r="82" spans="1:5" ht="16" thickBot="1">
      <c r="A82" s="492"/>
      <c r="B82" s="499">
        <v>8060</v>
      </c>
      <c r="C82" s="499"/>
      <c r="D82" s="499" t="s">
        <v>1896</v>
      </c>
      <c r="E82" s="501"/>
    </row>
    <row r="83" spans="1:5" ht="19" thickTop="1" thickBot="1">
      <c r="A83" s="492"/>
      <c r="B83" s="493">
        <v>9000</v>
      </c>
      <c r="C83" s="493" t="s">
        <v>1946</v>
      </c>
      <c r="D83" s="493"/>
      <c r="E83" s="494"/>
    </row>
    <row r="84" spans="1:5" ht="20.25" customHeight="1" thickTop="1" thickBot="1">
      <c r="A84" s="492"/>
      <c r="B84" s="491">
        <v>9010</v>
      </c>
      <c r="C84" s="491"/>
      <c r="D84" s="491" t="s">
        <v>1947</v>
      </c>
      <c r="E84" s="496"/>
    </row>
    <row r="85" spans="1:5" ht="27.5" thickBot="1">
      <c r="A85" s="492"/>
      <c r="B85" s="491">
        <v>9020</v>
      </c>
      <c r="C85" s="491"/>
      <c r="D85" s="491" t="s">
        <v>1948</v>
      </c>
      <c r="E85" s="496"/>
    </row>
    <row r="86" spans="1:5" ht="31.4" customHeight="1" thickBot="1">
      <c r="A86" s="492"/>
      <c r="B86" s="491">
        <v>9021</v>
      </c>
      <c r="C86" s="491"/>
      <c r="D86" s="491"/>
      <c r="E86" s="496" t="s">
        <v>763</v>
      </c>
    </row>
    <row r="87" spans="1:5" ht="78.25" customHeight="1" thickBot="1">
      <c r="A87" s="492"/>
      <c r="B87" s="491">
        <v>9022</v>
      </c>
      <c r="C87" s="491"/>
      <c r="D87" s="491"/>
      <c r="E87" s="496" t="s">
        <v>765</v>
      </c>
    </row>
    <row r="88" spans="1:5" ht="16" thickBot="1">
      <c r="A88" s="492"/>
      <c r="B88" s="491">
        <v>9023</v>
      </c>
      <c r="C88" s="491"/>
      <c r="D88" s="491"/>
      <c r="E88" s="496" t="s">
        <v>1949</v>
      </c>
    </row>
    <row r="89" spans="1:5" ht="16" thickBot="1">
      <c r="A89" s="492"/>
      <c r="B89" s="499">
        <v>9030</v>
      </c>
      <c r="C89" s="499"/>
      <c r="D89" s="499" t="s">
        <v>1896</v>
      </c>
      <c r="E89" s="501"/>
    </row>
    <row r="90" spans="1:5" ht="16.5" thickTop="1" thickBot="1">
      <c r="A90" s="492"/>
      <c r="B90" s="493">
        <v>11000</v>
      </c>
      <c r="C90" s="826" t="s">
        <v>1950</v>
      </c>
      <c r="D90" s="827"/>
      <c r="E90" s="494"/>
    </row>
    <row r="91" spans="1:5" ht="19" thickTop="1" thickBot="1">
      <c r="A91" s="492"/>
      <c r="B91" s="491">
        <v>11010</v>
      </c>
      <c r="C91" s="491"/>
      <c r="D91" s="491" t="s">
        <v>1951</v>
      </c>
      <c r="E91" s="496"/>
    </row>
    <row r="92" spans="1:5" ht="18.5" thickBot="1">
      <c r="A92" s="492"/>
      <c r="B92" s="491">
        <v>11020</v>
      </c>
      <c r="C92" s="491"/>
      <c r="D92" s="491" t="s">
        <v>1952</v>
      </c>
      <c r="E92" s="496"/>
    </row>
    <row r="93" spans="1:5" ht="16" thickBot="1">
      <c r="A93" s="492"/>
      <c r="B93" s="493">
        <v>12000</v>
      </c>
      <c r="C93" s="493" t="s">
        <v>1953</v>
      </c>
      <c r="D93" s="493"/>
      <c r="E93" s="494"/>
    </row>
    <row r="94" spans="1:5" ht="25.5" customHeight="1" thickTop="1" thickBot="1">
      <c r="A94" s="492"/>
      <c r="B94" s="493">
        <v>13000</v>
      </c>
      <c r="C94" s="493" t="s">
        <v>1954</v>
      </c>
      <c r="D94" s="493"/>
      <c r="E94" s="494"/>
    </row>
    <row r="95" spans="1:5" ht="16" thickTop="1">
      <c r="A95" s="505"/>
      <c r="B95" s="506">
        <v>14000</v>
      </c>
      <c r="C95" s="506" t="s">
        <v>1896</v>
      </c>
      <c r="D95" s="506"/>
      <c r="E95" s="507"/>
    </row>
    <row r="96" spans="1:5">
      <c r="A96" s="505"/>
    </row>
    <row r="97" spans="1:7">
      <c r="A97" s="505"/>
      <c r="C97" s="508"/>
      <c r="D97" s="508"/>
      <c r="E97" s="508"/>
      <c r="F97" s="508"/>
      <c r="G97" s="508"/>
    </row>
    <row r="98" spans="1:7" ht="45" customHeight="1">
      <c r="A98" s="505"/>
      <c r="C98" s="509"/>
      <c r="D98" s="510"/>
      <c r="E98" s="510"/>
      <c r="F98" s="510"/>
      <c r="G98" s="510"/>
    </row>
    <row r="99" spans="1:7" ht="42" customHeight="1">
      <c r="A99" s="505"/>
      <c r="C99" s="509"/>
      <c r="D99" s="510"/>
      <c r="E99" s="510"/>
      <c r="F99" s="510"/>
      <c r="G99" s="510"/>
    </row>
    <row r="100" spans="1:7" ht="50.25" customHeight="1">
      <c r="A100" s="505"/>
      <c r="C100" s="509"/>
      <c r="D100" s="510"/>
      <c r="E100" s="510"/>
      <c r="F100" s="510"/>
      <c r="G100" s="510"/>
    </row>
    <row r="101" spans="1:7">
      <c r="A101" s="492"/>
      <c r="C101" s="509"/>
      <c r="D101" s="509"/>
      <c r="E101" s="509"/>
      <c r="F101" s="509"/>
      <c r="G101" s="509"/>
    </row>
    <row r="102" spans="1:7">
      <c r="A102" s="492"/>
    </row>
    <row r="103" spans="1:7" ht="45.75" customHeight="1">
      <c r="A103" s="492"/>
    </row>
    <row r="104" spans="1:7">
      <c r="A104" s="492"/>
    </row>
    <row r="105" spans="1:7">
      <c r="A105" s="492"/>
    </row>
    <row r="106" spans="1:7">
      <c r="A106" s="492"/>
    </row>
    <row r="107" spans="1:7">
      <c r="A107" s="492"/>
    </row>
    <row r="108" spans="1:7" ht="15.75" customHeight="1">
      <c r="A108" s="492"/>
    </row>
    <row r="109" spans="1:7">
      <c r="A109" s="492"/>
    </row>
    <row r="110" spans="1:7">
      <c r="A110" s="492"/>
    </row>
    <row r="111" spans="1:7">
      <c r="A111" s="492"/>
    </row>
    <row r="112" spans="1:7" ht="15" customHeight="1">
      <c r="A112" s="492"/>
    </row>
    <row r="113" spans="1:1" ht="15" customHeight="1">
      <c r="A113" s="492"/>
    </row>
    <row r="114" spans="1:1">
      <c r="A114" s="492"/>
    </row>
    <row r="115" spans="1:1" ht="15" customHeight="1">
      <c r="A115" s="492"/>
    </row>
    <row r="116" spans="1:1" ht="15" customHeight="1">
      <c r="A116" s="492"/>
    </row>
    <row r="117" spans="1:1" ht="15.75" customHeight="1">
      <c r="A117" s="492"/>
    </row>
    <row r="118" spans="1:1">
      <c r="A118" s="492"/>
    </row>
    <row r="119" spans="1:1">
      <c r="A119" s="492"/>
    </row>
    <row r="120" spans="1:1" ht="15" customHeight="1">
      <c r="A120" s="492"/>
    </row>
    <row r="121" spans="1:1">
      <c r="A121" s="492"/>
    </row>
    <row r="122" spans="1:1">
      <c r="A122" s="492"/>
    </row>
    <row r="123" spans="1:1">
      <c r="A123" s="492"/>
    </row>
    <row r="124" spans="1:1">
      <c r="A124" s="492"/>
    </row>
    <row r="125" spans="1:1">
      <c r="A125" s="492"/>
    </row>
    <row r="126" spans="1:1">
      <c r="A126" s="492"/>
    </row>
    <row r="127" spans="1:1">
      <c r="A127" s="492"/>
    </row>
    <row r="128" spans="1:1">
      <c r="A128" s="492"/>
    </row>
    <row r="129" spans="1:1">
      <c r="A129" s="492"/>
    </row>
    <row r="130" spans="1:1" ht="15" customHeight="1">
      <c r="A130" s="492"/>
    </row>
    <row r="131" spans="1:1" ht="15.75" customHeight="1">
      <c r="A131" s="492"/>
    </row>
    <row r="132" spans="1:1">
      <c r="A132" s="492"/>
    </row>
    <row r="133" spans="1:1">
      <c r="A133" s="492"/>
    </row>
    <row r="134" spans="1:1">
      <c r="A134" s="492"/>
    </row>
    <row r="135" spans="1:1">
      <c r="A135" s="492"/>
    </row>
    <row r="136" spans="1:1">
      <c r="A136" s="492"/>
    </row>
    <row r="137" spans="1:1">
      <c r="A137" s="492"/>
    </row>
    <row r="138" spans="1:1">
      <c r="A138" s="492"/>
    </row>
    <row r="139" spans="1:1">
      <c r="A139" s="492"/>
    </row>
    <row r="140" spans="1:1" ht="15" customHeight="1">
      <c r="A140" s="492"/>
    </row>
    <row r="141" spans="1:1">
      <c r="A141" s="492"/>
    </row>
    <row r="142" spans="1:1">
      <c r="A142" s="492"/>
    </row>
    <row r="143" spans="1:1">
      <c r="A143" s="492"/>
    </row>
    <row r="144" spans="1:1" ht="15" customHeight="1">
      <c r="A144" s="492"/>
    </row>
    <row r="145" spans="1:1">
      <c r="A145" s="492"/>
    </row>
    <row r="146" spans="1:1">
      <c r="A146" s="492"/>
    </row>
    <row r="147" spans="1:1">
      <c r="A147" s="492"/>
    </row>
    <row r="148" spans="1:1">
      <c r="A148" s="492"/>
    </row>
    <row r="149" spans="1:1">
      <c r="A149" s="492"/>
    </row>
    <row r="150" spans="1:1">
      <c r="A150" s="492"/>
    </row>
    <row r="151" spans="1:1" ht="15" customHeight="1">
      <c r="A151" s="492"/>
    </row>
    <row r="152" spans="1:1">
      <c r="A152" s="492"/>
    </row>
    <row r="153" spans="1:1">
      <c r="A153" s="492"/>
    </row>
    <row r="154" spans="1:1">
      <c r="A154" s="492"/>
    </row>
    <row r="155" spans="1:1" ht="15" customHeight="1">
      <c r="A155" s="492"/>
    </row>
    <row r="156" spans="1:1">
      <c r="A156" s="492"/>
    </row>
    <row r="157" spans="1:1">
      <c r="A157" s="492"/>
    </row>
    <row r="158" spans="1:1">
      <c r="A158" s="492"/>
    </row>
    <row r="159" spans="1:1">
      <c r="A159" s="492"/>
    </row>
    <row r="160" spans="1:1" ht="15" customHeight="1">
      <c r="A160" s="492"/>
    </row>
    <row r="161" spans="1:1">
      <c r="A161" s="492"/>
    </row>
    <row r="162" spans="1:1">
      <c r="A162" s="492"/>
    </row>
    <row r="163" spans="1:1">
      <c r="A163" s="492"/>
    </row>
    <row r="164" spans="1:1">
      <c r="A164" s="492"/>
    </row>
    <row r="165" spans="1:1">
      <c r="A165" s="492"/>
    </row>
    <row r="166" spans="1:1">
      <c r="A166" s="492"/>
    </row>
    <row r="167" spans="1:1">
      <c r="A167" s="492"/>
    </row>
    <row r="168" spans="1:1">
      <c r="A168" s="492"/>
    </row>
    <row r="169" spans="1:1">
      <c r="A169" s="492"/>
    </row>
    <row r="170" spans="1:1" ht="15" customHeight="1">
      <c r="A170" s="492"/>
    </row>
    <row r="171" spans="1:1">
      <c r="A171" s="492"/>
    </row>
    <row r="172" spans="1:1">
      <c r="A172" s="492"/>
    </row>
    <row r="173" spans="1:1">
      <c r="A173" s="492"/>
    </row>
    <row r="174" spans="1:1">
      <c r="A174" s="492"/>
    </row>
    <row r="175" spans="1:1">
      <c r="A175" s="492"/>
    </row>
    <row r="176" spans="1:1">
      <c r="A176" s="492"/>
    </row>
    <row r="177" spans="1:1">
      <c r="A177" s="492"/>
    </row>
    <row r="178" spans="1:1">
      <c r="A178" s="492"/>
    </row>
    <row r="179" spans="1:1">
      <c r="A179" s="492"/>
    </row>
    <row r="180" spans="1:1">
      <c r="A180" s="492"/>
    </row>
    <row r="181" spans="1:1">
      <c r="A181" s="492"/>
    </row>
    <row r="182" spans="1:1" ht="15" customHeight="1">
      <c r="A182" s="492"/>
    </row>
    <row r="183" spans="1:1">
      <c r="A183" s="492"/>
    </row>
    <row r="184" spans="1:1">
      <c r="A184" s="492"/>
    </row>
    <row r="185" spans="1:1">
      <c r="A185" s="492"/>
    </row>
    <row r="186" spans="1:1">
      <c r="A186" s="492"/>
    </row>
    <row r="187" spans="1:1">
      <c r="A187" s="492"/>
    </row>
    <row r="188" spans="1:1">
      <c r="A188" s="492"/>
    </row>
    <row r="189" spans="1:1">
      <c r="A189" s="492"/>
    </row>
    <row r="190" spans="1:1">
      <c r="A190" s="492"/>
    </row>
    <row r="191" spans="1:1">
      <c r="A191" s="492"/>
    </row>
    <row r="192" spans="1:1">
      <c r="A192" s="492"/>
    </row>
    <row r="193" spans="1:1">
      <c r="A193" s="492"/>
    </row>
    <row r="196" spans="1:1">
      <c r="A196" s="492"/>
    </row>
    <row r="197" spans="1:1">
      <c r="A197" s="492"/>
    </row>
    <row r="198" spans="1:1">
      <c r="A198" s="492"/>
    </row>
    <row r="199" spans="1:1">
      <c r="A199" s="492"/>
    </row>
    <row r="200" spans="1:1">
      <c r="A200" s="492"/>
    </row>
    <row r="201" spans="1:1">
      <c r="A201" s="492"/>
    </row>
    <row r="202" spans="1:1">
      <c r="A202" s="492"/>
    </row>
    <row r="203" spans="1:1">
      <c r="A203" s="492"/>
    </row>
    <row r="204" spans="1:1">
      <c r="A204" s="492"/>
    </row>
    <row r="205" spans="1:1">
      <c r="A205" s="492"/>
    </row>
    <row r="206" spans="1:1">
      <c r="A206" s="492"/>
    </row>
    <row r="207" spans="1:1">
      <c r="A207" s="492"/>
    </row>
    <row r="208" spans="1:1">
      <c r="A208" s="492"/>
    </row>
    <row r="209" spans="1:1">
      <c r="A209" s="492"/>
    </row>
    <row r="210" spans="1:1">
      <c r="A210" s="492"/>
    </row>
    <row r="211" spans="1:1">
      <c r="A211" s="492"/>
    </row>
    <row r="212" spans="1:1">
      <c r="A212" s="492"/>
    </row>
    <row r="213" spans="1:1">
      <c r="A213" s="492"/>
    </row>
    <row r="214" spans="1:1" ht="15" customHeight="1">
      <c r="A214" s="492"/>
    </row>
    <row r="215" spans="1:1">
      <c r="A215" s="492"/>
    </row>
    <row r="216" spans="1:1">
      <c r="A216" s="492"/>
    </row>
    <row r="217" spans="1:1">
      <c r="A217" s="492"/>
    </row>
    <row r="218" spans="1:1">
      <c r="A218" s="492"/>
    </row>
    <row r="219" spans="1:1">
      <c r="A219" s="492"/>
    </row>
    <row r="220" spans="1:1">
      <c r="A220" s="492"/>
    </row>
    <row r="221" spans="1:1">
      <c r="A221" s="492"/>
    </row>
    <row r="222" spans="1:1">
      <c r="A222" s="492"/>
    </row>
    <row r="223" spans="1:1">
      <c r="A223" s="492"/>
    </row>
    <row r="224" spans="1:1">
      <c r="A224" s="492"/>
    </row>
    <row r="225" spans="1:1">
      <c r="A225" s="492"/>
    </row>
    <row r="226" spans="1:1" ht="15" customHeight="1">
      <c r="A226" s="492"/>
    </row>
    <row r="227" spans="1:1">
      <c r="A227" s="492"/>
    </row>
    <row r="228" spans="1:1">
      <c r="A228" s="492"/>
    </row>
    <row r="229" spans="1:1">
      <c r="A229" s="492"/>
    </row>
    <row r="230" spans="1:1">
      <c r="A230" s="492"/>
    </row>
    <row r="231" spans="1:1">
      <c r="A231" s="492"/>
    </row>
    <row r="232" spans="1:1">
      <c r="A232" s="492"/>
    </row>
    <row r="233" spans="1:1">
      <c r="A233" s="492"/>
    </row>
    <row r="234" spans="1:1">
      <c r="A234" s="492"/>
    </row>
    <row r="235" spans="1:1">
      <c r="A235" s="492"/>
    </row>
    <row r="236" spans="1:1">
      <c r="A236" s="492"/>
    </row>
    <row r="237" spans="1:1">
      <c r="A237" s="492"/>
    </row>
    <row r="238" spans="1:1" ht="15" customHeight="1">
      <c r="A238" s="492"/>
    </row>
    <row r="239" spans="1:1">
      <c r="A239" s="492"/>
    </row>
    <row r="240" spans="1:1">
      <c r="A240" s="492"/>
    </row>
    <row r="241" spans="1:1">
      <c r="A241" s="492"/>
    </row>
    <row r="242" spans="1:1" ht="15" customHeight="1">
      <c r="A242" s="492"/>
    </row>
    <row r="243" spans="1:1">
      <c r="A243" s="492"/>
    </row>
    <row r="244" spans="1:1">
      <c r="A244" s="492"/>
    </row>
    <row r="245" spans="1:1">
      <c r="A245" s="492"/>
    </row>
    <row r="246" spans="1:1">
      <c r="A246" s="492"/>
    </row>
    <row r="247" spans="1:1">
      <c r="A247" s="492"/>
    </row>
    <row r="248" spans="1:1">
      <c r="A248" s="492"/>
    </row>
    <row r="249" spans="1:1">
      <c r="A249" s="492"/>
    </row>
    <row r="250" spans="1:1">
      <c r="A250" s="492"/>
    </row>
    <row r="251" spans="1:1">
      <c r="A251" s="492"/>
    </row>
    <row r="252" spans="1:1">
      <c r="A252" s="492"/>
    </row>
    <row r="253" spans="1:1">
      <c r="A253" s="492"/>
    </row>
    <row r="254" spans="1:1">
      <c r="A254" s="492"/>
    </row>
    <row r="255" spans="1:1">
      <c r="A255" s="492"/>
    </row>
    <row r="256" spans="1:1">
      <c r="A256" s="492"/>
    </row>
    <row r="257" spans="1:1">
      <c r="A257" s="492"/>
    </row>
    <row r="258" spans="1:1">
      <c r="A258" s="492"/>
    </row>
    <row r="259" spans="1:1">
      <c r="A259" s="492"/>
    </row>
    <row r="260" spans="1:1">
      <c r="A260" s="492"/>
    </row>
    <row r="261" spans="1:1">
      <c r="A261" s="492"/>
    </row>
    <row r="262" spans="1:1">
      <c r="A262" s="492"/>
    </row>
    <row r="263" spans="1:1">
      <c r="A263" s="492"/>
    </row>
    <row r="264" spans="1:1">
      <c r="A264" s="492"/>
    </row>
    <row r="265" spans="1:1">
      <c r="A265" s="492"/>
    </row>
    <row r="266" spans="1:1">
      <c r="A266" s="492"/>
    </row>
    <row r="267" spans="1:1">
      <c r="A267" s="492"/>
    </row>
    <row r="268" spans="1:1">
      <c r="A268" s="492"/>
    </row>
    <row r="269" spans="1:1">
      <c r="A269" s="492"/>
    </row>
    <row r="270" spans="1:1" ht="15" customHeight="1">
      <c r="A270" s="492"/>
    </row>
    <row r="271" spans="1:1">
      <c r="A271" s="492"/>
    </row>
    <row r="272" spans="1:1">
      <c r="A272" s="492"/>
    </row>
    <row r="273" spans="1:1">
      <c r="A273" s="492"/>
    </row>
    <row r="274" spans="1:1">
      <c r="A274" s="492"/>
    </row>
    <row r="275" spans="1:1">
      <c r="A275" s="492"/>
    </row>
    <row r="276" spans="1:1">
      <c r="A276" s="492"/>
    </row>
    <row r="277" spans="1:1">
      <c r="A277" s="492"/>
    </row>
    <row r="278" spans="1:1" ht="15" customHeight="1">
      <c r="A278" s="492"/>
    </row>
    <row r="279" spans="1:1">
      <c r="A279" s="492"/>
    </row>
    <row r="280" spans="1:1">
      <c r="A280" s="492"/>
    </row>
    <row r="281" spans="1:1">
      <c r="A281" s="492"/>
    </row>
    <row r="282" spans="1:1">
      <c r="A282" s="492"/>
    </row>
    <row r="283" spans="1:1">
      <c r="A283" s="492"/>
    </row>
    <row r="284" spans="1:1">
      <c r="A284" s="492"/>
    </row>
    <row r="285" spans="1:1">
      <c r="A285" s="492"/>
    </row>
    <row r="286" spans="1:1">
      <c r="A286" s="492"/>
    </row>
    <row r="287" spans="1:1">
      <c r="A287" s="492"/>
    </row>
    <row r="288" spans="1:1">
      <c r="A288" s="492"/>
    </row>
    <row r="289" spans="1:1">
      <c r="A289" s="492"/>
    </row>
    <row r="290" spans="1:1">
      <c r="A290" s="492"/>
    </row>
    <row r="291" spans="1:1">
      <c r="A291" s="492"/>
    </row>
    <row r="297" spans="1:1">
      <c r="A297" s="511"/>
    </row>
    <row r="298" spans="1:1">
      <c r="A298" s="492"/>
    </row>
    <row r="299" spans="1:1">
      <c r="A299" s="492"/>
    </row>
    <row r="300" spans="1:1">
      <c r="A300" s="492"/>
    </row>
    <row r="301" spans="1:1">
      <c r="A301" s="492"/>
    </row>
    <row r="302" spans="1:1">
      <c r="A302" s="492"/>
    </row>
    <row r="303" spans="1:1">
      <c r="A303" s="492"/>
    </row>
    <row r="304" spans="1:1">
      <c r="A304" s="492"/>
    </row>
    <row r="305" spans="1:1">
      <c r="A305" s="492"/>
    </row>
    <row r="306" spans="1:1">
      <c r="A306" s="492"/>
    </row>
    <row r="307" spans="1:1">
      <c r="A307" s="492"/>
    </row>
    <row r="308" spans="1:1">
      <c r="A308" s="492"/>
    </row>
    <row r="309" spans="1:1">
      <c r="A309" s="492"/>
    </row>
    <row r="310" spans="1:1">
      <c r="A310" s="492"/>
    </row>
    <row r="311" spans="1:1">
      <c r="A311" s="492"/>
    </row>
    <row r="312" spans="1:1">
      <c r="A312" s="492"/>
    </row>
    <row r="313" spans="1:1">
      <c r="A313" s="492"/>
    </row>
    <row r="314" spans="1:1">
      <c r="A314" s="492"/>
    </row>
    <row r="315" spans="1:1">
      <c r="A315" s="492"/>
    </row>
    <row r="316" spans="1:1">
      <c r="A316" s="492"/>
    </row>
    <row r="317" spans="1:1">
      <c r="A317" s="492"/>
    </row>
    <row r="318" spans="1:1">
      <c r="A318" s="492"/>
    </row>
    <row r="319" spans="1:1">
      <c r="A319" s="492"/>
    </row>
    <row r="320" spans="1:1">
      <c r="A320" s="492"/>
    </row>
    <row r="321" spans="1:1">
      <c r="A321" s="492"/>
    </row>
    <row r="322" spans="1:1">
      <c r="A322" s="492"/>
    </row>
    <row r="323" spans="1:1">
      <c r="A323" s="492"/>
    </row>
    <row r="324" spans="1:1">
      <c r="A324" s="492"/>
    </row>
    <row r="325" spans="1:1">
      <c r="A325" s="492"/>
    </row>
    <row r="326" spans="1:1">
      <c r="A326" s="492"/>
    </row>
    <row r="327" spans="1:1">
      <c r="A327" s="492"/>
    </row>
    <row r="328" spans="1:1">
      <c r="A328" s="492"/>
    </row>
    <row r="329" spans="1:1">
      <c r="A329" s="492"/>
    </row>
    <row r="330" spans="1:1">
      <c r="A330" s="492"/>
    </row>
    <row r="331" spans="1:1">
      <c r="A331" s="492"/>
    </row>
    <row r="332" spans="1:1">
      <c r="A332" s="492"/>
    </row>
    <row r="333" spans="1:1">
      <c r="A333" s="492"/>
    </row>
    <row r="334" spans="1:1">
      <c r="A334" s="492"/>
    </row>
    <row r="335" spans="1:1">
      <c r="A335" s="492"/>
    </row>
    <row r="336" spans="1:1" ht="15" customHeight="1">
      <c r="A336" s="492"/>
    </row>
    <row r="337" spans="1:1">
      <c r="A337" s="492"/>
    </row>
    <row r="338" spans="1:1">
      <c r="A338" s="492"/>
    </row>
    <row r="339" spans="1:1">
      <c r="A339" s="492"/>
    </row>
    <row r="340" spans="1:1" ht="15" customHeight="1">
      <c r="A340" s="492"/>
    </row>
    <row r="341" spans="1:1">
      <c r="A341" s="492"/>
    </row>
    <row r="342" spans="1:1">
      <c r="A342" s="492"/>
    </row>
    <row r="343" spans="1:1">
      <c r="A343" s="492"/>
    </row>
    <row r="344" spans="1:1">
      <c r="A344" s="492"/>
    </row>
    <row r="345" spans="1:1">
      <c r="A345" s="492"/>
    </row>
    <row r="346" spans="1:1">
      <c r="A346" s="492"/>
    </row>
    <row r="347" spans="1:1">
      <c r="A347" s="492"/>
    </row>
    <row r="348" spans="1:1">
      <c r="A348" s="492"/>
    </row>
    <row r="349" spans="1:1">
      <c r="A349" s="492"/>
    </row>
    <row r="350" spans="1:1">
      <c r="A350" s="492"/>
    </row>
    <row r="351" spans="1:1">
      <c r="A351" s="492"/>
    </row>
    <row r="352" spans="1:1" ht="15" customHeight="1">
      <c r="A352" s="492"/>
    </row>
    <row r="353" spans="1:1">
      <c r="A353" s="492"/>
    </row>
    <row r="354" spans="1:1">
      <c r="A354" s="492"/>
    </row>
    <row r="355" spans="1:1">
      <c r="A355" s="492"/>
    </row>
    <row r="356" spans="1:1">
      <c r="A356" s="492"/>
    </row>
    <row r="357" spans="1:1">
      <c r="A357" s="492"/>
    </row>
    <row r="358" spans="1:1">
      <c r="A358" s="492"/>
    </row>
    <row r="359" spans="1:1">
      <c r="A359" s="492"/>
    </row>
    <row r="360" spans="1:1">
      <c r="A360" s="492"/>
    </row>
    <row r="361" spans="1:1">
      <c r="A361" s="492"/>
    </row>
    <row r="362" spans="1:1" ht="15" customHeight="1">
      <c r="A362" s="492"/>
    </row>
    <row r="363" spans="1:1">
      <c r="A363" s="492"/>
    </row>
    <row r="364" spans="1:1">
      <c r="A364" s="492"/>
    </row>
    <row r="365" spans="1:1">
      <c r="A365" s="492"/>
    </row>
    <row r="366" spans="1:1">
      <c r="A366" s="492"/>
    </row>
    <row r="367" spans="1:1">
      <c r="A367" s="492"/>
    </row>
    <row r="368" spans="1:1">
      <c r="A368" s="492"/>
    </row>
    <row r="369" spans="1:1">
      <c r="A369" s="492"/>
    </row>
    <row r="370" spans="1:1">
      <c r="A370" s="492"/>
    </row>
    <row r="371" spans="1:1">
      <c r="A371" s="492"/>
    </row>
    <row r="372" spans="1:1">
      <c r="A372" s="492"/>
    </row>
    <row r="373" spans="1:1">
      <c r="A373" s="492"/>
    </row>
    <row r="374" spans="1:1">
      <c r="A374" s="492"/>
    </row>
    <row r="375" spans="1:1">
      <c r="A375" s="492"/>
    </row>
    <row r="376" spans="1:1">
      <c r="A376" s="492"/>
    </row>
    <row r="377" spans="1:1">
      <c r="A377" s="492"/>
    </row>
    <row r="378" spans="1:1">
      <c r="A378" s="492"/>
    </row>
    <row r="379" spans="1:1">
      <c r="A379" s="492"/>
    </row>
    <row r="380" spans="1:1">
      <c r="A380" s="492"/>
    </row>
    <row r="381" spans="1:1">
      <c r="A381" s="492"/>
    </row>
    <row r="382" spans="1:1">
      <c r="A382" s="492"/>
    </row>
    <row r="383" spans="1:1">
      <c r="A383" s="492"/>
    </row>
    <row r="384" spans="1:1" ht="15" customHeight="1">
      <c r="A384" s="492"/>
    </row>
    <row r="385" spans="1:1">
      <c r="A385" s="492"/>
    </row>
    <row r="386" spans="1:1">
      <c r="A386" s="492"/>
    </row>
    <row r="387" spans="1:1">
      <c r="A387" s="492"/>
    </row>
    <row r="388" spans="1:1">
      <c r="A388" s="492"/>
    </row>
    <row r="389" spans="1:1">
      <c r="A389" s="492"/>
    </row>
    <row r="390" spans="1:1">
      <c r="A390" s="492"/>
    </row>
    <row r="391" spans="1:1">
      <c r="A391" s="492"/>
    </row>
    <row r="392" spans="1:1">
      <c r="A392" s="492"/>
    </row>
    <row r="393" spans="1:1">
      <c r="A393" s="492"/>
    </row>
    <row r="394" spans="1:1" ht="15" customHeight="1">
      <c r="A394" s="492"/>
    </row>
    <row r="395" spans="1:1">
      <c r="A395" s="492"/>
    </row>
    <row r="396" spans="1:1">
      <c r="A396" s="492"/>
    </row>
    <row r="397" spans="1:1">
      <c r="A397" s="492"/>
    </row>
    <row r="398" spans="1:1">
      <c r="A398" s="492"/>
    </row>
    <row r="399" spans="1:1">
      <c r="A399" s="492"/>
    </row>
    <row r="400" spans="1:1">
      <c r="A400" s="492"/>
    </row>
    <row r="401" spans="1:1">
      <c r="A401" s="492"/>
    </row>
    <row r="402" spans="1:1">
      <c r="A402" s="492"/>
    </row>
    <row r="403" spans="1:1">
      <c r="A403" s="492"/>
    </row>
    <row r="404" spans="1:1">
      <c r="A404" s="492"/>
    </row>
    <row r="405" spans="1:1">
      <c r="A405" s="492"/>
    </row>
    <row r="406" spans="1:1">
      <c r="A406" s="492"/>
    </row>
    <row r="407" spans="1:1">
      <c r="A407" s="492"/>
    </row>
    <row r="408" spans="1:1">
      <c r="A408" s="492"/>
    </row>
    <row r="409" spans="1:1">
      <c r="A409" s="492"/>
    </row>
    <row r="410" spans="1:1">
      <c r="A410" s="492"/>
    </row>
    <row r="411" spans="1:1">
      <c r="A411" s="492"/>
    </row>
    <row r="412" spans="1:1">
      <c r="A412" s="492"/>
    </row>
    <row r="413" spans="1:1">
      <c r="A413" s="492"/>
    </row>
    <row r="414" spans="1:1">
      <c r="A414" s="492"/>
    </row>
    <row r="415" spans="1:1">
      <c r="A415" s="492"/>
    </row>
    <row r="416" spans="1:1">
      <c r="A416" s="492"/>
    </row>
    <row r="417" spans="1:1">
      <c r="A417" s="492"/>
    </row>
    <row r="418" spans="1:1">
      <c r="A418" s="492"/>
    </row>
    <row r="419" spans="1:1">
      <c r="A419" s="492"/>
    </row>
    <row r="420" spans="1:1">
      <c r="A420" s="492"/>
    </row>
    <row r="421" spans="1:1">
      <c r="A421" s="492"/>
    </row>
    <row r="422" spans="1:1">
      <c r="A422" s="492"/>
    </row>
    <row r="423" spans="1:1">
      <c r="A423" s="492"/>
    </row>
    <row r="424" spans="1:1">
      <c r="A424" s="492"/>
    </row>
    <row r="425" spans="1:1">
      <c r="A425" s="492"/>
    </row>
    <row r="426" spans="1:1">
      <c r="A426" s="492"/>
    </row>
    <row r="427" spans="1:1">
      <c r="A427" s="492"/>
    </row>
    <row r="428" spans="1:1">
      <c r="A428" s="492"/>
    </row>
    <row r="429" spans="1:1">
      <c r="A429" s="492"/>
    </row>
    <row r="430" spans="1:1">
      <c r="A430" s="492"/>
    </row>
    <row r="431" spans="1:1">
      <c r="A431" s="492"/>
    </row>
    <row r="432" spans="1:1">
      <c r="A432" s="492"/>
    </row>
    <row r="433" spans="1:1">
      <c r="A433" s="492"/>
    </row>
    <row r="434" spans="1:1">
      <c r="A434" s="492"/>
    </row>
    <row r="435" spans="1:1">
      <c r="A435" s="492"/>
    </row>
    <row r="436" spans="1:1">
      <c r="A436" s="492"/>
    </row>
    <row r="437" spans="1:1">
      <c r="A437" s="492"/>
    </row>
    <row r="438" spans="1:1">
      <c r="A438" s="492"/>
    </row>
    <row r="439" spans="1:1">
      <c r="A439" s="492"/>
    </row>
    <row r="440" spans="1:1">
      <c r="A440" s="492"/>
    </row>
    <row r="441" spans="1:1">
      <c r="A441" s="492"/>
    </row>
    <row r="442" spans="1:1">
      <c r="A442" s="492"/>
    </row>
    <row r="443" spans="1:1">
      <c r="A443" s="492"/>
    </row>
    <row r="444" spans="1:1">
      <c r="A444" s="492"/>
    </row>
    <row r="445" spans="1:1">
      <c r="A445" s="492"/>
    </row>
    <row r="446" spans="1:1">
      <c r="A446" s="492"/>
    </row>
    <row r="447" spans="1:1">
      <c r="A447" s="492"/>
    </row>
    <row r="448" spans="1:1">
      <c r="A448" s="492"/>
    </row>
    <row r="449" spans="1:1">
      <c r="A449" s="492"/>
    </row>
    <row r="450" spans="1:1">
      <c r="A450" s="492"/>
    </row>
    <row r="451" spans="1:1">
      <c r="A451" s="492"/>
    </row>
    <row r="452" spans="1:1">
      <c r="A452" s="492"/>
    </row>
    <row r="453" spans="1:1">
      <c r="A453" s="492"/>
    </row>
    <row r="454" spans="1:1">
      <c r="A454" s="492"/>
    </row>
    <row r="455" spans="1:1">
      <c r="A455" s="492"/>
    </row>
    <row r="456" spans="1:1">
      <c r="A456" s="492"/>
    </row>
    <row r="457" spans="1:1">
      <c r="A457" s="492"/>
    </row>
    <row r="458" spans="1:1">
      <c r="A458" s="492"/>
    </row>
    <row r="459" spans="1:1">
      <c r="A459" s="492"/>
    </row>
    <row r="460" spans="1:1">
      <c r="A460" s="492"/>
    </row>
    <row r="461" spans="1:1">
      <c r="A461" s="492"/>
    </row>
    <row r="462" spans="1:1">
      <c r="A462" s="492"/>
    </row>
    <row r="463" spans="1:1">
      <c r="A463" s="492"/>
    </row>
    <row r="464" spans="1:1">
      <c r="A464" s="492"/>
    </row>
    <row r="465" spans="1:1">
      <c r="A465" s="492"/>
    </row>
    <row r="466" spans="1:1">
      <c r="A466" s="492"/>
    </row>
    <row r="467" spans="1:1">
      <c r="A467" s="492"/>
    </row>
    <row r="468" spans="1:1">
      <c r="A468" s="492"/>
    </row>
    <row r="469" spans="1:1">
      <c r="A469" s="492"/>
    </row>
    <row r="470" spans="1:1">
      <c r="A470" s="492"/>
    </row>
    <row r="471" spans="1:1">
      <c r="A471" s="492"/>
    </row>
    <row r="472" spans="1:1">
      <c r="A472" s="492"/>
    </row>
    <row r="473" spans="1:1">
      <c r="A473" s="492"/>
    </row>
    <row r="474" spans="1:1">
      <c r="A474" s="492"/>
    </row>
    <row r="475" spans="1:1">
      <c r="A475" s="492"/>
    </row>
    <row r="476" spans="1:1">
      <c r="A476" s="492"/>
    </row>
    <row r="477" spans="1:1">
      <c r="A477" s="492"/>
    </row>
    <row r="478" spans="1:1">
      <c r="A478" s="492"/>
    </row>
    <row r="479" spans="1:1">
      <c r="A479" s="492"/>
    </row>
    <row r="480" spans="1:1">
      <c r="A480" s="492"/>
    </row>
    <row r="481" spans="1:1">
      <c r="A481" s="492"/>
    </row>
    <row r="482" spans="1:1">
      <c r="A482" s="492"/>
    </row>
    <row r="483" spans="1:1">
      <c r="A483" s="492"/>
    </row>
    <row r="489" spans="1:1">
      <c r="A489" s="511"/>
    </row>
    <row r="490" spans="1:1">
      <c r="A490" s="492"/>
    </row>
    <row r="491" spans="1:1">
      <c r="A491" s="492"/>
    </row>
    <row r="492" spans="1:1">
      <c r="A492" s="492"/>
    </row>
    <row r="493" spans="1:1">
      <c r="A493" s="492"/>
    </row>
    <row r="494" spans="1:1">
      <c r="A494" s="492"/>
    </row>
    <row r="495" spans="1:1">
      <c r="A495" s="492"/>
    </row>
    <row r="496" spans="1:1">
      <c r="A496" s="492"/>
    </row>
    <row r="497" spans="1:1">
      <c r="A497" s="492"/>
    </row>
    <row r="498" spans="1:1">
      <c r="A498" s="492"/>
    </row>
    <row r="499" spans="1:1">
      <c r="A499" s="492"/>
    </row>
    <row r="500" spans="1:1" ht="15" customHeight="1">
      <c r="A500" s="492"/>
    </row>
    <row r="501" spans="1:1">
      <c r="A501" s="492"/>
    </row>
    <row r="502" spans="1:1">
      <c r="A502" s="492"/>
    </row>
    <row r="503" spans="1:1">
      <c r="A503" s="492"/>
    </row>
    <row r="504" spans="1:1">
      <c r="A504" s="492"/>
    </row>
    <row r="505" spans="1:1">
      <c r="A505" s="492"/>
    </row>
    <row r="506" spans="1:1">
      <c r="A506" s="492"/>
    </row>
    <row r="507" spans="1:1">
      <c r="A507" s="492"/>
    </row>
    <row r="508" spans="1:1">
      <c r="A508" s="492"/>
    </row>
    <row r="509" spans="1:1">
      <c r="A509" s="492"/>
    </row>
    <row r="510" spans="1:1">
      <c r="A510" s="492"/>
    </row>
    <row r="511" spans="1:1">
      <c r="A511" s="492"/>
    </row>
    <row r="512" spans="1:1">
      <c r="A512" s="492"/>
    </row>
    <row r="513" spans="1:1">
      <c r="A513" s="492"/>
    </row>
    <row r="514" spans="1:1">
      <c r="A514" s="492"/>
    </row>
    <row r="515" spans="1:1">
      <c r="A515" s="492"/>
    </row>
    <row r="516" spans="1:1">
      <c r="A516" s="492"/>
    </row>
    <row r="517" spans="1:1">
      <c r="A517" s="492"/>
    </row>
    <row r="518" spans="1:1">
      <c r="A518" s="492"/>
    </row>
    <row r="519" spans="1:1">
      <c r="A519" s="492"/>
    </row>
    <row r="520" spans="1:1">
      <c r="A520" s="492"/>
    </row>
    <row r="521" spans="1:1">
      <c r="A521" s="492"/>
    </row>
    <row r="522" spans="1:1">
      <c r="A522" s="492"/>
    </row>
    <row r="523" spans="1:1">
      <c r="A523" s="492"/>
    </row>
    <row r="524" spans="1:1">
      <c r="A524" s="492"/>
    </row>
    <row r="525" spans="1:1">
      <c r="A525" s="492"/>
    </row>
    <row r="526" spans="1:1">
      <c r="A526" s="492"/>
    </row>
    <row r="527" spans="1:1">
      <c r="A527" s="492"/>
    </row>
    <row r="528" spans="1:1">
      <c r="A528" s="492"/>
    </row>
    <row r="529" spans="1:1">
      <c r="A529" s="492"/>
    </row>
    <row r="530" spans="1:1" ht="15" customHeight="1">
      <c r="A530" s="492"/>
    </row>
    <row r="531" spans="1:1">
      <c r="A531" s="492"/>
    </row>
    <row r="532" spans="1:1">
      <c r="A532" s="492"/>
    </row>
    <row r="533" spans="1:1">
      <c r="A533" s="492"/>
    </row>
    <row r="534" spans="1:1">
      <c r="A534" s="492"/>
    </row>
    <row r="535" spans="1:1">
      <c r="A535" s="492"/>
    </row>
    <row r="536" spans="1:1">
      <c r="A536" s="492"/>
    </row>
    <row r="537" spans="1:1">
      <c r="A537" s="492"/>
    </row>
    <row r="539" spans="1:1">
      <c r="A539" s="492"/>
    </row>
    <row r="540" spans="1:1">
      <c r="A540" s="492"/>
    </row>
    <row r="541" spans="1:1">
      <c r="A541" s="492"/>
    </row>
    <row r="542" spans="1:1">
      <c r="A542" s="492"/>
    </row>
    <row r="543" spans="1:1">
      <c r="A543" s="492"/>
    </row>
    <row r="544" spans="1:1">
      <c r="A544" s="492"/>
    </row>
    <row r="545" spans="1:1">
      <c r="A545" s="492"/>
    </row>
    <row r="546" spans="1:1">
      <c r="A546" s="492"/>
    </row>
    <row r="547" spans="1:1">
      <c r="A547" s="492"/>
    </row>
    <row r="548" spans="1:1">
      <c r="A548" s="492"/>
    </row>
    <row r="549" spans="1:1">
      <c r="A549" s="492"/>
    </row>
    <row r="550" spans="1:1">
      <c r="A550" s="492"/>
    </row>
    <row r="551" spans="1:1">
      <c r="A551" s="492"/>
    </row>
    <row r="552" spans="1:1">
      <c r="A552" s="492"/>
    </row>
    <row r="553" spans="1:1">
      <c r="A553" s="492"/>
    </row>
    <row r="554" spans="1:1">
      <c r="A554" s="492"/>
    </row>
    <row r="555" spans="1:1">
      <c r="A555" s="492"/>
    </row>
    <row r="556" spans="1:1">
      <c r="A556" s="492"/>
    </row>
    <row r="557" spans="1:1">
      <c r="A557" s="492"/>
    </row>
    <row r="558" spans="1:1">
      <c r="A558" s="492"/>
    </row>
    <row r="559" spans="1:1">
      <c r="A559" s="492"/>
    </row>
    <row r="560" spans="1:1">
      <c r="A560" s="492"/>
    </row>
    <row r="561" spans="1:1" ht="15" customHeight="1">
      <c r="A561" s="492"/>
    </row>
    <row r="562" spans="1:1">
      <c r="A562" s="492"/>
    </row>
    <row r="563" spans="1:1" ht="15" customHeight="1">
      <c r="A563" s="492"/>
    </row>
    <row r="564" spans="1:1">
      <c r="A564" s="492"/>
    </row>
    <row r="565" spans="1:1">
      <c r="A565" s="492"/>
    </row>
    <row r="566" spans="1:1">
      <c r="A566" s="492"/>
    </row>
    <row r="567" spans="1:1">
      <c r="A567" s="492"/>
    </row>
    <row r="568" spans="1:1">
      <c r="A568" s="492"/>
    </row>
    <row r="569" spans="1:1">
      <c r="A569" s="492"/>
    </row>
    <row r="570" spans="1:1">
      <c r="A570" s="492"/>
    </row>
    <row r="571" spans="1:1">
      <c r="A571" s="492"/>
    </row>
    <row r="572" spans="1:1">
      <c r="A572" s="492"/>
    </row>
    <row r="573" spans="1:1" ht="15" customHeight="1">
      <c r="A573" s="492"/>
    </row>
    <row r="574" spans="1:1">
      <c r="A574" s="492"/>
    </row>
    <row r="575" spans="1:1">
      <c r="A575" s="492"/>
    </row>
    <row r="576" spans="1:1">
      <c r="A576" s="492"/>
    </row>
    <row r="577" spans="1:1">
      <c r="A577" s="492"/>
    </row>
    <row r="578" spans="1:1">
      <c r="A578" s="492"/>
    </row>
    <row r="579" spans="1:1">
      <c r="A579" s="492"/>
    </row>
    <row r="580" spans="1:1">
      <c r="A580" s="492"/>
    </row>
    <row r="581" spans="1:1">
      <c r="A581" s="492"/>
    </row>
    <row r="582" spans="1:1">
      <c r="A582" s="492"/>
    </row>
    <row r="583" spans="1:1">
      <c r="A583" s="492"/>
    </row>
    <row r="584" spans="1:1">
      <c r="A584" s="492"/>
    </row>
    <row r="585" spans="1:1">
      <c r="A585" s="492"/>
    </row>
    <row r="586" spans="1:1">
      <c r="A586" s="492"/>
    </row>
    <row r="587" spans="1:1">
      <c r="A587" s="492"/>
    </row>
    <row r="588" spans="1:1">
      <c r="A588" s="492"/>
    </row>
    <row r="589" spans="1:1">
      <c r="A589" s="492"/>
    </row>
    <row r="590" spans="1:1">
      <c r="A590" s="492"/>
    </row>
    <row r="591" spans="1:1">
      <c r="A591" s="492"/>
    </row>
    <row r="592" spans="1:1">
      <c r="A592" s="492"/>
    </row>
    <row r="593" spans="1:1">
      <c r="A593" s="492"/>
    </row>
    <row r="594" spans="1:1">
      <c r="A594" s="492"/>
    </row>
    <row r="595" spans="1:1">
      <c r="A595" s="492"/>
    </row>
    <row r="596" spans="1:1">
      <c r="A596" s="492"/>
    </row>
    <row r="597" spans="1:1">
      <c r="A597" s="492"/>
    </row>
    <row r="598" spans="1:1">
      <c r="A598" s="492"/>
    </row>
    <row r="599" spans="1:1">
      <c r="A599" s="492"/>
    </row>
    <row r="600" spans="1:1">
      <c r="A600" s="492"/>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600-000000000000}"/>
    <hyperlink ref="B112" r:id="rId2" display="http://unstats.un.org/unsd/cr/registry/regcs.asp?Cl=16&amp;Lg=1&amp;Co=3811" xr:uid="{00000000-0004-0000-1600-000001000000}"/>
    <hyperlink ref="B113" r:id="rId3" display="http://unstats.un.org/unsd/cr/registry/regcs.asp?Cl=16&amp;Lg=1&amp;Co=3812" xr:uid="{00000000-0004-0000-1600-000002000000}"/>
    <hyperlink ref="B114" r:id="rId4" display="http://unstats.un.org/unsd/cr/registry/regcs.asp?Cl=16&amp;Lg=1&amp;Co=3813" xr:uid="{00000000-0004-0000-1600-000003000000}"/>
    <hyperlink ref="B116" r:id="rId5" display="http://unstats.un.org/unsd/cr/registry/regcs.asp?Cl=16&amp;Lg=1&amp;Co=3814" xr:uid="{00000000-0004-0000-1600-000004000000}"/>
    <hyperlink ref="B117" r:id="rId6" display="http://unstats.un.org/unsd/cr/registry/regcs.asp?Cl=16&amp;Lg=1&amp;Co=3816" xr:uid="{00000000-0004-0000-1600-000005000000}"/>
    <hyperlink ref="C112" r:id="rId7" display="http://unstats.un.org/unsd/cr/registry/regcs.asp?Cl=16&amp;Lg=1&amp;Co=38112" xr:uid="{00000000-0004-0000-1600-000006000000}"/>
    <hyperlink ref="A36" r:id="rId8" display="http://unstats.un.org/unsd/cr/registry/regcs.asp?Cl=16&amp;Lg=1&amp;Co=312" xr:uid="{00000000-0004-0000-1600-000007000000}"/>
    <hyperlink ref="A49" r:id="rId9" display="http://unstats.un.org/unsd/cr/registry/regcs.asp?Cl=16&amp;Lg=1&amp;Co=316" xr:uid="{00000000-0004-0000-1600-000008000000}"/>
    <hyperlink ref="A56" r:id="rId10" display="http://unstats.un.org/unsd/cr/registry/regcs.asp?Cl=16&amp;Lg=1&amp;Co=317" xr:uid="{00000000-0004-0000-1600-000009000000}"/>
    <hyperlink ref="C23" r:id="rId11" display="http://unstats.un.org/unsd/cr/registry/regcs.asp?Cl=16&amp;Lg=1&amp;Co=31100" xr:uid="{00000000-0004-0000-1600-00000A000000}"/>
  </hyperlinks>
  <pageMargins left="0.7" right="0.7" top="0.75" bottom="0.75" header="0.3" footer="0.3"/>
  <pageSetup paperSize="9" scale="86"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6"/>
  <sheetViews>
    <sheetView workbookViewId="0"/>
  </sheetViews>
  <sheetFormatPr defaultRowHeight="14"/>
  <cols>
    <col min="2" max="2" width="2.81640625" style="209" customWidth="1"/>
    <col min="3" max="3" width="117.81640625" customWidth="1"/>
  </cols>
  <sheetData>
    <row r="1" spans="1:3" ht="21" customHeight="1">
      <c r="A1" s="204" t="s">
        <v>782</v>
      </c>
      <c r="B1" s="227"/>
      <c r="C1" s="205"/>
    </row>
    <row r="2" spans="1:3">
      <c r="A2" s="206">
        <v>1</v>
      </c>
      <c r="B2" s="207"/>
      <c r="C2" s="228" t="s">
        <v>783</v>
      </c>
    </row>
    <row r="3" spans="1:3">
      <c r="A3" s="206">
        <v>2</v>
      </c>
      <c r="B3" s="207"/>
      <c r="C3" s="228" t="s">
        <v>784</v>
      </c>
    </row>
    <row r="4" spans="1:3">
      <c r="A4" s="206">
        <v>3</v>
      </c>
      <c r="B4" s="207"/>
      <c r="C4" s="229" t="s">
        <v>785</v>
      </c>
    </row>
    <row r="5" spans="1:3">
      <c r="A5" s="206">
        <v>4</v>
      </c>
      <c r="B5" s="207"/>
      <c r="C5" s="228" t="s">
        <v>786</v>
      </c>
    </row>
    <row r="6" spans="1:3">
      <c r="A6" s="206">
        <v>5</v>
      </c>
      <c r="B6" s="207"/>
      <c r="C6" s="228" t="s">
        <v>787</v>
      </c>
    </row>
    <row r="7" spans="1:3">
      <c r="A7" s="206">
        <v>6</v>
      </c>
      <c r="B7" s="207"/>
      <c r="C7" s="228" t="s">
        <v>788</v>
      </c>
    </row>
    <row r="8" spans="1:3">
      <c r="A8" s="206">
        <v>7</v>
      </c>
      <c r="B8" s="207"/>
      <c r="C8" s="228" t="s">
        <v>789</v>
      </c>
    </row>
    <row r="9" spans="1:3">
      <c r="A9" s="206">
        <v>8</v>
      </c>
      <c r="B9" s="207"/>
      <c r="C9" s="228" t="s">
        <v>790</v>
      </c>
    </row>
    <row r="10" spans="1:3">
      <c r="A10" s="206">
        <v>9</v>
      </c>
      <c r="B10" s="207"/>
      <c r="C10" s="228" t="s">
        <v>791</v>
      </c>
    </row>
    <row r="11" spans="1:3">
      <c r="A11" s="206">
        <v>10</v>
      </c>
      <c r="B11" s="207"/>
      <c r="C11" s="228" t="s">
        <v>792</v>
      </c>
    </row>
    <row r="12" spans="1:3">
      <c r="A12" s="206">
        <v>11</v>
      </c>
      <c r="B12" s="207"/>
      <c r="C12" s="228" t="s">
        <v>793</v>
      </c>
    </row>
    <row r="13" spans="1:3">
      <c r="A13" s="206">
        <v>12</v>
      </c>
      <c r="B13" s="207"/>
      <c r="C13" s="228" t="s">
        <v>794</v>
      </c>
    </row>
    <row r="14" spans="1:3">
      <c r="A14" s="206">
        <v>13</v>
      </c>
      <c r="B14" s="207"/>
      <c r="C14" s="228" t="s">
        <v>795</v>
      </c>
    </row>
    <row r="15" spans="1:3">
      <c r="A15" s="206">
        <v>14</v>
      </c>
      <c r="B15" s="207"/>
      <c r="C15" s="228" t="s">
        <v>796</v>
      </c>
    </row>
    <row r="16" spans="1:3">
      <c r="A16" s="206">
        <v>15</v>
      </c>
      <c r="B16" s="207"/>
      <c r="C16" s="228" t="s">
        <v>797</v>
      </c>
    </row>
    <row r="17" spans="1:3">
      <c r="A17" s="206">
        <v>16</v>
      </c>
      <c r="B17" s="207"/>
      <c r="C17" s="228" t="s">
        <v>798</v>
      </c>
    </row>
    <row r="18" spans="1:3" ht="20.25" customHeight="1">
      <c r="A18" s="204" t="s">
        <v>799</v>
      </c>
      <c r="B18" s="208"/>
      <c r="C18" s="205"/>
    </row>
    <row r="19" spans="1:3">
      <c r="A19" s="206">
        <v>1</v>
      </c>
      <c r="B19" s="207"/>
      <c r="C19" s="228" t="s">
        <v>800</v>
      </c>
    </row>
    <row r="20" spans="1:3">
      <c r="A20" s="206">
        <v>2</v>
      </c>
      <c r="B20" s="207"/>
      <c r="C20" s="228" t="s">
        <v>801</v>
      </c>
    </row>
    <row r="21" spans="1:3">
      <c r="A21" s="206">
        <v>3</v>
      </c>
      <c r="B21" s="207"/>
      <c r="C21" s="228" t="s">
        <v>802</v>
      </c>
    </row>
    <row r="22" spans="1:3">
      <c r="A22" s="206">
        <v>4</v>
      </c>
      <c r="B22" s="207"/>
      <c r="C22" s="228" t="s">
        <v>803</v>
      </c>
    </row>
    <row r="23" spans="1:3">
      <c r="A23" s="206">
        <v>5</v>
      </c>
      <c r="B23" s="207"/>
      <c r="C23" s="228" t="s">
        <v>795</v>
      </c>
    </row>
    <row r="24" spans="1:3" ht="25.5">
      <c r="A24" s="210">
        <v>6</v>
      </c>
      <c r="C24" s="230" t="s">
        <v>804</v>
      </c>
    </row>
    <row r="25" spans="1:3">
      <c r="A25" s="210">
        <v>7</v>
      </c>
      <c r="C25" s="228" t="s">
        <v>798</v>
      </c>
    </row>
    <row r="26" spans="1:3">
      <c r="A26" s="210">
        <v>8</v>
      </c>
      <c r="C26" s="231" t="s">
        <v>805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2.xml><?xml version="1.0" encoding="utf-8"?>
<ds:datastoreItem xmlns:ds="http://schemas.openxmlformats.org/officeDocument/2006/customXml" ds:itemID="{9614DD66-12E4-4727-BD26-898E2F9619D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5a98dde-d495-409d-b44d-3860a7aae06f"/>
    <ds:schemaRef ds:uri="1da562b7-1f10-43e3-8305-f01a56e7c6fe"/>
    <ds:schemaRef ds:uri="http://www.w3.org/XML/1998/namespace"/>
    <ds:schemaRef ds:uri="http://purl.org/dc/dcmitype/"/>
  </ds:schemaRefs>
</ds:datastoreItem>
</file>

<file path=customXml/itemProps3.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Cover</vt:lpstr>
      <vt:lpstr>1 Basic Info</vt:lpstr>
      <vt:lpstr>2 Findings</vt:lpstr>
      <vt:lpstr>3 RA Cert process</vt:lpstr>
      <vt:lpstr>5 Org Struture &amp; Management </vt:lpstr>
      <vt:lpstr>6 S1</vt:lpstr>
      <vt:lpstr>7 S2</vt:lpstr>
      <vt:lpstr>8 S3</vt:lpstr>
      <vt:lpstr>9 S4</vt:lpstr>
      <vt:lpstr>A1 FM checklist</vt:lpstr>
      <vt:lpstr>Audit Programme</vt:lpstr>
      <vt:lpstr>A2 Consultation</vt:lpstr>
      <vt:lpstr>A3 Species list</vt:lpstr>
      <vt:lpstr>A6 FSC&amp;PEFC UK Group checklist</vt:lpstr>
      <vt:lpstr>A7 Members &amp; FMUs</vt:lpstr>
      <vt:lpstr>PEFC UK sampling</vt:lpstr>
      <vt:lpstr>A9 NTFP checklist</vt:lpstr>
      <vt:lpstr>A10 Glossary</vt:lpstr>
      <vt:lpstr>A11 Cert decsn</vt:lpstr>
      <vt:lpstr>A12a Product schedule</vt:lpstr>
      <vt:lpstr>A13 ILO conventions</vt:lpstr>
      <vt:lpstr>A14 Product codes</vt:lpstr>
      <vt:lpstr>A18 Opening &amp; Closing</vt:lpstr>
      <vt:lpstr>'1 Basic Info'!Print_Area</vt:lpstr>
      <vt:lpstr>'2 Findings'!Print_Area</vt:lpstr>
      <vt:lpstr>'3 RA Cert process'!Print_Area</vt:lpstr>
      <vt:lpstr>'5 Org Struture &amp; Management '!Print_Area</vt:lpstr>
      <vt:lpstr>'6 S1'!Print_Area</vt:lpstr>
      <vt:lpstr>'7 S2'!Print_Area</vt:lpstr>
      <vt:lpstr>'8 S3'!Print_Area</vt:lpstr>
      <vt:lpstr>'9 S4'!Print_Area</vt:lpstr>
      <vt:lpstr>'A1 FM checklist'!Print_Area</vt:lpstr>
      <vt:lpstr>'A11 Cert decsn'!Print_Area</vt:lpstr>
      <vt:lpstr>'A12a Product schedule'!Print_Area</vt:lpstr>
      <vt:lpstr>'A14 Product codes'!Print_Area</vt:lpstr>
      <vt:lpstr>'A2 Consultation'!Print_Area</vt:lpstr>
      <vt:lpstr>'A3 Species list'!Print_Area</vt:lpstr>
      <vt:lpstr>'A6 FSC&amp;PEFC UK Group checklist'!Print_Area</vt:lpstr>
      <vt:lpstr>'A7 Members &amp; FMUs'!Print_Area</vt:lpstr>
      <vt:lpstr>'A9 NTFP checklist'!Print_Area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Jessica Gotham</cp:lastModifiedBy>
  <cp:revision/>
  <cp:lastPrinted>2023-11-08T10:53:21Z</cp:lastPrinted>
  <dcterms:created xsi:type="dcterms:W3CDTF">2005-01-24T17:03:19Z</dcterms:created>
  <dcterms:modified xsi:type="dcterms:W3CDTF">2023-11-08T14:18:09Z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