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1.xml" ContentType="application/vnd.openxmlformats-officedocument.spreadsheetml.table+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W:\Forestry\Masters\Certification Records\CURRENT LICENSEES\010210 Scottish Woodlands TRANSFER (FM)\2024 RA\"/>
    </mc:Choice>
  </mc:AlternateContent>
  <xr:revisionPtr revIDLastSave="0" documentId="13_ncr:1_{71926DDA-5C64-4AF1-A0A4-6B88D904C165}" xr6:coauthVersionLast="47" xr6:coauthVersionMax="47" xr10:uidLastSave="{00000000-0000-0000-0000-000000000000}"/>
  <bookViews>
    <workbookView xWindow="28690" yWindow="-3050" windowWidth="29020" windowHeight="15700" tabRatio="928" xr2:uid="{00000000-000D-0000-FFFF-FFFF00000000}"/>
  </bookViews>
  <sheets>
    <sheet name="Cover" sheetId="1" r:id="rId1"/>
    <sheet name="1 Basic info" sheetId="74" r:id="rId2"/>
    <sheet name="2 Findings" sheetId="65" r:id="rId3"/>
    <sheet name="3 MA Cert process" sheetId="3" r:id="rId4"/>
    <sheet name="5 MA Org Structure+Management" sheetId="66" r:id="rId5"/>
    <sheet name="6 S1" sheetId="19" state="hidden" r:id="rId6"/>
    <sheet name="7 S2" sheetId="50" state="hidden" r:id="rId7"/>
    <sheet name="8 S3" sheetId="51" state="hidden" r:id="rId8"/>
    <sheet name="9 S4" sheetId="49" state="hidden" r:id="rId9"/>
    <sheet name="A1 Checklist" sheetId="60" r:id="rId10"/>
    <sheet name="Audit Programme" sheetId="73" r:id="rId11"/>
    <sheet name="A3 Species list" sheetId="16" r:id="rId12"/>
    <sheet name="A6a Multisite checklist" sheetId="69" state="hidden" r:id="rId13"/>
    <sheet name="A6 Group checklist " sheetId="75" r:id="rId14"/>
    <sheet name="A7 Members &amp; FMUs" sheetId="82" r:id="rId15"/>
    <sheet name="A2 Stakeholder Summary" sheetId="83" r:id="rId16"/>
    <sheet name="A8a Sampling" sheetId="70" r:id="rId17"/>
    <sheet name="A11a Cert Decsn" sheetId="42" r:id="rId18"/>
    <sheet name="A12a Product schedule" sheetId="53" r:id="rId19"/>
    <sheet name="A14a Product Codes" sheetId="58" r:id="rId20"/>
    <sheet name="A15 Opening and Closing Meeting" sheetId="67" r:id="rId21"/>
    <sheet name="Sheet1" sheetId="72" state="hidden" r:id="rId22"/>
  </sheets>
  <externalReferences>
    <externalReference r:id="rId23"/>
    <externalReference r:id="rId24"/>
    <externalReference r:id="rId25"/>
    <externalReference r:id="rId26"/>
  </externalReferences>
  <definedNames>
    <definedName name="_xlnm._FilterDatabase" localSheetId="1" hidden="1">'1 Basic info'!$K$1:$K$111</definedName>
    <definedName name="_xlnm._FilterDatabase" localSheetId="2" hidden="1">'2 Findings'!$A$5:$K$9</definedName>
    <definedName name="_xlnm._FilterDatabase" localSheetId="13" hidden="1">'A6 Group checklist '!$A$1:$A$502</definedName>
    <definedName name="contlistActiveInactive">'[1]Data Vocab ML'!$C$219:$C$220</definedName>
    <definedName name="contlistAreaUnits">'[1]Data Vocab ML'!$C$126:$C$128</definedName>
    <definedName name="contlistAuditLocations">'[1]Data Vocab ML'!$C$121:$C$123</definedName>
    <definedName name="contlistAuditTeamRoles">'[1]Data Vocab ML'!$C$168:$C$175</definedName>
    <definedName name="contlistCarGrades">'[1]Data Vocab ML'!$C$251:$C$254</definedName>
    <definedName name="contlistCBs">[1]!conttblCBs[CBs]</definedName>
    <definedName name="contlistCertificationDecisions">'[1]Data Vocab ML'!$C$156:$C$165</definedName>
    <definedName name="contlistComplaintReceivedHow">'[1]Data Vocab ML'!$C$243:$C$244</definedName>
    <definedName name="contlistComplaintReceivers">'[1]Data Vocab ML'!$C$237:$C$240</definedName>
    <definedName name="contlistConformantOptions">[1]!convtblConformantOptions[Primary Lang]</definedName>
    <definedName name="contlistDisplayLevels">'[1]Data Vocab ML'!$C$109:$C$111</definedName>
    <definedName name="contlistEssClaims">'[1]Data Vocab ML'!$C$277:$C$296</definedName>
    <definedName name="contlistEssEvalTypes">'[1]Data Vocab ML'!$C$273:$C$274</definedName>
    <definedName name="contlistEvalTypes">'[1]Data Vocab ML'!$C$114:$C$118</definedName>
    <definedName name="contlistExtentOfDocs">'[1]Data Vocab ML'!$C$147:$C$153</definedName>
    <definedName name="contlistFmCertTypesEN">[1]!conttblFmCertTypes[FMCertTypes]</definedName>
    <definedName name="contlistForestZones">[2]!conttblForestZones[Display Text]</definedName>
    <definedName name="contlistFscProducts">[1]!conttblProductGroups[FSC.Product.Label]</definedName>
    <definedName name="contlistFscSpeciesNames">[1]!conttblSpecies[FSC.SpeciesName]</definedName>
    <definedName name="contlistGroupMgmtResponsibilities">'[1]Data Vocab ML'!$C$178:$C$182</definedName>
    <definedName name="contlistLanguageCapabilityOptions">'[1]Changes Log'!$C$1:$C$2</definedName>
    <definedName name="contlistLanguages">[1]!conttblLanguages[Lang]</definedName>
    <definedName name="contlistOpenClosed">'[1]Data Vocab ML'!$C$247:$C$248</definedName>
    <definedName name="contlistPesticideNames">[1]!conttblPesticides[Index]</definedName>
    <definedName name="contlistPnCVersions">[1]!conttblPnCVersions[Version]</definedName>
    <definedName name="contlistQuestionDataTypes">[1]!conttblQuestionDataTypes[Data Types]</definedName>
    <definedName name="contlistQuestionDisplayLevels">[1]!conttblQuestionDisplayLevels[Question Display Levels]</definedName>
    <definedName name="contlistQuestionIDs">[1]!conttblQuestions[Index]</definedName>
    <definedName name="contlistQuestionTypes">[1]!conttblQuestionTypes[Question Types]</definedName>
    <definedName name="contlistReviewTypes">'[1]Data Vocab ML'!$C$269:$C$270</definedName>
    <definedName name="contlistSlimfTypes">'[1]Data Vocab ML'!$C$192:$C$195</definedName>
    <definedName name="contlistSmallAreaUnits">'[1]Data Vocab ML'!$C$126:$C$130</definedName>
    <definedName name="contlistStakeholderGroups">'[1]Data Vocab ML'!$C$223:$C$234</definedName>
    <definedName name="contlistStandardSources">'[1]Data Vocab ML'!$C$257:$C$266</definedName>
    <definedName name="contlistTenureMgmt">'[1]Data Vocab ML'!$C$198:$C$202</definedName>
    <definedName name="contlistTenureOwnership">'[1]Data Vocab ML'!$C$198:$C$201</definedName>
    <definedName name="contlistVolumeWeightUnits">'[1]Data Vocab ML'!$C$133:$C$145</definedName>
    <definedName name="contlistYesNo">'[1]Data Vocab ML'!$C$16:$C$17</definedName>
    <definedName name="contlistYesNoNA">'[1]Data Vocab ML'!$C$16:$C$18</definedName>
    <definedName name="contThisTemplateVersion">'[1]Changes Log'!$B$1</definedName>
    <definedName name="datamatrixNumProductsEntered">'[1]8 Spp'!$Q$4</definedName>
    <definedName name="datamatrixNumSpeciesEntered">'[1]8 Spp'!$P$4</definedName>
    <definedName name="datamatrixProductHeadings">'[1]8 Spp'!$AD$6:$BQ$6</definedName>
    <definedName name="datamatrixSpeciesHeadings">'[1]8 Spp'!$AC$7:$AC$106</definedName>
    <definedName name="dateEarliestPossible">'[1]Data Vocab SL'!$S$2</definedName>
    <definedName name="dateLatestPossible">'[1]Data Vocab SL'!$S$3</definedName>
    <definedName name="enteredAuditEndDate">'[1]2 Eval'!$I$13</definedName>
    <definedName name="enteredAuditStartDate">'[1]2 Eval'!$I$11</definedName>
    <definedName name="enteredFMUslist">#REF!</definedName>
    <definedName name="enteredFscLicenceCode">'[1]1 CH, CB'!$H$21</definedName>
    <definedName name="enteredMusAllSlimf">#REF!</definedName>
    <definedName name="enteredMusIncludeSlimf">(#REF! &gt; 0)</definedName>
    <definedName name="enteredNumMUs">#REF!</definedName>
    <definedName name="enteredTotalAreaCertified">#REF!</definedName>
    <definedName name="idxDisplayLevel_All">'[1]Data Vocab ML'!$A$110</definedName>
    <definedName name="idxQuestionDataType_AutoTranslate">[1]Questions!$B$18</definedName>
    <definedName name="idxQuestionDataType_Identical">[1]Questions!$B$17</definedName>
    <definedName name="idxQuestionDataType_UnitTranslate">[1]Questions!$B$21</definedName>
    <definedName name="idxQuestionLevel_Confidential">[1]Questions!$A$13</definedName>
    <definedName name="idxQuestionLevel_Gap">[1]Questions!$A$14</definedName>
    <definedName name="idxQuestionLevel_Required">[1]Questions!$A$11</definedName>
    <definedName name="listGroupMembers">#REF!</definedName>
    <definedName name="listMUNames">#REF!</definedName>
    <definedName name="listSelectedLanguages">IF(refUsingDualLanguage, [1]Index!$D$4:$D$5, [1]Index!$D$4:$D$4)</definedName>
    <definedName name="msgbrokenformulae">'[1]Data Vocab ML'!$C$78</definedName>
    <definedName name="msgcheck">'[1]Data Vocab ML'!$C$66</definedName>
    <definedName name="msgclickhere">'[1]Data Vocab ML'!$C$74</definedName>
    <definedName name="msgcomplete">'[1]Data Vocab ML'!$C$68</definedName>
    <definedName name="msgentries">'[1]Data Vocab ML'!$C$73</definedName>
    <definedName name="msgentry">'[1]Data Vocab ML'!$C$72</definedName>
    <definedName name="msgerrorreporting">'[1]Data Vocab ML'!$C$79</definedName>
    <definedName name="msghide">'[1]Data Vocab ML'!$C$77</definedName>
    <definedName name="msgincomplete">'[1]Data Vocab ML'!$C$67</definedName>
    <definedName name="msginvalid">'[1]Data Vocab ML'!$C$70</definedName>
    <definedName name="msgsheetconfidential">'[1]Data Vocab ML'!$C$75</definedName>
    <definedName name="msgshow">'[1]Data Vocab ML'!$C$76</definedName>
    <definedName name="msgUnrecognisedSelection2">'[1]Data Vocab ML'!$D$84</definedName>
    <definedName name="msgvalid">'[1]Data Vocab ML'!$C$65</definedName>
    <definedName name="_xlnm.Print_Area" localSheetId="1">'1 Basic info'!$A$1:$F$93</definedName>
    <definedName name="_xlnm.Print_Area" localSheetId="2">'2 Findings'!$A$2:$L$41</definedName>
    <definedName name="_xlnm.Print_Area" localSheetId="3">'3 MA Cert process'!$A$1:$C$111</definedName>
    <definedName name="_xlnm.Print_Area" localSheetId="4">'5 MA Org Structure+Management'!$A$1:$C$31</definedName>
    <definedName name="_xlnm.Print_Area" localSheetId="5">'6 S1'!$A$1:$C$81</definedName>
    <definedName name="_xlnm.Print_Area" localSheetId="6">'7 S2'!$A$1:$C$67</definedName>
    <definedName name="_xlnm.Print_Area" localSheetId="7">'8 S3'!$A$1:$C$59</definedName>
    <definedName name="_xlnm.Print_Area" localSheetId="8">'9 S4'!$A$1:$C$64</definedName>
    <definedName name="_xlnm.Print_Area" localSheetId="18">'A12a Product schedule'!$A$1:$D$33</definedName>
    <definedName name="_xlnm.Print_Area" localSheetId="13">'A6 Group checklist '!$E$3:$I$288</definedName>
    <definedName name="_xlnm.Print_Area" localSheetId="0" xml:space="preserve">            Cover!$A$1:$F$32,Cover!$G:$G</definedName>
    <definedName name="Process">"process, label, store"</definedName>
    <definedName name="refAreaConversionFactor">[1]Index!$G$7</definedName>
    <definedName name="refAreaUnit_Ha">'[1]Data Vocab ML'!$C$126</definedName>
    <definedName name="refAreaUnit_Ha2">'[1]Data Vocab ML'!$D$126</definedName>
    <definedName name="refAuditLoc_Onsite">'[1]Data Vocab ML'!$C$121</definedName>
    <definedName name="refAuditTimeWeightingColumn">[1]Conversion!$R$2</definedName>
    <definedName name="refCarGradeMajor">'[1]Data Vocab ML'!$C$252</definedName>
    <definedName name="refCarGradeMinor">'[1]Data Vocab ML'!$C$251</definedName>
    <definedName name="refCarGradeObservation">'[1]Data Vocab ML'!$C$254</definedName>
    <definedName name="refControlsDisplayTextColumn">'[1]Data Vocab ML'!$AP$1</definedName>
    <definedName name="refControlsPSTextColumn">'[1]Data Vocab ML'!$AP$3</definedName>
    <definedName name="refControlsSecondaryTextColumn">'[1]Data Vocab ML'!$AP$2</definedName>
    <definedName name="refConversionFactorColumn">[1]Conversion!$L$2</definedName>
    <definedName name="refDecisionEffectPositive">[1]Conversion!$H$2</definedName>
    <definedName name="refFZ_Boreal">'[1]Data Vocab ML'!$C$185</definedName>
    <definedName name="refFZ_Subtropical">'[1]Data Vocab ML'!$C$188</definedName>
    <definedName name="refFZ_Temperate">'[1]Data Vocab ML'!$C$186</definedName>
    <definedName name="refFZ_Tropical">'[1]Data Vocab ML'!$C$187</definedName>
    <definedName name="refHasUanCodeColumn">[1]Conversion!$T$2</definedName>
    <definedName name="refIntegrityBase">'[1]Changes Log'!$F$4</definedName>
    <definedName name="refIntegrityOk">'[1]Changes Log'!$F$3</definedName>
    <definedName name="refOpenClosed_Closed">'[1]Data Vocab ML'!$C$248</definedName>
    <definedName name="refPesticideDataLastUpdate">'[1]Data Vocab Pesticides'!$N$1</definedName>
    <definedName name="refPesticideProhibited">'[1]Data Vocab ML'!$C$101</definedName>
    <definedName name="refPesticidesRestrictionColumn">'[1]Data Vocab Pesticides'!$Q$1</definedName>
    <definedName name="refPesticideUnrestricted">'[1]Data Vocab ML'!$C$104</definedName>
    <definedName name="refPrimaryLanguageImprovedTranslationColumn">'[1]22 Translations'!$J$1</definedName>
    <definedName name="refPSinPrimaryLang">[1]Index!$F$6</definedName>
    <definedName name="refQuestionsCompulsoryColumn">[1]Questions!$B$36</definedName>
    <definedName name="refQuestionsDataTranslationTypeColumn">[1]Questions!$B$40</definedName>
    <definedName name="refQuestionsDisplayLevelColumn">[1]Questions!$B$39</definedName>
    <definedName name="refQuestionsDisplayTextColumn">[1]Questions!$B$33</definedName>
    <definedName name="refQuestionsPSTextColumn">[1]Questions!$B$35</definedName>
    <definedName name="refQuestionsSecondaryTextColumn">[1]Questions!$B$34</definedName>
    <definedName name="refQuestionsTypeColumn">[1]Questions!$B$37</definedName>
    <definedName name="refSecondaryLanguageImprovedTranslationColumn">'[1]22 Translations'!$J$2</definedName>
    <definedName name="refSiUnitColumn">[1]Conversion!$N$2</definedName>
    <definedName name="refSiUnitColumn2">[1]Conversion!$O$2</definedName>
    <definedName name="refSlimfNo">'[1]Data Vocab ML'!$C$192</definedName>
    <definedName name="refSlimfYes">'[1]Data Vocab ML'!$C$191</definedName>
    <definedName name="refTT_Community">'[1]Data Vocab ML'!$C$198</definedName>
    <definedName name="refTT_IP">'[1]Data Vocab ML'!$C$201</definedName>
    <definedName name="refUsingDualLanguage">('[1]Changes Log'!$B$2 = '[1]Changes Log'!$C$2)</definedName>
    <definedName name="refVolUnit_items">'[1]Data Vocab ML'!$C$145</definedName>
    <definedName name="refVolUnit_items2">'[1]Data Vocab ML'!$D$145</definedName>
    <definedName name="refVolUnit_litre">'[1]Data Vocab ML'!$C$142</definedName>
    <definedName name="refVolUnit_litre2">'[1]Data Vocab ML'!$D$142</definedName>
    <definedName name="refVolUnit_m3">'[1]Data Vocab ML'!$C$133</definedName>
    <definedName name="refVolUnit_m3_2">'[1]Data Vocab ML'!$D$133</definedName>
    <definedName name="refVolUnit_tonne">'[1]Data Vocab ML'!$C$137</definedName>
    <definedName name="refVolUnit_tonne2">'[1]Data Vocab ML'!$D$137</definedName>
    <definedName name="refYN_No">'[1]Data Vocab ML'!$C$17</definedName>
    <definedName name="refYN_Yes">'[1]Data Vocab ML'!$C$16</definedName>
    <definedName name="selectedApplyingCIP">('[1]1 CH, CB'!$H$36 = refYN_Yes)</definedName>
    <definedName name="selectedAreaUnit">[1]Index!$D$7</definedName>
    <definedName name="selectedAuditLocation">'[1]2 Eval'!$I$8</definedName>
    <definedName name="selectedAuditType">'[1]2 Eval'!$I$6</definedName>
    <definedName name="selectedDisplayLevel">[1]Index!$E$12</definedName>
    <definedName name="selectedESSinScope">('[1]1 CH, CB'!$H$35 = refYN_Yes)</definedName>
    <definedName name="selectedEvalTypeCodeIndex">[1]Conversion!$E$2</definedName>
    <definedName name="selectedGroupCert">('[1]1 CH, CB'!$H$25 = refYN_Yes)</definedName>
    <definedName name="selectedLang">[1]Index!$D$4</definedName>
    <definedName name="selectedLang2">[1]Index!$D$5</definedName>
    <definedName name="selectedLangPS">[1]Index!$D$6</definedName>
    <definedName name="selectedNtfpWeightUnit">[1]Index!$D$9</definedName>
    <definedName name="selectedPesticideVolumeUnit">[1]Index!$D$10</definedName>
    <definedName name="selectedPnCVersion">'[1]18 P&amp;C'!$C$4</definedName>
    <definedName name="selectedWoodVolUnit">[1]Index!$D$8</definedName>
    <definedName name="TOC01_P">'[1]1 CH, CB'!$A$2</definedName>
    <definedName name="TOC02_P">'[1]2 Eval'!$A$2</definedName>
    <definedName name="TOC03_P">'[1]3 Team'!$A$2</definedName>
    <definedName name="TOC04_P">'[1]4 Itinerary'!$A$2</definedName>
    <definedName name="TOC05_P">'[1]5 FME'!$A$2</definedName>
    <definedName name="TOC06_L">#REF!</definedName>
    <definedName name="TOC06_P">#REF!</definedName>
    <definedName name="TOC07_L">#REF!</definedName>
    <definedName name="TOC07_P">#REF!</definedName>
    <definedName name="TOC08_P">'[1]8 Spp'!$A$2</definedName>
    <definedName name="TOC09_P">'[1]9 NTFPs'!$A$2</definedName>
    <definedName name="TOC10_P">'[1]10 Pesticides'!$A$2</definedName>
    <definedName name="TOC11_P">'[1]11 Plan'!$A$2</definedName>
    <definedName name="TOC12_L">#REF!</definedName>
    <definedName name="TOC12_P">#REF!</definedName>
    <definedName name="TOC13_P">'[1]13 Complaints'!$A$2</definedName>
    <definedName name="TOC14_P">'[1]14 CARs'!$A$2</definedName>
    <definedName name="TOC15_P">'[1]15 Review'!$A$2</definedName>
    <definedName name="TOC16_P">'[1]16 ES Impacts'!$A$2</definedName>
    <definedName name="TOC17_P">'[1]17 ES Sponsors'!$A$2</definedName>
    <definedName name="TOC18_P">'[1]18 P&amp;C'!$A$2</definedName>
    <definedName name="TOC19_P">'[1]19 NFSS Indicators'!$A$2</definedName>
    <definedName name="TOC20_P">'[1]20 Annexes'!$A$2</definedName>
    <definedName name="TOC21_P">'[1]21 Errors'!$A$2</definedName>
    <definedName name="TOC22_P">'[1]22 Translations'!$A$2</definedName>
    <definedName name="transControlsPrimaryToSecondary">[1]!conttblTemplateControls[[#All],[Display Text]:[Secondary Display Text]]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53" l="1"/>
  <c r="B12" i="53"/>
  <c r="C43" i="70"/>
  <c r="C45" i="70" s="1"/>
  <c r="H317" i="75"/>
  <c r="G317" i="75"/>
  <c r="F317" i="75"/>
  <c r="H316" i="75"/>
  <c r="G316" i="75"/>
  <c r="F316" i="75"/>
  <c r="H315" i="75"/>
  <c r="G315" i="75"/>
  <c r="F315" i="75"/>
  <c r="H314" i="75"/>
  <c r="G314" i="75"/>
  <c r="F314" i="75"/>
  <c r="H313" i="75"/>
  <c r="G313" i="75"/>
  <c r="F313" i="75"/>
  <c r="H309" i="75"/>
  <c r="G309" i="75"/>
  <c r="F309" i="75"/>
  <c r="H308" i="75"/>
  <c r="G308" i="75"/>
  <c r="F308" i="75"/>
  <c r="H307" i="75"/>
  <c r="G307" i="75"/>
  <c r="F307" i="75"/>
  <c r="H306" i="75"/>
  <c r="G306" i="75"/>
  <c r="F306" i="75"/>
  <c r="H305" i="75"/>
  <c r="G305" i="75"/>
  <c r="H298" i="75"/>
  <c r="H287" i="75"/>
  <c r="G287" i="75"/>
  <c r="F287" i="75"/>
  <c r="H286" i="75"/>
  <c r="G286" i="75"/>
  <c r="F286" i="75"/>
  <c r="H285" i="75"/>
  <c r="G285" i="75"/>
  <c r="F285" i="75"/>
  <c r="H284" i="75"/>
  <c r="G284" i="75"/>
  <c r="F284" i="75"/>
  <c r="H283" i="75"/>
  <c r="G283" i="75"/>
  <c r="F283" i="75"/>
  <c r="H279" i="75"/>
  <c r="G279" i="75"/>
  <c r="F279" i="75"/>
  <c r="H278" i="75"/>
  <c r="G278" i="75"/>
  <c r="F278" i="75"/>
  <c r="H277" i="75"/>
  <c r="G277" i="75"/>
  <c r="F277" i="75"/>
  <c r="H276" i="75"/>
  <c r="G276" i="75"/>
  <c r="F276" i="75"/>
  <c r="H275" i="75"/>
  <c r="G275" i="75"/>
  <c r="F275" i="75"/>
  <c r="H272" i="75"/>
  <c r="G272" i="75"/>
  <c r="F272" i="75"/>
  <c r="H271" i="75"/>
  <c r="G271" i="75"/>
  <c r="F271" i="75"/>
  <c r="H270" i="75"/>
  <c r="G270" i="75"/>
  <c r="F270" i="75"/>
  <c r="H269" i="75"/>
  <c r="G269" i="75"/>
  <c r="F269" i="75"/>
  <c r="H268" i="75"/>
  <c r="G268" i="75"/>
  <c r="F268" i="75"/>
  <c r="H265" i="75"/>
  <c r="G265" i="75"/>
  <c r="F265" i="75"/>
  <c r="H264" i="75"/>
  <c r="G264" i="75"/>
  <c r="F264" i="75"/>
  <c r="H263" i="75"/>
  <c r="G263" i="75"/>
  <c r="F263" i="75"/>
  <c r="H262" i="75"/>
  <c r="G262" i="75"/>
  <c r="F262" i="75"/>
  <c r="H261" i="75"/>
  <c r="G261" i="75"/>
  <c r="F261" i="75"/>
  <c r="H258" i="75"/>
  <c r="G258" i="75"/>
  <c r="F258" i="75"/>
  <c r="H257" i="75"/>
  <c r="G257" i="75"/>
  <c r="F257" i="75"/>
  <c r="H256" i="75"/>
  <c r="G256" i="75"/>
  <c r="F256" i="75"/>
  <c r="H255" i="75"/>
  <c r="G255" i="75"/>
  <c r="F255" i="75"/>
  <c r="H254" i="75"/>
  <c r="G254" i="75"/>
  <c r="F254" i="75"/>
  <c r="H251" i="75"/>
  <c r="G251" i="75"/>
  <c r="F251" i="75"/>
  <c r="H250" i="75"/>
  <c r="G250" i="75"/>
  <c r="F250" i="75"/>
  <c r="H249" i="75"/>
  <c r="G249" i="75"/>
  <c r="F249" i="75"/>
  <c r="H248" i="75"/>
  <c r="G248" i="75"/>
  <c r="F248" i="75"/>
  <c r="H247" i="75"/>
  <c r="G247" i="75"/>
  <c r="F247" i="75"/>
  <c r="D245" i="75"/>
  <c r="D244" i="75"/>
  <c r="D243" i="75"/>
  <c r="H238" i="75"/>
  <c r="G238" i="75"/>
  <c r="F238" i="75"/>
  <c r="H237" i="75"/>
  <c r="G237" i="75"/>
  <c r="F237" i="75"/>
  <c r="H236" i="75"/>
  <c r="G236" i="75"/>
  <c r="F236" i="75"/>
  <c r="H235" i="75"/>
  <c r="G235" i="75"/>
  <c r="F235" i="75"/>
  <c r="H234" i="75"/>
  <c r="G234" i="75"/>
  <c r="F234" i="75"/>
  <c r="H231" i="75"/>
  <c r="G231" i="75"/>
  <c r="F231" i="75"/>
  <c r="H230" i="75"/>
  <c r="G230" i="75"/>
  <c r="F230" i="75"/>
  <c r="H229" i="75"/>
  <c r="G229" i="75"/>
  <c r="F229" i="75"/>
  <c r="H228" i="75"/>
  <c r="G228" i="75"/>
  <c r="F228" i="75"/>
  <c r="H227" i="75"/>
  <c r="G227" i="75"/>
  <c r="F227" i="75"/>
  <c r="H223" i="75"/>
  <c r="G223" i="75"/>
  <c r="F223" i="75"/>
  <c r="H222" i="75"/>
  <c r="G222" i="75"/>
  <c r="F222" i="75"/>
  <c r="H221" i="75"/>
  <c r="G221" i="75"/>
  <c r="F221" i="75"/>
  <c r="H220" i="75"/>
  <c r="G220" i="75"/>
  <c r="F220" i="75"/>
  <c r="H219" i="75"/>
  <c r="G219" i="75"/>
  <c r="F219" i="75"/>
  <c r="H207" i="75"/>
  <c r="G207" i="75"/>
  <c r="F207" i="75"/>
  <c r="H206" i="75"/>
  <c r="G206" i="75"/>
  <c r="F206" i="75"/>
  <c r="H205" i="75"/>
  <c r="G205" i="75"/>
  <c r="F205" i="75"/>
  <c r="H204" i="75"/>
  <c r="G204" i="75"/>
  <c r="F204" i="75"/>
  <c r="H203" i="75"/>
  <c r="G203" i="75"/>
  <c r="F203" i="75"/>
  <c r="H200" i="75"/>
  <c r="G200" i="75"/>
  <c r="F200" i="75"/>
  <c r="H199" i="75"/>
  <c r="G199" i="75"/>
  <c r="F199" i="75"/>
  <c r="H198" i="75"/>
  <c r="G198" i="75"/>
  <c r="F198" i="75"/>
  <c r="H197" i="75"/>
  <c r="G197" i="75"/>
  <c r="F197" i="75"/>
  <c r="H196" i="75"/>
  <c r="G196" i="75"/>
  <c r="F196" i="75"/>
  <c r="H188" i="75"/>
  <c r="G188" i="75"/>
  <c r="F188" i="75"/>
  <c r="H187" i="75"/>
  <c r="G187" i="75"/>
  <c r="F187" i="75"/>
  <c r="H186" i="75"/>
  <c r="G186" i="75"/>
  <c r="F186" i="75"/>
  <c r="H185" i="75"/>
  <c r="G185" i="75"/>
  <c r="F185" i="75"/>
  <c r="H184" i="75"/>
  <c r="G184" i="75"/>
  <c r="F184" i="75"/>
  <c r="H164" i="75"/>
  <c r="G164" i="75"/>
  <c r="F164" i="75"/>
  <c r="H163" i="75"/>
  <c r="G163" i="75"/>
  <c r="F163" i="75"/>
  <c r="H162" i="75"/>
  <c r="G162" i="75"/>
  <c r="F162" i="75"/>
  <c r="H161" i="75"/>
  <c r="G161" i="75"/>
  <c r="F161" i="75"/>
  <c r="H160" i="75"/>
  <c r="G160" i="75"/>
  <c r="F160" i="75"/>
  <c r="H158" i="75"/>
  <c r="G158" i="75"/>
  <c r="F158" i="75"/>
  <c r="H157" i="75"/>
  <c r="G157" i="75"/>
  <c r="F157" i="75"/>
  <c r="H156" i="75"/>
  <c r="G156" i="75"/>
  <c r="F156" i="75"/>
  <c r="H155" i="75"/>
  <c r="G155" i="75"/>
  <c r="F155" i="75"/>
  <c r="H154" i="75"/>
  <c r="G154" i="75"/>
  <c r="F154" i="75"/>
  <c r="H152" i="75"/>
  <c r="G152" i="75"/>
  <c r="F152" i="75"/>
  <c r="H151" i="75"/>
  <c r="G151" i="75"/>
  <c r="F151" i="75"/>
  <c r="H150" i="75"/>
  <c r="G150" i="75"/>
  <c r="F150" i="75"/>
  <c r="H149" i="75"/>
  <c r="G149" i="75"/>
  <c r="F149" i="75"/>
  <c r="H148" i="75"/>
  <c r="G148" i="75"/>
  <c r="F148" i="75"/>
  <c r="H128" i="75"/>
  <c r="G128" i="75"/>
  <c r="F128" i="75"/>
  <c r="H127" i="75"/>
  <c r="G127" i="75"/>
  <c r="F127" i="75"/>
  <c r="H126" i="75"/>
  <c r="G126" i="75"/>
  <c r="F126" i="75"/>
  <c r="H125" i="75"/>
  <c r="G125" i="75"/>
  <c r="F125" i="75"/>
  <c r="H124" i="75"/>
  <c r="G124" i="75"/>
  <c r="F124" i="75"/>
  <c r="H121" i="75"/>
  <c r="G121" i="75"/>
  <c r="F121" i="75"/>
  <c r="H120" i="75"/>
  <c r="G120" i="75"/>
  <c r="F120" i="75"/>
  <c r="H119" i="75"/>
  <c r="G119" i="75"/>
  <c r="F119" i="75"/>
  <c r="H118" i="75"/>
  <c r="G118" i="75"/>
  <c r="F118" i="75"/>
  <c r="H117" i="75"/>
  <c r="G117" i="75"/>
  <c r="F117" i="75"/>
  <c r="H99" i="75"/>
  <c r="G99" i="75"/>
  <c r="F99" i="75"/>
  <c r="H98" i="75"/>
  <c r="G98" i="75"/>
  <c r="F98" i="75"/>
  <c r="H97" i="75"/>
  <c r="G97" i="75"/>
  <c r="F97" i="75"/>
  <c r="H96" i="75"/>
  <c r="G96" i="75"/>
  <c r="F96" i="75"/>
  <c r="H95" i="75"/>
  <c r="G95" i="75"/>
  <c r="F95" i="75"/>
  <c r="H91" i="75"/>
  <c r="G91" i="75"/>
  <c r="F91" i="75"/>
  <c r="H90" i="75"/>
  <c r="G90" i="75"/>
  <c r="F90" i="75"/>
  <c r="H89" i="75"/>
  <c r="G89" i="75"/>
  <c r="F89" i="75"/>
  <c r="H88" i="75"/>
  <c r="G88" i="75"/>
  <c r="F88" i="75"/>
  <c r="H87" i="75"/>
  <c r="G87" i="75"/>
  <c r="F87" i="75"/>
  <c r="H81" i="75"/>
  <c r="G81" i="75"/>
  <c r="F81" i="75"/>
  <c r="H80" i="75"/>
  <c r="G80" i="75"/>
  <c r="F80" i="75"/>
  <c r="H79" i="75"/>
  <c r="G79" i="75"/>
  <c r="F79" i="75"/>
  <c r="H78" i="75"/>
  <c r="G78" i="75"/>
  <c r="F78" i="75"/>
  <c r="H77" i="75"/>
  <c r="G77" i="75"/>
  <c r="F77" i="75"/>
  <c r="H74" i="75"/>
  <c r="G74" i="75"/>
  <c r="F74" i="75"/>
  <c r="H73" i="75"/>
  <c r="G73" i="75"/>
  <c r="F73" i="75"/>
  <c r="H72" i="75"/>
  <c r="G72" i="75"/>
  <c r="F72" i="75"/>
  <c r="H71" i="75"/>
  <c r="G71" i="75"/>
  <c r="F71" i="75"/>
  <c r="H70" i="75"/>
  <c r="G70" i="75"/>
  <c r="F70" i="75"/>
  <c r="H65" i="75"/>
  <c r="G65" i="75"/>
  <c r="F65" i="75"/>
  <c r="H64" i="75"/>
  <c r="G64" i="75"/>
  <c r="F64" i="75"/>
  <c r="H63" i="75"/>
  <c r="G63" i="75"/>
  <c r="F63" i="75"/>
  <c r="H62" i="75"/>
  <c r="G62" i="75"/>
  <c r="F62" i="75"/>
  <c r="H61" i="75"/>
  <c r="G61" i="75"/>
  <c r="F61" i="75"/>
  <c r="H58" i="75"/>
  <c r="G58" i="75"/>
  <c r="F58" i="75"/>
  <c r="H57" i="75"/>
  <c r="G57" i="75"/>
  <c r="F57" i="75"/>
  <c r="H56" i="75"/>
  <c r="G56" i="75"/>
  <c r="F56" i="75"/>
  <c r="H55" i="75"/>
  <c r="G55" i="75"/>
  <c r="F55" i="75"/>
  <c r="H54" i="75"/>
  <c r="G54" i="75"/>
  <c r="F54" i="75"/>
  <c r="H52" i="75"/>
  <c r="G52" i="75"/>
  <c r="F52" i="75"/>
  <c r="H51" i="75"/>
  <c r="G51" i="75"/>
  <c r="F51" i="75"/>
  <c r="H50" i="75"/>
  <c r="G50" i="75"/>
  <c r="F50" i="75"/>
  <c r="H49" i="75"/>
  <c r="G49" i="75"/>
  <c r="F49" i="75"/>
  <c r="H48" i="75"/>
  <c r="G48" i="75"/>
  <c r="F48" i="75"/>
  <c r="H43" i="75"/>
  <c r="G43" i="75"/>
  <c r="F43" i="75"/>
  <c r="H42" i="75"/>
  <c r="G42" i="75"/>
  <c r="F42" i="75"/>
  <c r="H41" i="75"/>
  <c r="G41" i="75"/>
  <c r="F41" i="75"/>
  <c r="H40" i="75"/>
  <c r="G40" i="75"/>
  <c r="F40" i="75"/>
  <c r="H39" i="75"/>
  <c r="G39" i="75"/>
  <c r="F39" i="75"/>
  <c r="H36" i="75"/>
  <c r="G36" i="75"/>
  <c r="F36" i="75"/>
  <c r="H35" i="75"/>
  <c r="G35" i="75"/>
  <c r="F35" i="75"/>
  <c r="H34" i="75"/>
  <c r="G34" i="75"/>
  <c r="F34" i="75"/>
  <c r="H33" i="75"/>
  <c r="G33" i="75"/>
  <c r="F33" i="75"/>
  <c r="H32" i="75"/>
  <c r="G32" i="75"/>
  <c r="F32" i="75"/>
  <c r="H29" i="75"/>
  <c r="G29" i="75"/>
  <c r="F29" i="75"/>
  <c r="H28" i="75"/>
  <c r="G28" i="75"/>
  <c r="F28" i="75"/>
  <c r="H27" i="75"/>
  <c r="G27" i="75"/>
  <c r="F27" i="75"/>
  <c r="H26" i="75"/>
  <c r="G26" i="75"/>
  <c r="F26" i="75"/>
  <c r="H25" i="75"/>
  <c r="G25" i="75"/>
  <c r="F25" i="75"/>
  <c r="H21" i="75"/>
  <c r="G21" i="75"/>
  <c r="F21" i="75"/>
  <c r="H20" i="75"/>
  <c r="G20" i="75"/>
  <c r="F20" i="75"/>
  <c r="H19" i="75"/>
  <c r="G19" i="75"/>
  <c r="F19" i="75"/>
  <c r="H18" i="75"/>
  <c r="G18" i="75"/>
  <c r="F18" i="75"/>
  <c r="H17" i="75"/>
  <c r="G17" i="75"/>
  <c r="F17" i="75"/>
  <c r="H14" i="75"/>
  <c r="G14" i="75"/>
  <c r="F14" i="75"/>
  <c r="H13" i="75"/>
  <c r="G13" i="75"/>
  <c r="F13" i="75"/>
  <c r="H12" i="75"/>
  <c r="G12" i="75"/>
  <c r="F12" i="75"/>
  <c r="H11" i="75"/>
  <c r="G11" i="75"/>
  <c r="F11" i="75"/>
  <c r="H10" i="75"/>
  <c r="G10" i="75"/>
  <c r="F10" i="75"/>
  <c r="D92" i="74" l="1"/>
  <c r="B11" i="53"/>
  <c r="B10" i="53"/>
  <c r="B9" i="53"/>
  <c r="B8" i="53"/>
  <c r="B7" i="53"/>
  <c r="E44" i="70" l="1"/>
  <c r="D44" i="70"/>
  <c r="C44" i="70"/>
  <c r="E43" i="70"/>
  <c r="D43" i="70"/>
  <c r="E42" i="70"/>
  <c r="D42" i="70"/>
  <c r="C42" i="70"/>
  <c r="I4" i="65"/>
  <c r="D4" i="65"/>
  <c r="D45" i="70" l="1"/>
  <c r="E45" i="70"/>
  <c r="C92" i="74"/>
  <c r="B3" i="42"/>
  <c r="B4"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 Pilling</author>
    <author>Emily Blackwell</author>
  </authors>
  <commentList>
    <comment ref="B5" authorId="0" shapeId="0" xr:uid="{00000000-0006-0000-0200-000001000000}">
      <text>
        <r>
          <rPr>
            <b/>
            <sz val="9"/>
            <color indexed="81"/>
            <rFont val="Tahoma"/>
            <family val="2"/>
          </rPr>
          <t>Alison Pilling:</t>
        </r>
        <r>
          <rPr>
            <sz val="9"/>
            <color indexed="81"/>
            <rFont val="Tahoma"/>
            <family val="2"/>
          </rPr>
          <t xml:space="preserve">
drop down data in rows 1-3 column J.</t>
        </r>
      </text>
    </comment>
    <comment ref="C5" authorId="1" shapeId="0" xr:uid="{00000000-0006-0000-0200-000002000000}">
      <text>
        <r>
          <rPr>
            <sz val="9"/>
            <color indexed="81"/>
            <rFont val="Tahoma"/>
            <family val="2"/>
          </rPr>
          <t xml:space="preserve">NOTE: member failures may each contribute to a group failure: many minor failures or few major failures may both suggest a breakdown in the group system for quality control, and may be considered sufficient reason to withdraw a group certificate.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s>
  <commentList>
    <comment ref="B3" authorId="0" shapeId="0" xr:uid="{00000000-0006-0000-03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300-000002000000}">
      <text>
        <r>
          <rPr>
            <b/>
            <sz val="9"/>
            <color indexed="81"/>
            <rFont val="Tahoma"/>
            <family val="2"/>
          </rPr>
          <t>Rob Shaw:</t>
        </r>
        <r>
          <rPr>
            <sz val="9"/>
            <color indexed="81"/>
            <rFont val="Tahoma"/>
            <family val="2"/>
          </rPr>
          <t xml:space="preserve">
See Note in Basic Info about adding PEFC FM in UK to existing FSC Certificates.</t>
        </r>
      </text>
    </comment>
    <comment ref="B37" authorId="1" shapeId="0" xr:uid="{00000000-0006-0000-0300-000003000000}">
      <text>
        <r>
          <rPr>
            <sz val="8"/>
            <color indexed="81"/>
            <rFont val="Tahoma"/>
            <family val="2"/>
          </rPr>
          <t>Name, 3 line description of key qualifications and experience</t>
        </r>
      </text>
    </comment>
    <comment ref="B44" authorId="2" shapeId="0" xr:uid="{00000000-0006-0000-0300-000004000000}">
      <text>
        <r>
          <rPr>
            <b/>
            <sz val="9"/>
            <color indexed="81"/>
            <rFont val="Tahoma"/>
            <family val="2"/>
          </rPr>
          <t>Not required for PEFC in Latvia, Sweden, Denmark, or Norway</t>
        </r>
        <r>
          <rPr>
            <sz val="9"/>
            <color indexed="81"/>
            <rFont val="Tahoma"/>
            <family val="2"/>
          </rPr>
          <t xml:space="preserve">
</t>
        </r>
      </text>
    </comment>
    <comment ref="B46" authorId="1" shapeId="0" xr:uid="{00000000-0006-0000-0300-000005000000}">
      <text>
        <r>
          <rPr>
            <sz val="8"/>
            <color indexed="81"/>
            <rFont val="Tahoma"/>
            <family val="2"/>
          </rPr>
          <t>Name, 3 line description of key qualifications and experience</t>
        </r>
      </text>
    </comment>
    <comment ref="B56" authorId="1" shapeId="0" xr:uid="{00000000-0006-0000-0300-000006000000}">
      <text>
        <r>
          <rPr>
            <sz val="8"/>
            <color indexed="81"/>
            <rFont val="Tahoma"/>
            <family val="2"/>
          </rPr>
          <t>include name of site visited, items seen and issues discussed</t>
        </r>
      </text>
    </comment>
    <comment ref="B72" authorId="1" shapeId="0" xr:uid="{00000000-0006-0000-0300-000007000000}">
      <text>
        <r>
          <rPr>
            <sz val="8"/>
            <color indexed="81"/>
            <rFont val="Tahoma"/>
            <family val="2"/>
          </rPr>
          <t xml:space="preserve">Edit this section to name standard used, version of standard (e.g. draft number), date standard finalised. </t>
        </r>
      </text>
    </comment>
    <comment ref="B81" authorId="1" shapeId="0" xr:uid="{00000000-0006-0000-0300-000008000000}">
      <text>
        <r>
          <rPr>
            <sz val="8"/>
            <color indexed="81"/>
            <rFont val="Tahoma"/>
            <family val="2"/>
          </rPr>
          <t>Describe process of adaptation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5" authorId="0" shapeId="0" xr:uid="{00000000-0006-0000-0500-000001000000}">
      <text>
        <r>
          <rPr>
            <sz val="8"/>
            <color indexed="81"/>
            <rFont val="Tahoma"/>
            <family val="2"/>
          </rPr>
          <t>Name and 3 line description of key qualifications and experience</t>
        </r>
      </text>
    </comment>
    <comment ref="B57" authorId="0" shapeId="0" xr:uid="{00000000-0006-0000-0500-000002000000}">
      <text>
        <r>
          <rPr>
            <sz val="8"/>
            <color indexed="81"/>
            <rFont val="Tahoma"/>
            <family val="2"/>
          </rPr>
          <t>include name of site visited, items seen and issues discussed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600-000001000000}">
      <text>
        <r>
          <rPr>
            <sz val="8"/>
            <color indexed="81"/>
            <rFont val="Tahoma"/>
            <family val="2"/>
          </rPr>
          <t>Name and 3 line description of key qualifications and experience</t>
        </r>
      </text>
    </comment>
    <comment ref="B59" authorId="0" shapeId="0" xr:uid="{00000000-0006-0000-0600-000002000000}">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700-000001000000}">
      <text>
        <r>
          <rPr>
            <sz val="8"/>
            <color indexed="81"/>
            <rFont val="Tahoma"/>
            <family val="2"/>
          </rPr>
          <t>Name and 3 line description of key qualifications and experience</t>
        </r>
      </text>
    </comment>
    <comment ref="B54" authorId="0" shapeId="0" xr:uid="{00000000-0006-0000-0700-00000200000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800-000001000000}">
      <text>
        <r>
          <rPr>
            <sz val="8"/>
            <color indexed="81"/>
            <rFont val="Tahoma"/>
            <family val="2"/>
          </rPr>
          <t>Name and 3 line description of key qualifications and experience</t>
        </r>
      </text>
    </comment>
    <comment ref="B55" authorId="0" shapeId="0" xr:uid="{00000000-0006-0000-0800-000002000000}">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3" authorId="0" shapeId="0" xr:uid="{71EB5308-87F9-49B7-95B6-2571D5C6F207}">
      <text>
        <r>
          <rPr>
            <b/>
            <sz val="9"/>
            <color indexed="81"/>
            <rFont val="Tahoma"/>
            <family val="2"/>
          </rPr>
          <t>date member left group (where applicable). Please also grey out member line.</t>
        </r>
        <r>
          <rPr>
            <sz val="9"/>
            <color indexed="81"/>
            <rFont val="Tahoma"/>
            <family val="2"/>
          </rPr>
          <t xml:space="preserve">
</t>
        </r>
      </text>
    </comment>
    <comment ref="M3" authorId="1" shapeId="0" xr:uid="{BB29A049-E060-43F5-8E7C-50DB5CDF6E2C}">
      <text>
        <r>
          <rPr>
            <b/>
            <sz val="9"/>
            <color indexed="81"/>
            <rFont val="Tahoma"/>
            <family val="2"/>
          </rPr>
          <t>Private, State or Community</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Gus Hellier</author>
    <author>Alison Pilling</author>
  </authors>
  <commentList>
    <comment ref="A11" authorId="0" shapeId="0" xr:uid="{00000000-0006-0000-1100-000001000000}">
      <text>
        <r>
          <rPr>
            <b/>
            <sz val="8"/>
            <color indexed="81"/>
            <rFont val="Tahoma"/>
            <family val="2"/>
          </rPr>
          <t>MA/S1/S2/S3/S4/RA</t>
        </r>
      </text>
    </comment>
    <comment ref="B35" authorId="1" shapeId="0" xr:uid="{00000000-0006-0000-1100-000002000000}">
      <text>
        <r>
          <rPr>
            <b/>
            <sz val="9"/>
            <color indexed="81"/>
            <rFont val="Tahoma"/>
            <family val="2"/>
          </rPr>
          <t>Alison Pilling:</t>
        </r>
        <r>
          <rPr>
            <sz val="9"/>
            <color indexed="81"/>
            <rFont val="Tahoma"/>
            <family val="2"/>
          </rPr>
          <t xml:space="preserve">
Add appropriate Approver's Name here</t>
        </r>
      </text>
    </comment>
  </commentList>
</comments>
</file>

<file path=xl/sharedStrings.xml><?xml version="1.0" encoding="utf-8"?>
<sst xmlns="http://schemas.openxmlformats.org/spreadsheetml/2006/main" count="5615" uniqueCount="2171">
  <si>
    <t>Common/English oak</t>
  </si>
  <si>
    <t>Quercus robur</t>
  </si>
  <si>
    <t>Sessile oak (and hybrids)</t>
  </si>
  <si>
    <t>Quercus petraea</t>
  </si>
  <si>
    <t>Willow</t>
  </si>
  <si>
    <t>Salix spp.</t>
  </si>
  <si>
    <t>Elm spp.</t>
  </si>
  <si>
    <t>Ulmus spp.</t>
  </si>
  <si>
    <t>Group</t>
  </si>
  <si>
    <t>AND for groups</t>
  </si>
  <si>
    <t>S2</t>
  </si>
  <si>
    <t>S3</t>
  </si>
  <si>
    <t>S4</t>
  </si>
  <si>
    <t>Ref</t>
  </si>
  <si>
    <t>Tree species – list or see Annex 3</t>
  </si>
  <si>
    <t>web page address</t>
  </si>
  <si>
    <t>1.2.7</t>
  </si>
  <si>
    <t>9.3.1</t>
  </si>
  <si>
    <t>1.4.12</t>
  </si>
  <si>
    <t>1.4.13</t>
  </si>
  <si>
    <t>Forest Type</t>
  </si>
  <si>
    <t>Date Report Finalised/ Updated</t>
  </si>
  <si>
    <t>Japanese larch</t>
  </si>
  <si>
    <t>Larix kaempferi</t>
  </si>
  <si>
    <t>Hybrid larch</t>
  </si>
  <si>
    <t>Larix x eurolepis</t>
  </si>
  <si>
    <t>Norway spruce</t>
  </si>
  <si>
    <t>Picea abies</t>
  </si>
  <si>
    <t>Sitka spruce</t>
  </si>
  <si>
    <t>Picea sitchensis</t>
  </si>
  <si>
    <t># of observations</t>
  </si>
  <si>
    <t>Tick if within scope</t>
  </si>
  <si>
    <t>No.</t>
  </si>
  <si>
    <t>Status</t>
  </si>
  <si>
    <t>Report author</t>
  </si>
  <si>
    <t>Round wood / Treated roundwood / Firewood / Sawn timber/ Charcoal / Non timber products – specify / Other - specify</t>
  </si>
  <si>
    <t>6.4.1</t>
  </si>
  <si>
    <t>7.3.1</t>
  </si>
  <si>
    <t>Description of client / certificate holder</t>
  </si>
  <si>
    <t>Name:</t>
  </si>
  <si>
    <t>Code:</t>
  </si>
  <si>
    <t># of sites:</t>
  </si>
  <si>
    <t># of ha:</t>
  </si>
  <si>
    <t>OR</t>
  </si>
  <si>
    <t>Where an issue was difficult to assess or contradictory evidence was identified this is discussed in the section below and the conclusions drawn given.</t>
  </si>
  <si>
    <t>WGCS x.x</t>
  </si>
  <si>
    <t>Deadline</t>
  </si>
  <si>
    <t>Pre-assessment dates</t>
  </si>
  <si>
    <t>Main Assessment dates</t>
  </si>
  <si>
    <t>The assessment team consisted of: (give names and organisation)</t>
  </si>
  <si>
    <t>Summary of stakeholder process</t>
  </si>
  <si>
    <t>ANNEX 3 Species list</t>
  </si>
  <si>
    <t>1.3.10</t>
  </si>
  <si>
    <t>Forest management</t>
  </si>
  <si>
    <t>Date of certificate issue:</t>
  </si>
  <si>
    <t>Date of expiry of certificate:</t>
  </si>
  <si>
    <t>Please note that the main text of this report is publicly available on request</t>
  </si>
  <si>
    <t>Soil Association Certification Ltd • Company Registration No. 726903</t>
  </si>
  <si>
    <t>A wholly-owned subsidiary of the Soil Association Charity No. 20686</t>
  </si>
  <si>
    <t>Grade</t>
  </si>
  <si>
    <t>E.g. management planning documentation and records reviewed in office with manager 13.5.06</t>
  </si>
  <si>
    <t>Certificate Code:</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</si>
  <si>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</si>
  <si>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</si>
  <si>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</si>
  <si>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</si>
  <si>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</si>
  <si>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</si>
  <si>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</si>
  <si>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</si>
  <si>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</si>
  <si>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</si>
  <si>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</si>
  <si>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</si>
  <si>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</si>
  <si>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</si>
  <si>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</si>
  <si>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</si>
  <si>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</si>
  <si>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</si>
  <si>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</si>
  <si>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</si>
  <si>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</si>
  <si>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</si>
  <si>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</si>
  <si>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</si>
  <si>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</si>
  <si>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</si>
  <si>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</si>
  <si>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</si>
  <si>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</si>
  <si>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1.4.1</t>
  </si>
  <si>
    <t>Type of enterprise</t>
  </si>
  <si>
    <t>1.4.2</t>
  </si>
  <si>
    <t>Number of workers – Employees</t>
  </si>
  <si>
    <t>1.4.3</t>
  </si>
  <si>
    <t>Contractors/Community/other workers</t>
  </si>
  <si>
    <t>1.4.4</t>
  </si>
  <si>
    <t>Total area (hectares)</t>
  </si>
  <si>
    <t>1.4.6</t>
  </si>
  <si>
    <t>Forest Composition</t>
  </si>
  <si>
    <t>1.4.7</t>
  </si>
  <si>
    <t>Plantation species category</t>
  </si>
  <si>
    <t>1.4.8</t>
  </si>
  <si>
    <t>Principal Species</t>
  </si>
  <si>
    <t>1.4.9</t>
  </si>
  <si>
    <t>1.4.10</t>
  </si>
  <si>
    <t>Surveillance Assessment dates</t>
  </si>
  <si>
    <t>Estimate of person days to complete surveillance assessment</t>
  </si>
  <si>
    <t>Surveillance Assessment team</t>
  </si>
  <si>
    <t>Team members’ c.v.’s are held on file.</t>
  </si>
  <si>
    <t>Stakeholder consultation</t>
  </si>
  <si>
    <t>Observations</t>
  </si>
  <si>
    <t>Review of corrective actions</t>
  </si>
  <si>
    <t>Confirmation of scope</t>
  </si>
  <si>
    <t>Number male/female</t>
  </si>
  <si>
    <t>E.g. compartment 15 visited 12.5.05, harvesting in progress observed, contractors interviewed, yield control discussed with manager.</t>
  </si>
  <si>
    <t>etc.</t>
  </si>
  <si>
    <t>Actual Annual Cut (cu.m.yr)</t>
  </si>
  <si>
    <t>Report Peer review</t>
  </si>
  <si>
    <t>Certification decision</t>
  </si>
  <si>
    <t>Criteria assessed at audit</t>
  </si>
  <si>
    <t>1.2.6</t>
  </si>
  <si>
    <t>Application information completed by duly authorised representative</t>
  </si>
  <si>
    <t>Insert electronic signature or name as equivalent here</t>
  </si>
  <si>
    <t>x consultees were contacted</t>
  </si>
  <si>
    <t>x responses were received</t>
  </si>
  <si>
    <t>Consultation was carried out on day/month/200x</t>
  </si>
  <si>
    <t>3.8.1</t>
  </si>
  <si>
    <t>MA</t>
  </si>
  <si>
    <t>Address:</t>
  </si>
  <si>
    <t>Date of issue:</t>
  </si>
  <si>
    <t>Date of expiry:</t>
  </si>
  <si>
    <t>Product Groups available from this certificate holder include:</t>
  </si>
  <si>
    <t>Product code</t>
  </si>
  <si>
    <t>Species</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</si>
  <si>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</si>
  <si>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</si>
  <si>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Annual allowable cut (cu.m.yr)</t>
  </si>
  <si>
    <t>Product categories</t>
  </si>
  <si>
    <t xml:space="preserve">Point of sale </t>
  </si>
  <si>
    <t xml:space="preserve">Standing / Roadside / Delivered </t>
  </si>
  <si>
    <t>Pilot Project</t>
  </si>
  <si>
    <t xml:space="preserve">Division of FMUs </t>
  </si>
  <si>
    <t>Number</t>
  </si>
  <si>
    <t>Area</t>
  </si>
  <si>
    <t>1000 ha – 10,000 ha</t>
  </si>
  <si>
    <t xml:space="preserve">More than 10,000 ha </t>
  </si>
  <si>
    <t>Total</t>
  </si>
  <si>
    <t>Assessment dates</t>
  </si>
  <si>
    <t>etc</t>
  </si>
  <si>
    <t>The assessment team consisted of:</t>
  </si>
  <si>
    <t>Presence of indigenous people:</t>
  </si>
  <si>
    <t>Summary of audit</t>
  </si>
  <si>
    <t>Type</t>
  </si>
  <si>
    <t>Names of auditors:</t>
  </si>
  <si>
    <t>Report summary</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</si>
  <si>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</si>
  <si>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</si>
  <si>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</si>
  <si>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</si>
  <si>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</si>
  <si>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Date:</t>
  </si>
  <si>
    <t>Approval</t>
  </si>
  <si>
    <t>Signed:</t>
  </si>
  <si>
    <t>Company name and legal entity</t>
  </si>
  <si>
    <t>Size class</t>
  </si>
  <si>
    <t>1.2.8</t>
  </si>
  <si>
    <t>1.2.9</t>
  </si>
  <si>
    <t>For groups see Annex 7</t>
  </si>
  <si>
    <t xml:space="preserve">Action taken in relation to previously issued conditions is reviewed given in Section 2 of this report. </t>
  </si>
  <si>
    <t>The assessment team reviewed the management situation. No material changes to the management situation were noted.</t>
  </si>
  <si>
    <t>Results of surveillance assessment</t>
  </si>
  <si>
    <t>Where an issue was difficult to assess or contradictory evidence was identified this is discussed in the section below as an Issue and the conclusions drawn given.</t>
  </si>
  <si>
    <t>Estimate of person days to implement assessment</t>
  </si>
  <si>
    <t>Rationale for approach to assessment</t>
  </si>
  <si>
    <t>6.3.1</t>
  </si>
  <si>
    <t>7.4.1</t>
  </si>
  <si>
    <t>1.4.11</t>
  </si>
  <si>
    <t>Tenure management</t>
  </si>
  <si>
    <t>Ownership</t>
  </si>
  <si>
    <t>ISSUES</t>
  </si>
  <si>
    <t>Std ref</t>
  </si>
  <si>
    <t>Minor</t>
  </si>
  <si>
    <t>Closed</t>
  </si>
  <si>
    <t>See annex 11</t>
  </si>
  <si>
    <t xml:space="preserve">Standard: </t>
  </si>
  <si>
    <t>Report Reviewer</t>
  </si>
  <si>
    <t>S1</t>
  </si>
  <si>
    <t>8.4.1</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</si>
  <si>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</si>
  <si>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</si>
  <si>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</si>
  <si>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</si>
  <si>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</si>
  <si>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</si>
  <si>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</si>
  <si>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</si>
  <si>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</si>
  <si>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</si>
  <si>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</si>
  <si>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</si>
  <si>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</si>
  <si>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</si>
  <si>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</si>
  <si>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</si>
  <si>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</si>
  <si>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</si>
  <si>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</si>
  <si>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</si>
  <si>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</si>
  <si>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</si>
  <si>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</si>
  <si>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</si>
  <si>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</si>
  <si>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</si>
  <si>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</si>
  <si>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</si>
  <si>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</si>
  <si>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</si>
  <si>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</si>
  <si>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</si>
  <si>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</si>
  <si>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</si>
  <si>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</si>
  <si>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</si>
  <si>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</si>
  <si>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</si>
  <si>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</si>
  <si>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Checked by</t>
  </si>
  <si>
    <t>Approved by</t>
  </si>
  <si>
    <t>Assessment date</t>
  </si>
  <si>
    <t>Region and Country:</t>
  </si>
  <si>
    <t>9.4.1</t>
  </si>
  <si>
    <t>Justification for selection of items and places inspected</t>
  </si>
  <si>
    <t>3.2.1</t>
  </si>
  <si>
    <t xml:space="preserve">Stakeholder consultation process </t>
  </si>
  <si>
    <t>Other (specify)</t>
  </si>
  <si>
    <t>8.3.1</t>
  </si>
  <si>
    <t>Issue</t>
  </si>
  <si>
    <t>RESULTS, CONCLUSIONS AND RECOMMENDATIONS</t>
  </si>
  <si>
    <t>Latin Name</t>
  </si>
  <si>
    <t>Conifer</t>
  </si>
  <si>
    <t>Grand fir</t>
  </si>
  <si>
    <t>Abies grandis</t>
  </si>
  <si>
    <t>Noble fir</t>
  </si>
  <si>
    <t>Abies procera</t>
  </si>
  <si>
    <t>Lawson cypress</t>
  </si>
  <si>
    <t>Chamaecyparis lawsoniana</t>
  </si>
  <si>
    <t>Engineered wood products</t>
  </si>
  <si>
    <t>Plywood</t>
  </si>
  <si>
    <t>Fibreboard</t>
  </si>
  <si>
    <t>Softboard</t>
  </si>
  <si>
    <t>Pulp</t>
  </si>
  <si>
    <t>Newsprint</t>
  </si>
  <si>
    <t>Musical instruments</t>
  </si>
  <si>
    <t>Garden furniture</t>
  </si>
  <si>
    <t>Playground equipment</t>
  </si>
  <si>
    <t>PEFC Notification Fee:</t>
  </si>
  <si>
    <t>A certificate has been issued for the period given on the cover page and will be maintained  subject to successful performance at surveillance assessments.</t>
  </si>
  <si>
    <t>6.8.</t>
  </si>
  <si>
    <t>6.10.</t>
  </si>
  <si>
    <t xml:space="preserve">UKWAS x.x, </t>
  </si>
  <si>
    <t>9.10.</t>
  </si>
  <si>
    <t xml:space="preserve">This schedule details the products which are included in the scope of the company's certification. It shall accompany the PEFC certificate. If the product scope changes a new schedule will be issued. </t>
  </si>
  <si>
    <t>PEFC Status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</si>
  <si>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</si>
  <si>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</si>
  <si>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</si>
  <si>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</si>
  <si>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</si>
  <si>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</si>
  <si>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</si>
  <si>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</si>
  <si>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</si>
  <si>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</si>
  <si>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</si>
  <si>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</si>
  <si>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</si>
  <si>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</si>
  <si>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</si>
  <si>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</si>
  <si>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</si>
  <si>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</si>
  <si>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</si>
  <si>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</si>
  <si>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</si>
  <si>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</si>
  <si>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</si>
  <si>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</si>
  <si>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</si>
  <si>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</si>
  <si>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</si>
  <si>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</si>
  <si>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</si>
  <si>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</si>
  <si>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</si>
  <si>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</si>
  <si>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</si>
  <si>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Particle board</t>
  </si>
  <si>
    <t>OSB</t>
  </si>
  <si>
    <t>Other particle board</t>
  </si>
  <si>
    <t>MDF</t>
  </si>
  <si>
    <t>HDF</t>
  </si>
  <si>
    <t>Hardboard</t>
  </si>
  <si>
    <t>Insulating board</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</si>
  <si>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</si>
  <si>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</si>
  <si>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</si>
  <si>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</si>
  <si>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</si>
  <si>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</si>
  <si>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</si>
  <si>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</si>
  <si>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</si>
  <si>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</si>
  <si>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</si>
  <si>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</si>
  <si>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</si>
  <si>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</si>
  <si>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</si>
  <si>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</si>
  <si>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</si>
  <si>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</si>
  <si>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</si>
  <si>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</si>
  <si>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</si>
  <si>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</si>
  <si>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</si>
  <si>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</si>
  <si>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</si>
  <si>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</si>
  <si>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</si>
  <si>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</si>
  <si>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</si>
  <si>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</si>
  <si>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</si>
  <si>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</si>
  <si>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</si>
  <si>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</si>
  <si>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</si>
  <si>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</si>
  <si>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</si>
  <si>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</si>
  <si>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</si>
  <si>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</si>
  <si>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Exterior products</t>
  </si>
  <si>
    <t>Buildings and their parts</t>
  </si>
  <si>
    <t>Garden Furniture/Outdoor Products</t>
  </si>
  <si>
    <t>Decking</t>
  </si>
  <si>
    <t>Cork and cork products</t>
  </si>
  <si>
    <t>Natural cork and cork waste</t>
  </si>
  <si>
    <t>Cork manufactures</t>
  </si>
  <si>
    <t>Energy</t>
  </si>
  <si>
    <t>Non-wood products</t>
  </si>
  <si>
    <t>Annex D.  PEFC Product Codes</t>
  </si>
  <si>
    <t>PEFC Licence Code PEFC / 16-44-917</t>
  </si>
  <si>
    <t>Region/Country:</t>
  </si>
  <si>
    <t>A</t>
  </si>
  <si>
    <t>no score</t>
  </si>
  <si>
    <t>A.1.</t>
  </si>
  <si>
    <t>A.2.</t>
  </si>
  <si>
    <t>Standard version:</t>
  </si>
  <si>
    <t>SECTION A: PEFC™ TRADEMARK REQUIREMENTS 
PEFC International Standard PEFC ST 2001:2008</t>
  </si>
  <si>
    <t xml:space="preserve">All on-product trademark designs seen during audit meet PEFC Trademark requirements 
</t>
  </si>
  <si>
    <t xml:space="preserve">All promotional trademark designs seen during audit meet PEFC Trademark requirements.
</t>
  </si>
  <si>
    <t>CAR</t>
  </si>
  <si>
    <t xml:space="preserve">Certificate scope including products and certified sites may also be checked on the PEFC database www.pefc.org </t>
  </si>
  <si>
    <t>Product Category</t>
  </si>
  <si>
    <r>
      <t xml:space="preserve">
Product 
Schedule</t>
    </r>
    <r>
      <rPr>
        <b/>
        <sz val="22"/>
        <rFont val="Cambria"/>
        <family val="1"/>
      </rPr>
      <t xml:space="preserve">
</t>
    </r>
  </si>
  <si>
    <t>Guidance</t>
  </si>
  <si>
    <t>1.2.10</t>
  </si>
  <si>
    <t>Number of Forest Management Units (FMUs)</t>
  </si>
  <si>
    <t xml:space="preserve">FMU = Area covered by Forest Management Plan </t>
  </si>
  <si>
    <t>Choose from:</t>
  </si>
  <si>
    <t>Broad-leaved/Coniferous/Broad-leaved dominant/Coniferous dominant</t>
  </si>
  <si>
    <t>Not applicable/Indigenous/Exotic/
Mixed Indigenous and exotic</t>
  </si>
  <si>
    <t>1.4.16</t>
  </si>
  <si>
    <t>CORRECTIVE ACTION REGISTER</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</si>
  <si>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</si>
  <si>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Summary of person days including time spent on preparatory work, actual audit days, consultation and report writing (excluding travel)</t>
  </si>
  <si>
    <t>1) Please complete "Name, 3 line description of key qualifications and experience"</t>
  </si>
  <si>
    <t>3.7.1</t>
  </si>
  <si>
    <t>Adaptations/Modifications to standard</t>
  </si>
  <si>
    <t>FSC x.x</t>
  </si>
  <si>
    <t>UKWAS x.x,</t>
  </si>
  <si>
    <r>
      <t xml:space="preserve">FIRST SURVEILLANCE - </t>
    </r>
    <r>
      <rPr>
        <b/>
        <i/>
        <sz val="11"/>
        <color indexed="12"/>
        <rFont val="Cambria"/>
        <family val="1"/>
      </rPr>
      <t>edit text in blue as appropriate and change to black text before submitting report for review</t>
    </r>
  </si>
  <si>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</si>
  <si>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</si>
  <si>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</si>
  <si>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x visits/interviews were held by phone/in person during audit…</t>
  </si>
  <si>
    <t xml:space="preserve">Main sites visited in each FMU </t>
  </si>
  <si>
    <r>
      <t xml:space="preserve">SECOND SURVEILLANCE - </t>
    </r>
    <r>
      <rPr>
        <b/>
        <i/>
        <sz val="11"/>
        <color indexed="12"/>
        <rFont val="Cambria"/>
        <family val="1"/>
      </rPr>
      <t>edit text in blue as appropriate and change to black text before submitting report for review</t>
    </r>
  </si>
  <si>
    <t>x</t>
  </si>
  <si>
    <r>
      <t xml:space="preserve">THIRD SURVEILLANCE - </t>
    </r>
    <r>
      <rPr>
        <b/>
        <i/>
        <sz val="11"/>
        <color indexed="12"/>
        <rFont val="Cambria"/>
        <family val="1"/>
      </rPr>
      <t>edit text in blue as appropriate and change to black text before submitting report for review</t>
    </r>
  </si>
  <si>
    <t>7.8.</t>
  </si>
  <si>
    <t>7.10.</t>
  </si>
  <si>
    <t>8.8.</t>
  </si>
  <si>
    <t>8.9.</t>
  </si>
  <si>
    <t>8.10.</t>
  </si>
  <si>
    <r>
      <t xml:space="preserve">FOURTH SURVEILLANCE - </t>
    </r>
    <r>
      <rPr>
        <b/>
        <i/>
        <sz val="11"/>
        <color indexed="12"/>
        <rFont val="Cambria"/>
        <family val="1"/>
      </rPr>
      <t>edit text in blue as appropriate and change to black text before submitting report for review</t>
    </r>
  </si>
  <si>
    <t>9.8.</t>
  </si>
  <si>
    <t>9.9.</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</si>
  <si>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</si>
  <si>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</si>
  <si>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Std Ref/
Audit</t>
  </si>
  <si>
    <t>Y/N</t>
  </si>
  <si>
    <t>N/A</t>
  </si>
  <si>
    <t>Approved: Maintain /grant certification</t>
  </si>
  <si>
    <t>South</t>
  </si>
  <si>
    <t>Temperate</t>
  </si>
  <si>
    <t>Subtropical</t>
  </si>
  <si>
    <t>Tropical</t>
  </si>
  <si>
    <t>Natural</t>
  </si>
  <si>
    <t>Plantation</t>
  </si>
  <si>
    <t>Semi-Natural &amp; Mixed Plantation &amp; Natural Forest</t>
  </si>
  <si>
    <t>Natural Forest - Community Forestry</t>
  </si>
  <si>
    <t>Natural Forest- Conservation purposes</t>
  </si>
  <si>
    <t>Natural Forest - Tropical</t>
  </si>
  <si>
    <t>Natural Forest - Boreal</t>
  </si>
  <si>
    <t>Natural Forest Temperate</t>
  </si>
  <si>
    <t>Major</t>
  </si>
  <si>
    <t>Corrective Action Request</t>
  </si>
  <si>
    <t>DO NOT DELETE - contains drop down data</t>
  </si>
  <si>
    <t>Obs</t>
  </si>
  <si>
    <t>Date Closed</t>
  </si>
  <si>
    <t># of pre-conditions</t>
  </si>
  <si>
    <t># of MAJOR conditions</t>
  </si>
  <si>
    <t># of Minor conditions</t>
  </si>
  <si>
    <r>
      <t xml:space="preserve">List these </t>
    </r>
    <r>
      <rPr>
        <i/>
        <sz val="11"/>
        <color indexed="10"/>
        <rFont val="Cambria"/>
        <family val="1"/>
      </rPr>
      <t>(definition of HCV is not a PEFC requirement in all countries, so listing nature values is more precise)</t>
    </r>
  </si>
  <si>
    <t>Management objectives</t>
  </si>
  <si>
    <t>Description of Management System</t>
  </si>
  <si>
    <t>5.3.2</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</si>
  <si>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</si>
  <si>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</si>
  <si>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PEFC License Code:</t>
  </si>
  <si>
    <t>PA</t>
  </si>
  <si>
    <t>Single</t>
  </si>
  <si>
    <t>1.3.1.a</t>
  </si>
  <si>
    <t>Type of operation</t>
  </si>
  <si>
    <t>1.1.2</t>
  </si>
  <si>
    <t>Type of certification</t>
  </si>
  <si>
    <t>Description of System</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</si>
  <si>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</si>
  <si>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</si>
  <si>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5.4.1</t>
  </si>
  <si>
    <t>5.5</t>
  </si>
  <si>
    <t>5.5.1</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</si>
  <si>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</si>
  <si>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5.3.1</t>
  </si>
  <si>
    <t xml:space="preserve">AND </t>
  </si>
  <si>
    <t>The ISO 14001 Standard</t>
  </si>
  <si>
    <r>
      <t xml:space="preserve">Each non-compliance with the forestry standard </t>
    </r>
    <r>
      <rPr>
        <sz val="11"/>
        <color indexed="10"/>
        <rFont val="Palatino"/>
      </rPr>
      <t xml:space="preserve">and group standard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</si>
  <si>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r>
      <rPr>
        <b/>
        <sz val="11"/>
        <color indexed="10"/>
        <rFont val="Cambria"/>
        <family val="1"/>
      </rPr>
      <t>Review of complaints or</t>
    </r>
    <r>
      <rPr>
        <b/>
        <sz val="11"/>
        <rFont val="Cambria"/>
        <family val="1"/>
      </rPr>
      <t xml:space="preserve"> Issues arising</t>
    </r>
  </si>
  <si>
    <r>
      <t>Changes to management situation</t>
    </r>
    <r>
      <rPr>
        <b/>
        <sz val="11"/>
        <color indexed="10"/>
        <rFont val="Cambria"/>
        <family val="1"/>
      </rPr>
      <t>- results of management review/internal audit
Effectiveness of management system
Description of any continual improvement activities</t>
    </r>
  </si>
  <si>
    <t>Outsourced processes or consultancy by third parties</t>
  </si>
  <si>
    <t>Please provide details of any, eg. Management Planners, forest surveyors, contracting other than harvesting (see 1.4.12)</t>
  </si>
  <si>
    <t>Corrective Action proposed by client at closing meeting</t>
  </si>
  <si>
    <t>Root Cause analysis proposed by client at closing meeting</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</si>
  <si>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</si>
  <si>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</si>
  <si>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5.4.2</t>
  </si>
  <si>
    <t>Demonstration to  commitment to maintain effectiveness and improvement of the management system in order to enhance overall performance; management system still effective and relevant (accounting for changes and clients objectives)</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</si>
  <si>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</si>
  <si>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</si>
  <si>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t>Confirmation of Audit Plan, including; timetable, objectives and scope (Standards used, Products, Sites, etc).</t>
  </si>
  <si>
    <t>Formal communication channels between the audit team and auditee (Additional evidence may be provided through email subsequent to audit, etc).</t>
  </si>
  <si>
    <t>Confirmation of resources/facilities required by the audit team.</t>
  </si>
  <si>
    <t>Conducting staff interviews in the absence of (line) management.</t>
  </si>
  <si>
    <t>Confirming relevant work safety, emergency and security procedures for the audit team.</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</si>
  <si>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</si>
  <si>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</si>
  <si>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</si>
  <si>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Audit review and advising that audit evidence is based on sampling process.</t>
  </si>
  <si>
    <t>Discussion on CARs; their grading, normative reference, timeframe for closure and consequences of not meeting closure deadlines.</t>
  </si>
  <si>
    <t>Recording of any divergent opinions where they could not be resolved.</t>
  </si>
  <si>
    <t>Reminder Checklist for Agenda for Opening Meeting (taken from ISO 19001)</t>
  </si>
  <si>
    <t>Reminder Checklist for Agenda for Closing Meeting (taken from ISO 19011)</t>
  </si>
  <si>
    <t>SA Certification Forest Certification Public Report</t>
  </si>
  <si>
    <t>Methods and procedures used to conduct the audit, including sampling process, and language to be used</t>
  </si>
  <si>
    <t>Confirmation of matters relating to confidentiality and information security</t>
  </si>
  <si>
    <t>Method of reporting audit findings:- grading of CARs, and keeping Client informed as Audit progresses</t>
  </si>
  <si>
    <t>Information on how to deal with possible findings during the audit</t>
  </si>
  <si>
    <t>Information about the Closing meeting, and Client questions.</t>
  </si>
  <si>
    <t>Audit follow up:- Report Review, including review of Client's Plan for Correction, and final audit/certification decision.</t>
  </si>
  <si>
    <t>Collation of Client's Plan for Correction as applicable (if not already collated prior to the Closing meeting)</t>
  </si>
  <si>
    <r>
      <t xml:space="preserve">Assessment team </t>
    </r>
    <r>
      <rPr>
        <sz val="11"/>
        <rFont val="Cambria"/>
        <family val="1"/>
      </rPr>
      <t>- See also A15 Checklist for Opening and Closing Meeting</t>
    </r>
  </si>
  <si>
    <t>Introductions and confirmation of roles of audit team, including Technical Experts, Observers. Confirmation of audit objectives scope and criteria</t>
  </si>
  <si>
    <t>A.3</t>
  </si>
  <si>
    <t>Does the Certificate Holder have a PEFC trademark license agreement with the National PEFC body and hereinunder a written procedure for use of the PEFC logo?</t>
  </si>
  <si>
    <t>SA Auditor</t>
  </si>
  <si>
    <t>Team members’ c.v.’s are held on file at the SA office.</t>
  </si>
  <si>
    <t>The Inspection report and draft Soil Association Certification decision was reviewed by a Peer Review Panel consisting of:</t>
  </si>
  <si>
    <t>The Inspection report and draft SA Cert decision was also sent to the client for comment.</t>
  </si>
  <si>
    <t>See A2 for summary of issues raised by stakeholders and SA response</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</si>
  <si>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</si>
  <si>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See A2 for summary of issues raised by stakeholders and SA Certification response</t>
  </si>
  <si>
    <t>See A2 for summary of issues raised by stakeholders and SA Cert response</t>
  </si>
  <si>
    <t>Soil Association  
Certification Decision</t>
  </si>
  <si>
    <t xml:space="preserve">SA Certification staff member recommending certification decision </t>
  </si>
  <si>
    <t>I recommend that the certification decision for approval by SA Cert subject to compliance with the CARs listed above.</t>
  </si>
  <si>
    <t>Email forestry@soilassocation.org ● www.soilassociation.org/forestry</t>
  </si>
  <si>
    <t>Email forestry@soilassociation.org ● www.soilassociation.org/forestry</t>
  </si>
  <si>
    <t>Email forestry@soilassociation.org • www.soilassociation.org/forestry</t>
  </si>
  <si>
    <t>Company name and legal entity in local language</t>
  </si>
  <si>
    <t>Company registration number</t>
  </si>
  <si>
    <t>1.2.11</t>
  </si>
  <si>
    <t>1.2.12</t>
  </si>
  <si>
    <t>1.3.2b</t>
  </si>
  <si>
    <t>Number of group members</t>
  </si>
  <si>
    <t>Applicable for groups only</t>
  </si>
  <si>
    <t>1.3.2a</t>
  </si>
  <si>
    <t>Summary of person days including time spent on preparatory work, actual audit days - state dates/times for opening and closing meetings, and dates/times for each location visited within itinerary, consultation and report writing (excluding travel)</t>
  </si>
  <si>
    <t>Soil Association Certification Ltd • United Kingdom</t>
  </si>
  <si>
    <t>Soil Association Certification •  United Kingdom</t>
  </si>
  <si>
    <t xml:space="preserve">Telephone (+44) (0) 117 914 2435 </t>
  </si>
  <si>
    <t>Changes to PEFC Band</t>
  </si>
  <si>
    <t>PEFC UK FM added to an existing FSC Certificate does not require a PA, or full assessment against all indicators. Agreed with PEFC UK as UKWAS assessment has already occurred.</t>
  </si>
  <si>
    <t>Note For UK - adding PEFC FM to existing FSC Cert Holders - Hide this row if not applicable</t>
  </si>
  <si>
    <t>The assessment team reviewed the current scope of the certificate in terms of certified forest area and products being produced. There was no change since the previous evaluation.</t>
  </si>
  <si>
    <t>The assessment team reviewed the current scope of the certificate in terms of PEFC certified forest area and products being produced. There was no change since the previous evaluation.</t>
  </si>
  <si>
    <t>MCS Requirement</t>
  </si>
  <si>
    <t>NB this checklist reflects requirements for PEFC Certification to 17021 standards and IAF Mandatory Document for the Audit and Certification of a Management System Operated by a Multi-Site Organization, which include the following requirements for eligibility:</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</si>
  <si>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</si>
  <si>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</si>
  <si>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</si>
  <si>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</si>
  <si>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</si>
  <si>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</si>
  <si>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ANNEX 6a SA Certification MULTISITE CERTIFICATION STANDARD (MSC) CHECKLIST</t>
  </si>
  <si>
    <r>
      <t>Name(s) of the forest</t>
    </r>
    <r>
      <rPr>
        <sz val="11"/>
        <rFont val="Cambria"/>
        <family val="1"/>
      </rPr>
      <t>/organisations covered by the certificate</t>
    </r>
  </si>
  <si>
    <t>1.1.3</t>
  </si>
  <si>
    <t>Any particular logistics for travel arrangements to the site or between the sites?</t>
  </si>
  <si>
    <t>Itinerary</t>
  </si>
  <si>
    <t>(Date) Audit: Review of documentation [&amp; Group systems], staff interviews</t>
  </si>
  <si>
    <t>(Date) Stakeholder meetings</t>
  </si>
  <si>
    <t>(Date) Site visit [Group member (Name);] FMU (Name)</t>
  </si>
  <si>
    <t>(Date) Document review</t>
  </si>
  <si>
    <t>(Date) Auditors meeting</t>
  </si>
  <si>
    <t>Private</t>
  </si>
  <si>
    <t>Disclaimer: auditing is based on a sampling process of the available information.</t>
  </si>
  <si>
    <t>6.1a</t>
  </si>
  <si>
    <t xml:space="preserve">6.1b </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</si>
  <si>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</si>
  <si>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Any deviation from the audit plan and their reasons? </t>
    </r>
    <r>
      <rPr>
        <sz val="11"/>
        <color indexed="12"/>
        <rFont val="Cambria"/>
        <family val="1"/>
      </rPr>
      <t>Y/N</t>
    </r>
    <r>
      <rPr>
        <sz val="11"/>
        <rFont val="Cambria"/>
        <family val="1"/>
      </rPr>
      <t xml:space="preserve"> If Y describe issues below):</t>
    </r>
  </si>
  <si>
    <t>3.1a</t>
  </si>
  <si>
    <t>3.1b</t>
  </si>
  <si>
    <t>7.1a</t>
  </si>
  <si>
    <t>7.1b</t>
  </si>
  <si>
    <t>8.1a</t>
  </si>
  <si>
    <t>8.1b</t>
  </si>
  <si>
    <t>9.1a</t>
  </si>
  <si>
    <t>9.1b</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</si>
  <si>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</si>
  <si>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Audit Objectives, Criteria and Standards used (inc version and date approved)</t>
  </si>
  <si>
    <t>The Audit Criteria are contained in the relevant PEFC Scheme and normative documents, and are effectively reprodcued through the checklists and other elements of this Report Template and Soil Association Certification's Management system.</t>
  </si>
  <si>
    <t>Audit Objectives, Audit Criteria and Assessment process</t>
  </si>
  <si>
    <t>6.4.2</t>
  </si>
  <si>
    <t>6.4.3</t>
  </si>
  <si>
    <t>Assessment Process</t>
  </si>
  <si>
    <t>7.4.2</t>
  </si>
  <si>
    <t>7.4.3</t>
  </si>
  <si>
    <t>8.4.2</t>
  </si>
  <si>
    <t>8.4.3</t>
  </si>
  <si>
    <t>9.4.2</t>
  </si>
  <si>
    <t>9.4.3</t>
  </si>
  <si>
    <t>3.7.2</t>
  </si>
  <si>
    <t>(Date) Closing meeting - INCLUDE RECORD OF ATTENDANCE</t>
  </si>
  <si>
    <t>(Date) Opening meeting - INCLUDE RECORD OF ATTENDANCE</t>
  </si>
  <si>
    <t>INSERT THE INDICATIVE 5-YEAR AUDIT PROGRAMME HERE - CREATED BY SA STAFF USING HEADINGS FROM THE RELEVANT CHECKLIST</t>
  </si>
  <si>
    <t>Common Name</t>
  </si>
  <si>
    <t xml:space="preserve">BASIC INFORMATION </t>
  </si>
  <si>
    <t>note to applicant - please complete this column</t>
  </si>
  <si>
    <t>Soil Association Certification Ltd</t>
  </si>
  <si>
    <t>To be completed by SA Certification on issue of certificate</t>
  </si>
  <si>
    <t>1.1.2.1</t>
  </si>
  <si>
    <t>PEFC ONLY - Norway and Sweden -  it is also necessary that you have ISO 14001 certification - please provide a copy of your certificate.</t>
  </si>
  <si>
    <t>attached?</t>
  </si>
  <si>
    <t>1.1.2.2</t>
  </si>
  <si>
    <t>PEFC ONLY - ROMANIA - Please supply your Sustainability Report along with your application as per PEFC Romania Scheme requirements</t>
  </si>
  <si>
    <t>1.1.4</t>
  </si>
  <si>
    <r>
      <t>Details of forest manager/owner/</t>
    </r>
    <r>
      <rPr>
        <b/>
        <sz val="11"/>
        <rFont val="Cambria"/>
        <family val="1"/>
      </rPr>
      <t>contractor/wood procurement organisation (Certificate holder)</t>
    </r>
  </si>
  <si>
    <t>Street/Town(City)/State(County)/Zip(Postal code)</t>
  </si>
  <si>
    <t xml:space="preserve">Single / Group </t>
  </si>
  <si>
    <t xml:space="preserve">Forest owner(s)
</t>
  </si>
  <si>
    <t>1.3.1.b</t>
  </si>
  <si>
    <t>Wood procurement organisation(s), or
Forest contractor(s):
- Felling operations contractor
- Silvicultural contractor, or
- Forest management planning contractor.</t>
  </si>
  <si>
    <t>x deg, x min E or W - Coordinates should refer to the center of the FMU.
For Groups/Multiple FMUs write: "refer to A7".</t>
  </si>
  <si>
    <t>x deg, x min, N or S -  Coordinates should refer to the center of the FMU.
For Groups/Multiple FMUs write "refer to A7"</t>
  </si>
  <si>
    <t>North/ South</t>
  </si>
  <si>
    <t>Boreal/ Temperate/Subtropical/Tropical</t>
  </si>
  <si>
    <t>1.3.10b</t>
  </si>
  <si>
    <t>Natural/Plantation/Semi-Natural &amp; Mixed Plantation &amp; Natural Forest</t>
  </si>
  <si>
    <t>List of High Nature Values</t>
  </si>
  <si>
    <t>Total:</t>
  </si>
  <si>
    <t>Drop down list Y/N</t>
  </si>
  <si>
    <t>YES</t>
  </si>
  <si>
    <t>NO</t>
  </si>
  <si>
    <t>both</t>
  </si>
  <si>
    <t>PEFC</t>
  </si>
  <si>
    <t xml:space="preserve">Forest owner(s), or </t>
  </si>
  <si>
    <t>Wood procurement organisation(s), or</t>
  </si>
  <si>
    <t>Forest contractor(s):</t>
  </si>
  <si>
    <t>Felling operations contractor</t>
  </si>
  <si>
    <t>Silvicultural contractor, or</t>
  </si>
  <si>
    <t>Forest management planning contractor</t>
  </si>
  <si>
    <t>North</t>
  </si>
  <si>
    <t>Boreal</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</si>
  <si>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</si>
  <si>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</si>
  <si>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</si>
  <si>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r>
      <t>FSC</t>
    </r>
    <r>
      <rPr>
        <b/>
        <u/>
        <vertAlign val="superscript"/>
        <sz val="11"/>
        <rFont val="Cambria"/>
        <family val="1"/>
      </rPr>
      <t>®</t>
    </r>
    <r>
      <rPr>
        <b/>
        <u/>
        <sz val="11"/>
        <rFont val="Cambria"/>
        <family val="1"/>
      </rPr>
      <t xml:space="preserve"> AAF category/ies</t>
    </r>
  </si>
  <si>
    <t>Non-SLIMF area (ha)</t>
  </si>
  <si>
    <t>SLIMF area (ha)</t>
  </si>
  <si>
    <t xml:space="preserve">FSC </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</si>
  <si>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</si>
  <si>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</si>
  <si>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</si>
  <si>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</si>
  <si>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</si>
  <si>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</si>
  <si>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</si>
  <si>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</si>
  <si>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</si>
  <si>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1.4.5a</t>
  </si>
  <si>
    <t xml:space="preserve">List of High Conservation Values </t>
  </si>
  <si>
    <t xml:space="preserve">Delete as appropriate
See applicable National/Regional/Interim Forest Stewardship Standard for guidance.  </t>
  </si>
  <si>
    <t>Area of forest classified as 'high conservation value forest'</t>
  </si>
  <si>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</si>
  <si>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</si>
  <si>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</si>
  <si>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</si>
  <si>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</si>
  <si>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</si>
  <si>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</si>
  <si>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</si>
  <si>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</si>
  <si>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</si>
  <si>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</si>
  <si>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</si>
  <si>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1.4.8a</t>
  </si>
  <si>
    <t>Approximate annual commercial production of non-timber forest products included in the scope of the certificate, by product type.</t>
  </si>
  <si>
    <t>1.4.14</t>
  </si>
  <si>
    <t>SLIMFs - Small</t>
  </si>
  <si>
    <t>1.4.15</t>
  </si>
  <si>
    <t>SLIMFs - Low intensity</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</si>
  <si>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</si>
  <si>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</si>
  <si>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</si>
  <si>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</si>
  <si>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</si>
  <si>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</si>
  <si>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</si>
  <si>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</si>
  <si>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</si>
  <si>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RT-FM-001a-06.1 June 2022. ©  Produced by Soil Association Certification Limited</t>
  </si>
  <si>
    <t>Certification Decision made on behalf of Soil Association Certification Ltd:</t>
  </si>
  <si>
    <t>Certification Decision:</t>
  </si>
  <si>
    <t>PEFC Forest Management Standard -  United Kingdom Woodland Assurance Standard version 4 for UK</t>
  </si>
  <si>
    <t>Scottish Woodlands Limited</t>
  </si>
  <si>
    <t xml:space="preserve">Scotland </t>
  </si>
  <si>
    <t>SA-PEFC-FM-COC-010210</t>
  </si>
  <si>
    <t>PEFC/16-40-1000</t>
  </si>
  <si>
    <t>SA-FM/COC-010210</t>
  </si>
  <si>
    <t xml:space="preserve">PEFC </t>
  </si>
  <si>
    <t> SC101787</t>
  </si>
  <si>
    <t>Stuart Wilkie</t>
  </si>
  <si>
    <t>Scottish Woodlands Ltd, Research Park, Riccarton, Edinburgh, EH14 4AP</t>
  </si>
  <si>
    <t>Scotland</t>
  </si>
  <si>
    <t>0044(0)131-451-5154</t>
  </si>
  <si>
    <t>0044(0)131-451-5146</t>
  </si>
  <si>
    <t>Stuart.Wilkie@scottishwoodlands.co.uk</t>
  </si>
  <si>
    <t>https://www.scottishwoodlands.co.uk/</t>
  </si>
  <si>
    <t>See Annex 7</t>
  </si>
  <si>
    <t>Broad-leaved/ Coniferous (Coniferous dominant)</t>
  </si>
  <si>
    <t>See A7 Members List for details.</t>
  </si>
  <si>
    <t>Mixed Indigenous and exotic</t>
  </si>
  <si>
    <t>Roundwood, Firewood, brash</t>
  </si>
  <si>
    <t>m: 94
f: 54</t>
  </si>
  <si>
    <t>m: 450
f: 50</t>
  </si>
  <si>
    <r>
      <t xml:space="preserve">Non-compliance (or potential non-compliance for an Observation)
</t>
    </r>
    <r>
      <rPr>
        <sz val="10"/>
        <rFont val="Cambria"/>
        <family val="1"/>
        <scheme val="major"/>
      </rPr>
      <t>(Groups: specify Group or Member level)</t>
    </r>
  </si>
  <si>
    <r>
      <t xml:space="preserve">Date &amp; Evidence
</t>
    </r>
    <r>
      <rPr>
        <sz val="10"/>
        <rFont val="Cambria"/>
        <family val="1"/>
        <scheme val="major"/>
      </rPr>
      <t>(Record date &amp; name if closing between surveillance audits.)</t>
    </r>
  </si>
  <si>
    <t>closed</t>
  </si>
  <si>
    <t xml:space="preserve">Within 3 months of the finalisation date of this report. </t>
  </si>
  <si>
    <t>Within 12 months of the finalisation date of this report; to be checked at next surveillance</t>
  </si>
  <si>
    <t xml:space="preserve">The Group Entity shall issue corrective action requests to address non-conformities identified during the internal monitoring and follow up their implementation. </t>
  </si>
  <si>
    <t>Non-compliant</t>
  </si>
  <si>
    <t>Raise internal CAR, Bulletin to Associate members Training on specific measures</t>
  </si>
  <si>
    <t>"</t>
  </si>
  <si>
    <t>CARs from S4</t>
  </si>
  <si>
    <t>Inspected CARE/ SEAR SUMMARY.  The Group Scheme opened 452 corrective actions on certified propertied over 2 year period. At start of audit, 3 Minors were open initially raised in 2021 with 19 open minors raised for the period up to 30th June 2022. A further 19 Care/ Sears remain open raised during the period 1/7/22 to 30/6/23. During the two week audit, 2 of the 3 open Care/ Sears raised on 2021 were closed with the remaining one raised to Major. A further 10 minors were closed leaving a total of 9 open minors up to 30th June 2022.  Group scheme certification membership rules &amp; procedures (IMS 7.05) states under section 5.3.2 Minor Corrective Actions
“A Minor Corrective Action refers to infringements that have a low risk and do not impede sustainable forest management. Minor Corrective Actions must be addressed within 6 months, or other such time as agreed with the Environment &amp; Certification Manager. Minor Corrective Actions not closed within 12 months may be raised to Major Corrective Actions by Scottish Woodlands.”
Where a minor was not raised to a major there was a lack of record as to why it was not raised and what was expected to happen next on the Care/ Sear register.</t>
  </si>
  <si>
    <t>SAGCS  11.10 PEFC 10.10</t>
  </si>
  <si>
    <r>
      <t xml:space="preserve">When visiting </t>
    </r>
    <r>
      <rPr>
        <b/>
        <sz val="11"/>
        <rFont val="Cambria"/>
        <family val="1"/>
        <scheme val="major"/>
      </rPr>
      <t>Eldrick</t>
    </r>
    <r>
      <rPr>
        <sz val="11"/>
        <rFont val="Cambria"/>
        <family val="1"/>
        <scheme val="major"/>
      </rPr>
      <t xml:space="preserve"> on Thursday 8th June, a spraying contractor was seen riding a sit-astride ATV without any head protection, required as per FISA Safety Guide 701, point 1. He did have the helmet with him, but wasn’t wearing it. </t>
    </r>
    <r>
      <rPr>
        <b/>
        <sz val="11"/>
        <rFont val="Cambria"/>
        <family val="1"/>
        <scheme val="major"/>
      </rPr>
      <t>Coulshill</t>
    </r>
    <r>
      <rPr>
        <sz val="11"/>
        <rFont val="Cambria"/>
        <family val="1"/>
        <scheme val="major"/>
      </rPr>
      <t xml:space="preserve">: Road construction site - The site saftey coordinator operating the excavator at the borrow pit did not wear a hard hat when exiting his vehicle. In interview he confirmed he had no hard hat onsite as he had left in his vehicle which was being serviced. Photograph supplied of operator wearing a hard hat in his vehicle. Both these findings remain open as no evidence of how the issue was addressed to prevent reoccurrence.
</t>
    </r>
    <r>
      <rPr>
        <b/>
        <sz val="11"/>
        <rFont val="Cambria"/>
        <family val="1"/>
        <scheme val="major"/>
      </rPr>
      <t xml:space="preserve">Aigas: </t>
    </r>
    <r>
      <rPr>
        <sz val="11"/>
        <rFont val="Cambria"/>
        <family val="1"/>
        <scheme val="major"/>
      </rPr>
      <t xml:space="preserve">Inspected contents of first aid kits - one in office with sterile bandages with expiry date 2019, another which the forest manager stated was taken onto site with volunteers had no in date sterile small or large bandages in date (expiry dates were 2015 or 2020).  Photographic evidence of supplied 30/6/23 of in date sterile wound dressings dated 2025 seen. </t>
    </r>
    <r>
      <rPr>
        <b/>
        <sz val="11"/>
        <rFont val="Cambria"/>
        <family val="1"/>
        <scheme val="major"/>
      </rPr>
      <t>Closed at Audit.</t>
    </r>
    <r>
      <rPr>
        <sz val="11"/>
        <rFont val="Cambria"/>
        <family val="1"/>
        <scheme val="major"/>
      </rPr>
      <t xml:space="preserve">
</t>
    </r>
    <r>
      <rPr>
        <b/>
        <sz val="11"/>
        <rFont val="Cambria"/>
        <family val="1"/>
        <scheme val="major"/>
      </rPr>
      <t xml:space="preserve">Coulshill: </t>
    </r>
    <r>
      <rPr>
        <sz val="11"/>
        <rFont val="Cambria"/>
        <family val="1"/>
        <scheme val="major"/>
      </rPr>
      <t xml:space="preserve">Fire extinguisher in excavator - Examined pressure gauge/ dial and noted the needle in the left red zone means that the fire extinguisher is undercharged and warranted a recharge. No inspection tag/ servicing label on the extinguisher. Photographic record supplied of a contractor holding a fire extinguisher with compliant guage/ dial. </t>
    </r>
    <r>
      <rPr>
        <b/>
        <sz val="11"/>
        <rFont val="Cambria"/>
        <family val="1"/>
        <scheme val="major"/>
      </rPr>
      <t>Closed at Audit.</t>
    </r>
  </si>
  <si>
    <t>UKWAS 5.4.1a</t>
  </si>
  <si>
    <t>There shall be conformance with associated codes of practice.</t>
  </si>
  <si>
    <r>
      <rPr>
        <b/>
        <sz val="11"/>
        <rFont val="Cambria"/>
        <family val="1"/>
        <scheme val="major"/>
      </rPr>
      <t>Corrieour</t>
    </r>
    <r>
      <rPr>
        <sz val="11"/>
        <rFont val="Cambria"/>
        <family val="1"/>
        <scheme val="major"/>
      </rPr>
      <t xml:space="preserve"> Suicide graves: The 2022 Annual monitoring report states the area was clear of tree cover.  A site visit was made to suicide graves with the forest manager where conifer regeneration up to 1m was present over the site.  The 5 year plan review 13/3/22 states findings for archaeology as “Area is clear and will continue to stay clear in order to preserve the archaeology.”
</t>
    </r>
    <r>
      <rPr>
        <b/>
        <sz val="11"/>
        <rFont val="Cambria"/>
        <family val="1"/>
        <scheme val="major"/>
      </rPr>
      <t>Struy Estate</t>
    </r>
    <r>
      <rPr>
        <sz val="11"/>
        <rFont val="Cambria"/>
        <family val="1"/>
        <scheme val="major"/>
      </rPr>
      <t xml:space="preserve"> Dun Struy Beag: The 2022 Annual monitoring report states monitoring at pre-operations surveys/ assessments with 5-year review if no damage found. The 04/21 to 03/22 reported walk over harvesting operations carried out in 2021 prior to thinning operations with no additional archaeology found. No change to site conditions. It was noted at audit site visit regeneration 2 DF approx. 1.5m height on the site along with scattered broom. Struy LTFP 5 year review was undertaken in 21/7/22 with no record of 5 year assessment findings of the site.
No evidence of forest managers having assessed the condition of these sites and adopted a precautionary approach to maintained and/ or enhance these features.</t>
    </r>
  </si>
  <si>
    <t>UKWAS 4.8.1</t>
  </si>
  <si>
    <t>Cultural &amp; historical features/ sites: Manager shall assess condition and adopting a precautionary approach devise and implement measures to maintain and/ or enhance them.</t>
  </si>
  <si>
    <r>
      <t xml:space="preserve">2020.19 Minor raised to Major repeat issue regarding hazard signage on deer high seats at the following sites: Drumore &amp; Whitehouse, Mountguhanie and Barhill-Waterside.  </t>
    </r>
    <r>
      <rPr>
        <b/>
        <sz val="11"/>
        <rFont val="Cambria"/>
        <family val="1"/>
        <scheme val="major"/>
      </rPr>
      <t>Drumore &amp; Whitehouse</t>
    </r>
    <r>
      <rPr>
        <sz val="11"/>
        <rFont val="Cambria"/>
        <family val="1"/>
        <scheme val="major"/>
      </rPr>
      <t xml:space="preserve">: sign erected during audit. </t>
    </r>
    <r>
      <rPr>
        <b/>
        <sz val="11"/>
        <rFont val="Cambria"/>
        <family val="1"/>
        <scheme val="major"/>
      </rPr>
      <t xml:space="preserve">Mountquhanie </t>
    </r>
    <r>
      <rPr>
        <sz val="11"/>
        <rFont val="Cambria"/>
        <family val="1"/>
        <scheme val="major"/>
      </rPr>
      <t xml:space="preserve">sign erected during audit </t>
    </r>
    <r>
      <rPr>
        <b/>
        <sz val="11"/>
        <rFont val="Cambria"/>
        <family val="1"/>
        <scheme val="major"/>
      </rPr>
      <t>Barrhill-Waterside</t>
    </r>
    <r>
      <rPr>
        <sz val="11"/>
        <rFont val="Cambria"/>
        <family val="1"/>
        <scheme val="major"/>
      </rPr>
      <t xml:space="preserve"> Photographis evidence supplied. </t>
    </r>
    <r>
      <rPr>
        <b/>
        <sz val="11"/>
        <rFont val="Cambria"/>
        <family val="1"/>
        <scheme val="major"/>
      </rPr>
      <t>Closed at Audit</t>
    </r>
  </si>
  <si>
    <t>The Group Manager shall ensure Compliance with health and safety legislation  • Conformance with associated codes of practice • Conformance with FISA guidance.</t>
  </si>
  <si>
    <t>Drumore &amp; Whitehouse: sign erected during audit. Mountquhanie sign erected during audit Barrhill-Waterside Photographis evidence supplied. Closed at Audit</t>
  </si>
  <si>
    <r>
      <rPr>
        <b/>
        <sz val="11"/>
        <rFont val="Cambria"/>
        <family val="1"/>
        <scheme val="major"/>
      </rPr>
      <t>Strathmore &amp; Altnabreac</t>
    </r>
    <r>
      <rPr>
        <sz val="11"/>
        <rFont val="Cambria"/>
        <family val="1"/>
        <scheme val="major"/>
      </rPr>
      <t xml:space="preserve">: Email 13 August 21 from Forest Manger to the landowners confirmed the gamekeeper had carried out an assessment of the high seats to identify any maintenance works,  No record of any subsequent inspections. 
</t>
    </r>
    <r>
      <rPr>
        <b/>
        <sz val="11"/>
        <rFont val="Cambria"/>
        <family val="1"/>
        <scheme val="major"/>
      </rPr>
      <t>Mountquhanie Estate: Struy Estate: Drumore &amp; Whitehouse: Barhill:</t>
    </r>
    <r>
      <rPr>
        <sz val="11"/>
        <rFont val="Cambria"/>
        <family val="1"/>
        <scheme val="major"/>
      </rPr>
      <t xml:space="preserve"> No record of assessment could be supplied in accordance with Best Practice Culling from High seats section on Maintenance to “carry out a formal inspection annually and record results.</t>
    </r>
  </si>
  <si>
    <t>UKWAS 3.1.1</t>
  </si>
  <si>
    <t xml:space="preserve"> Woodland operations shall conform to forestry best practice.</t>
  </si>
  <si>
    <r>
      <rPr>
        <b/>
        <sz val="11"/>
        <rFont val="Cambria"/>
        <family val="1"/>
        <scheme val="major"/>
      </rPr>
      <t>Corrieour</t>
    </r>
    <r>
      <rPr>
        <sz val="11"/>
        <rFont val="Cambria"/>
        <family val="1"/>
        <scheme val="major"/>
      </rPr>
      <t xml:space="preserve">: The 5 year review (13/3/22) monitoring report has a stated indicator from the forest plan “Assess successful establishment of native broadleaved regeneration and likewise undesirable regeneration of conifer species such as SS or WH.” The significant monitoring results were stated as “Due to the well established native woodland areas, continue to monitor as usual.” Cpt 2d {3.2ha, 3%} restocked (19/20) with NBL within deer fence had conifer regeneration through the fenced area. During the site visit discussion with the Forest manager he had assessed the need for clearance of gorse to be undertaken in conifer restock adjacent to the NBL area. No evidence of the assessment of the impact of the conifer regeneration within the NBL, the identification of any measures and programme to addressed the conifer development on the broadleaf habitat. 
SW Preassessment states - NBL will represent 5% on completion of restocking </t>
    </r>
  </si>
  <si>
    <t>UKWAS 4.4.3</t>
  </si>
  <si>
    <t>Areas of Seminatural habitats shall constitute a minimum of 5% of the WMU. Where comprise less than 5% of WMU manager shall take action to convert other areas to more natural conditions.</t>
  </si>
  <si>
    <r>
      <rPr>
        <b/>
        <sz val="11"/>
        <rFont val="Cambria"/>
        <family val="1"/>
        <scheme val="major"/>
      </rPr>
      <t>Drumore &amp; Whitehouse:</t>
    </r>
    <r>
      <rPr>
        <sz val="11"/>
        <rFont val="Cambria"/>
        <family val="1"/>
        <scheme val="major"/>
      </rPr>
      <t xml:space="preserve"> Visit made Inspection of 2021 restocks Cpts 3u and 2a &amp; b as well as 3m, z &amp; p following 2023 Beat Up and weevil overspray. Inspection of weevil spraying contract using Gazelle (Acetamiprid) with SM Forestry ltd in early June 2023, no CoSHH has attached to contract. The FM demonstrated that the contractor used at Drumore had received weevil spraying contract information including Gazelle (Acetamiprid) CoSHH for nearby adjacent Estate (Airlie). However in interview with the manager he detailed the actual product used was Pan Vulcan (acetamprid), confirmed to CEM on 29/6/23.
SW Pesticide Manual Section 2.3.3 Chemical purchase &amp; supply.” 
“To avoid any potential for over or under dose; in the event that an alternative product is acceptable, the Manager shall check and reissue all contract documentation appropriate to the replacement product and refer to the CoSHH assessment for the alternative product for any change to PPE or other precautions”  Minor raised as proceedures not followed.</t>
    </r>
  </si>
  <si>
    <t>UKWAS 3.4.3</t>
  </si>
  <si>
    <t>Where Pesticides and biological control agents are to be used: the manager and workers shall be aware of and implement legal requirements and non-legislation guidance for use of pesticides in forestry.</t>
  </si>
  <si>
    <r>
      <rPr>
        <b/>
        <sz val="11"/>
        <rFont val="Cambria"/>
        <family val="1"/>
        <scheme val="major"/>
      </rPr>
      <t>Mountquhanie:</t>
    </r>
    <r>
      <rPr>
        <sz val="11"/>
        <rFont val="Cambria"/>
        <family val="1"/>
        <scheme val="major"/>
      </rPr>
      <t xml:space="preserve"> No evidence supplied that the members of the shooting syndicate have appropriate competency  to undertake deer control and pheasant shoot.  </t>
    </r>
    <r>
      <rPr>
        <b/>
        <sz val="11"/>
        <rFont val="Cambria"/>
        <family val="1"/>
        <scheme val="major"/>
      </rPr>
      <t>Drumore &amp; Whitehouse</t>
    </r>
    <r>
      <rPr>
        <sz val="11"/>
        <rFont val="Cambria"/>
        <family val="1"/>
        <scheme val="major"/>
      </rPr>
      <t xml:space="preserve">: No evidence of competency of stalker. </t>
    </r>
    <r>
      <rPr>
        <b/>
        <sz val="11"/>
        <rFont val="Cambria"/>
        <family val="1"/>
        <scheme val="major"/>
      </rPr>
      <t>Leitters</t>
    </r>
    <r>
      <rPr>
        <sz val="11"/>
        <rFont val="Cambria"/>
        <family val="1"/>
        <scheme val="major"/>
      </rPr>
      <t>: deer stalker no record of competency</t>
    </r>
  </si>
  <si>
    <t>UKWAS 5.4.1c</t>
  </si>
  <si>
    <t>There shall be appropriate competency</t>
  </si>
  <si>
    <t xml:space="preserve">Deer Stalking Certificates levels 1 &amp; 2 supplied for individual stalkers at all three properties. </t>
  </si>
  <si>
    <r>
      <rPr>
        <b/>
        <sz val="11"/>
        <rFont val="Cambria"/>
        <family val="1"/>
        <scheme val="major"/>
      </rPr>
      <t>Mountquhanie</t>
    </r>
    <r>
      <rPr>
        <sz val="11"/>
        <rFont val="Cambria"/>
        <family val="1"/>
        <scheme val="major"/>
      </rPr>
      <t>: No evidence supplied that the shooting syndicate have Shooting syndicate Stalkers/ deer controllers appropriate insurance</t>
    </r>
  </si>
  <si>
    <t>UKWAS 5.7.1</t>
  </si>
  <si>
    <t>The workers shall be covered by adequate PL insurance</t>
  </si>
  <si>
    <r>
      <rPr>
        <b/>
        <sz val="11"/>
        <rFont val="Cambria"/>
        <family val="1"/>
        <scheme val="major"/>
      </rPr>
      <t>Corrieour</t>
    </r>
    <r>
      <rPr>
        <sz val="11"/>
        <rFont val="Cambria"/>
        <family val="1"/>
        <scheme val="major"/>
      </rPr>
      <t xml:space="preserve">: During site visit  old timber pallets were noted in two locations.  Photographic evidence supplied of removal of pallets from site during audit. Caravan used by shooting tennat in poor condition on site.  In interview Forest manager unsure t still in use and if not what are the plans for removal.  No waste and redundant materials plan for the site.
At </t>
    </r>
    <r>
      <rPr>
        <b/>
        <sz val="11"/>
        <rFont val="Cambria"/>
        <family val="1"/>
        <scheme val="major"/>
      </rPr>
      <t xml:space="preserve">Moorpark </t>
    </r>
    <r>
      <rPr>
        <sz val="11"/>
        <rFont val="Cambria"/>
        <family val="1"/>
        <scheme val="major"/>
      </rPr>
      <t xml:space="preserve">Quarry, cables used by contractors for blasting remained in place following completion of works but had not been entered on the Waste and Redundant Materials Management section of the Additional UKWAS Compliance Appendix for the site.
</t>
    </r>
    <r>
      <rPr>
        <b/>
        <sz val="11"/>
        <rFont val="Cambria"/>
        <family val="1"/>
        <scheme val="major"/>
      </rPr>
      <t>Drumore &amp; Whitehouse</t>
    </r>
    <r>
      <rPr>
        <sz val="11"/>
        <rFont val="Cambria"/>
        <family val="1"/>
        <scheme val="major"/>
      </rPr>
      <t xml:space="preserve">: Shooting infrastructure and miscellaneous tyres and feed bags not identified on waste &amp; redundant materials management Section 9 in Additional UKWAS Compliance Appendices. Updated waste and redundant materials plan supplied during audit </t>
    </r>
    <r>
      <rPr>
        <b/>
        <sz val="11"/>
        <rFont val="Cambria"/>
        <family val="1"/>
        <scheme val="major"/>
      </rPr>
      <t>Closed at Audit</t>
    </r>
  </si>
  <si>
    <t>UKWAS 3.6.2</t>
  </si>
  <si>
    <t>The owner/ manager shall prepare and implement a prioritised plan to manage and progressively remove redundant materials</t>
  </si>
  <si>
    <t>Drumore &amp; Whitehouse: Updated waste and redundant materials plan supplied during audit Closed at Audit</t>
  </si>
  <si>
    <r>
      <rPr>
        <b/>
        <sz val="11"/>
        <rFont val="Cambria"/>
        <family val="1"/>
        <scheme val="major"/>
      </rPr>
      <t>Mountquahanie</t>
    </r>
    <r>
      <rPr>
        <sz val="11"/>
        <rFont val="Cambria"/>
        <family val="1"/>
        <scheme val="major"/>
      </rPr>
      <t xml:space="preserve"> UKWAS plan stated no invasives under section C1.1.12. During audit site visit Rhododendron was found as scattered through the forest and as pockets within pheasant pen.  Updated UKWAS plan now includes Rhododendron ponticum presence and commitment to monitor. </t>
    </r>
    <r>
      <rPr>
        <b/>
        <sz val="11"/>
        <rFont val="Cambria"/>
        <family val="1"/>
        <scheme val="major"/>
      </rPr>
      <t>CLOSED AT AUDIT</t>
    </r>
  </si>
  <si>
    <t>UKWAS 2.5.3</t>
  </si>
  <si>
    <t>The owner/ manager shall assess the potential negative impacts of natural hazards on the WMU including invasive plant species:</t>
  </si>
  <si>
    <t>Updated UKWAS plan now includes Rhododendron ponticum presence and commitment to monitor. CLOSED AT AUDIT</t>
  </si>
  <si>
    <t>Choose one option from the drop downs</t>
  </si>
  <si>
    <t>OBS - complies with the STD requirements but potential NC in future</t>
  </si>
  <si>
    <t>Minor - Temporary lapse</t>
  </si>
  <si>
    <t>Minor - unusual/non-systematic</t>
  </si>
  <si>
    <t>Minor - impact limited temporal and spatial scale</t>
  </si>
  <si>
    <t>Major - continung over a long time period</t>
  </si>
  <si>
    <t>Major - repeated/systematic</t>
  </si>
  <si>
    <t>Major - affects a wide area and/or causes significant damage,</t>
  </si>
  <si>
    <t>Major - absence or a total breakdown of a system,</t>
  </si>
  <si>
    <t>Major - not corrected or adequately responded to by the client once identified.</t>
  </si>
  <si>
    <t xml:space="preserve">Ukwas v4.0 ref </t>
  </si>
  <si>
    <t>FSC ref</t>
  </si>
  <si>
    <t>Legal compliance and UKWAS conformance</t>
  </si>
  <si>
    <t xml:space="preserve">Compliance and conformance
</t>
  </si>
  <si>
    <t xml:space="preserve">1.1.1 There shall be compliance with the law. There shall be no substantiated outstanding claims of non-compliance related to woodland management.
Verifiers:
• No evidence of non-compliance from audit
• Evidence of correction of any previous non-compliance
• A system to be aware of and implement requirements of new legislation.
</t>
  </si>
  <si>
    <t>RA</t>
  </si>
  <si>
    <t xml:space="preserve">1.1.2 There shall be conformance to the spirit of any relevant codes of practice or good practice guidelines.
Verifiers: 
• No evidence of non-conformance from audit
• Evidence of correction of any previous non-conformance
• A system to be aware of and conform to new codes of practice and good practice guidelines.
</t>
  </si>
  <si>
    <t>1.1.3 a)</t>
  </si>
  <si>
    <t xml:space="preserve">1.1.3 a) The legal identity of the owner/manager shall be documented. 
Verifiers: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
</t>
  </si>
  <si>
    <t>1.13 b)</t>
  </si>
  <si>
    <t>1.1.3 b) The boundaries of the owner’s/manager’s legal ownership or tenure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</si>
  <si>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1.1.3 c)</t>
  </si>
  <si>
    <t>1.1.3 c) The scope of the owner’s/manager’s legal rights to manage the WMU and to harvest products and/or supply services from within the WMU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</si>
  <si>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1.1.3 d)</t>
  </si>
  <si>
    <t>1.1.3 d) Legal authority to carry out specific operations, where required by the relevant authorities,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</si>
  <si>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 xml:space="preserve">1.1.3 e) </t>
  </si>
  <si>
    <t>1.3.2</t>
  </si>
  <si>
    <t>1.1.3 e) Payment shall be made in a timely manner of all applicable legally prescribed charges connected with forest management.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</si>
  <si>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1.1.4 a)</t>
  </si>
  <si>
    <t>1.6.1</t>
  </si>
  <si>
    <t>1.1.4 a) Mechanisms shall be employed to identify, prevent and resolve disputes over tenure claims and use rights through appropriate consultation with interested parties. 
Verifiers: 
Use of dispute resolution mechanism.</t>
  </si>
  <si>
    <t>1.1.4 b)</t>
  </si>
  <si>
    <t>1.6.2</t>
  </si>
  <si>
    <t>1.1.4 b) Where possible, the owner/manager shall seek to resolve disputes out of court and in a timely manner. 
Verifiers: 
Use of dispute resolution mechanism.</t>
  </si>
  <si>
    <t>1.1.5 a)</t>
  </si>
  <si>
    <t>1.8.1</t>
  </si>
  <si>
    <t xml:space="preserve">1.1.5 a) The owner/manager shall:
• Commit to conformance to this certification standard, and
• Have declared an intention to protect and maintain the woodland management unit and its ecological integrity in the long term.
Verifiers: 
Signed declaration of commitment; Dissemination of the requirements of this certification standard to workers, licensees and leaseholders; Public statement of policy
 </t>
  </si>
  <si>
    <t>1.1.5 b)</t>
  </si>
  <si>
    <t>1.8.2</t>
  </si>
  <si>
    <t xml:space="preserve">1.1.5 b) A statement of these commitments shall be made publicly available upon request. 
Verifiers: 
Signed declaration of commitment; Dissemination of the requirements of this certification standard to workers, licensees and leaseholders; Public statement of policy
 </t>
  </si>
  <si>
    <t>1.1.6 a)</t>
  </si>
  <si>
    <t>1.7.1</t>
  </si>
  <si>
    <t>1.1.6 a) There shall be conformance to guidance on anti-corruption legislation. 
Verifiers: 
• Discussion with the owner/manager
• Written procedures
• Public statement of policy.</t>
  </si>
  <si>
    <t>1.1.6 b)</t>
  </si>
  <si>
    <t>1.7.2</t>
  </si>
  <si>
    <t xml:space="preserve">1.1.6 b) Large enterprises shall have and implement a publicly available anti-corruption policy which meets or exceeds the requirements of legislation. 
Verifiers: 
• Discussion with the owner/manager
• Written procedures
• Public statement of policy.
</t>
  </si>
  <si>
    <t xml:space="preserve">1.1.7 </t>
  </si>
  <si>
    <t>1.5.1</t>
  </si>
  <si>
    <t>1.1.7 There shall be compliance with legislation relating to the transportation and trade of forest products, including, where relevant, the EU Timber Regulation (EUTR) and phytosanitary requirements.
Verifiers: 
• Relevant procedures and records.</t>
  </si>
  <si>
    <t>Protection from illegal activities</t>
  </si>
  <si>
    <t xml:space="preserve">1.2.1 The owner/manager shall take all reasonable measures, including engagement with the police and statutory bodies, to prevent or stop illegal or unauthorised uses of the woodland that could jeopardise fulfilment of the objectives of management.
Verifiers: 
• The owner/manager is aware of potential and actual problems
• Evidence of response to actual current problems
• Evidence of a pro-active approach to potential and actual problems including follow-up action
• Engagement with statutory bodies.
</t>
  </si>
  <si>
    <t>Genetically modified organisms</t>
  </si>
  <si>
    <t>10.4.1</t>
  </si>
  <si>
    <t xml:space="preserve">1.3.1 Genetically modified organisms (GMOs) shall not be used.
Verifiers: 
• Plant supply records
• Discussion with the owner/manager.
</t>
  </si>
  <si>
    <t>Management planning</t>
  </si>
  <si>
    <t xml:space="preserve">Long term policy and objectives
</t>
  </si>
  <si>
    <t>2.1.1 a)</t>
  </si>
  <si>
    <t>7.1.1</t>
  </si>
  <si>
    <t>2.1.1 a) The owner/manager shall have a long term policy and management objectives which are environmentally sound, socially beneficial and economically viable. 
Verifiers: 
• Discussion with the owner/manager and workers
• Management planning documentation
• Toolbox talks</t>
  </si>
  <si>
    <t>2.1.1 b)</t>
  </si>
  <si>
    <t>7.1.2</t>
  </si>
  <si>
    <t>2.1.1 b) The policy and objectives, or summaries thereof, shall be proactively communicated to workers consistent with their roles and responsibilities. 
Verifiers: 
• Discussion with the owner/manager and workers
• Management planning documentation
• Toolbox talks</t>
  </si>
  <si>
    <t>2.1.2</t>
  </si>
  <si>
    <t xml:space="preserve">2.1.2 Woodland management planning shall take fully into account the long-term positive and negative economic, environmental and social impacts of proposed operations, including potential impacts outside the WMU.
Verifiers: 
• Discussion with the owner/manager
• Management planning documentation.
</t>
  </si>
  <si>
    <t>2.1.3 a)</t>
  </si>
  <si>
    <t xml:space="preserve">2.1.3 a) Woodland management planning shall demonstrate a commitment to long-term economic viability. 
Verifiers: 
• Discussion with the owner/manager
• Management planning documentation
• Financial records relating to the woodland resource
• Budget forecasting, expenditure and potential sources of funding.
</t>
  </si>
  <si>
    <t>2.1.3 b)</t>
  </si>
  <si>
    <t>5.5.2</t>
  </si>
  <si>
    <t xml:space="preserve">2.1.3 b) The owner/manager shall aim to secure the necessary investment to implement the management plan in order to meet this standard and to ensure long-term economic viability.
Verifiers: 
• Discussion with the owner/manager
• Management planning documentation
• Financial records relating to the woodland resource
• Budget forecasting, expenditure and potential sources of funding. </t>
  </si>
  <si>
    <t xml:space="preserve">Documentation
</t>
  </si>
  <si>
    <t>2.2.1 a)</t>
  </si>
  <si>
    <t>7.1.3.1</t>
  </si>
  <si>
    <t xml:space="preserve">2.2.1 All areas in the WMU shall be covered by management planning documentation which shall be retained for at least ten years and shall incorporate:
2.2.1  a) A long-term policy for the woodland.
Verifiers: 
• Management planning documentation 
• Appropriate maps and records.
</t>
  </si>
  <si>
    <t>2.2.1 b)</t>
  </si>
  <si>
    <t>5.1.1</t>
  </si>
  <si>
    <t xml:space="preserve">2.2.1  b) Assessment of relevant components of the woodland resource, including potential products and services which are consistent with the management objectives. 
Verifiers: 
• Management planning documentation 
• Appropriate maps and records.
</t>
  </si>
  <si>
    <t xml:space="preserve">2.2.1  c) </t>
  </si>
  <si>
    <t>6.1.1</t>
  </si>
  <si>
    <t>2.2.1  c) Assessment of environmental values, including those outside the WMU potentially affected by management, sufficient to determine appropriate conservation measures and to provide a baseline for detecting possible negative impacts.
Verifiers: 
• Management planning documentation 
• Appropriate maps and records.</t>
  </si>
  <si>
    <t>2.2.1  d)</t>
  </si>
  <si>
    <t>7.2.1.4</t>
  </si>
  <si>
    <t>2.2.1  d) Identification of special characteristics and sensitivities of the woodland and appropriate treatments. 
Verifiers: 
• Management planning documentation 
• Appropriate maps and records.</t>
  </si>
  <si>
    <t>2.2.1  e)</t>
  </si>
  <si>
    <t>7.2.1.5</t>
  </si>
  <si>
    <t>2.2.1  e) Specific measures to maintain and where possible enhance those areas identified under sections 4.1-4.5 and 4.8, considering areas where either the extent of these areas or their sensitivity to operations may be unknown
Verifiers: 
• Management planning documentation 
• Appropriate maps and records.</t>
  </si>
  <si>
    <t>2.2.1  f)</t>
  </si>
  <si>
    <t>7.2.1.6</t>
  </si>
  <si>
    <t>2.2.1  f) Identification of community and social needs and sensitivities. 
Verifiers: 
• Management planning documentation 
• Appropriate maps and records.</t>
  </si>
  <si>
    <t xml:space="preserve">2.2.1  g) </t>
  </si>
  <si>
    <t>7.1.3.2 (objectives) and 7.3.1 (targets)</t>
  </si>
  <si>
    <t>2.2.1  g) Prioritised objectives, with verifiable targets to measure progress. 
Verifiers: 
• Management planning documentation 
• Appropriate maps and records.</t>
  </si>
  <si>
    <t>2.2.1  h)</t>
  </si>
  <si>
    <t>7.2.1.8</t>
  </si>
  <si>
    <t>2.2.1  h) Rationale for management prescriptions
Verifiers: 
• Management planning documentation 
• Appropriate maps and records.</t>
  </si>
  <si>
    <t>2.2.1  i)</t>
  </si>
  <si>
    <t>7.2.1.9</t>
  </si>
  <si>
    <t>2.2.1  i) Outline planned felling and regeneration over the next 20 years. 
Verifiers: 
• Management planning documentation 
• Appropriate maps and records.</t>
  </si>
  <si>
    <t>2.2.1  j)</t>
  </si>
  <si>
    <t>7.2.1.10</t>
  </si>
  <si>
    <t>2.2.1  j) Where applicable annual allowable harvest of non-timber woodland products (NTWPs). 
Verifiers: 
• Management planning documentation 
• Appropriate maps and records.</t>
  </si>
  <si>
    <t xml:space="preserve">2.2.1  k) </t>
  </si>
  <si>
    <t>7.2.1.11</t>
  </si>
  <si>
    <t>2.2.1  k) Rationale for the operational techniques to be used. 
Verifiers: 
• Management planning documentation 
• Appropriate maps and records.</t>
  </si>
  <si>
    <t>2.2.1  l)</t>
  </si>
  <si>
    <t>7.2.1.12</t>
  </si>
  <si>
    <t>2.2.1  l) Plans for implementation, first five years in detail.  
Verifiers: 
• Management planning documentation 
• Appropriate maps and records.</t>
  </si>
  <si>
    <t xml:space="preserve">2.2.1  m) </t>
  </si>
  <si>
    <t>7.2.1.13</t>
  </si>
  <si>
    <t>2.2.1  m) Appropriate maps.  
Verifiers: 
• Management planning documentation 
• Appropriate maps and records.</t>
  </si>
  <si>
    <t>2.2.1  n)</t>
  </si>
  <si>
    <t>7.2.1.14</t>
  </si>
  <si>
    <t>2.2.1  n) Plans to monitor at least those elements identified under section 2.15.1 against the objectives. 
Verifiers: 
• Management planning documentation 
• Appropriate maps and records.</t>
  </si>
  <si>
    <t>2.2.2</t>
  </si>
  <si>
    <t>7.5.1</t>
  </si>
  <si>
    <t xml:space="preserve">2.2.2 While respecting the confidentiality of information, the owner/manager shall, upon request, make publicly available either:
• Management planning documentation, or 
• A summary of the management planning documentation.
Verifiers: 
• Evidence of fulfilling requests for management planning documentation or summaries
• A public contact point
• Summary management planning documentation.
</t>
  </si>
  <si>
    <t>2.2.3</t>
  </si>
  <si>
    <t xml:space="preserve">2.2.3 The management planning documentation shall be reviewed periodically (at least every ten years), taking into account:
• Monitoring results,
• Results of certification audits,
• Results of stakeholder engagement,
• New research and technical information, and
• Changed environmental, social, or economic circumstances.
Verifiers: 
• Management planning documentation.
</t>
  </si>
  <si>
    <t>Consultation and co-operation</t>
  </si>
  <si>
    <t>2.3.1 a)</t>
  </si>
  <si>
    <t>4.1.1</t>
  </si>
  <si>
    <t xml:space="preserve">2.3.1 a) a) Local people, relevant organisations and interested parties shall be identified and made aware that: 
• New or revised management planning documentation, as specified under section 2.2.1, is being produced
• High impact operations are planned 
• The woodland is being evaluated for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</si>
  <si>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b)</t>
  </si>
  <si>
    <t>4.1.2</t>
  </si>
  <si>
    <t xml:space="preserve">2.3.1 b)  The owner/manager shall ensure that there is full co-operation with the relevant forestry authority’s consultation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</si>
  <si>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c)</t>
  </si>
  <si>
    <t>7.6.1 (general engagement in planning and monitoring processes) and 9.4.2 (HCV monitoring)]</t>
  </si>
  <si>
    <t xml:space="preserve">2.3.1 c) The owner/manager shall consult appropriately with local people, relevant organisations and other interested parties, and provide opportunities for their engagement in planning and monitoring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</si>
  <si>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d)</t>
  </si>
  <si>
    <t xml:space="preserve">2.3.1 d) Methods of consultation and engagement shall be designed to ensure that local people, relevant organisations and other interested parties have reasonable opportunities to participate equitably and without discrimination.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</si>
  <si>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e)</t>
  </si>
  <si>
    <t>4.5.1</t>
  </si>
  <si>
    <t>2.3.1 e) The owner/manager shall respond to issues raised or requests for ongoing dialogue and engagement and shall demonstrate how the results of the consultation including community and social impacts have been taken into account in management planning and operations.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</si>
  <si>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2.3.1 f)</t>
  </si>
  <si>
    <t>4.1.3</t>
  </si>
  <si>
    <t>2.3.1 f) At least 30 days shall be allowed for people to respond to notices, letters or meetings before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</si>
  <si>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2.3.2 a)</t>
  </si>
  <si>
    <t>6.8.3</t>
  </si>
  <si>
    <t xml:space="preserve">2.3.2 a)  a) Where appropriate, contact shall be made with the owners of adjoining woodlands to try to ensure that restructuring of one woodland complements and does not unreasonably compromise the management of adjoining ones.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
</t>
  </si>
  <si>
    <t>2.3.2 b)</t>
  </si>
  <si>
    <t>10.3.4</t>
  </si>
  <si>
    <t>2.3.2 b) Management of invasive plants and of wild mammals shall be undertaken where relevant in co-operation with statutory bodies and where possible and practicable in co-ordination with neighbours (see also section 2.12.1 in relation to deer).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</si>
  <si>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2.3.2 c)</t>
  </si>
  <si>
    <t>6.6.6</t>
  </si>
  <si>
    <t>2.3.2 c) Where appropriate and possible, the owner/manager shall consider opportunities for cooperating with neighbours in landscape scale conservation initiatives.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</si>
  <si>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Productive potential of the WMU</t>
  </si>
  <si>
    <t>2.4.1</t>
  </si>
  <si>
    <t>5.2.1</t>
  </si>
  <si>
    <t>2.4.1 The owner/manager shall plan and implement measures to maintain and/or enhance long-term soil and hydrological functions.
Verifiers: 
• Management planning documentation
• Field observation.</t>
  </si>
  <si>
    <t>2.4.2 a)</t>
  </si>
  <si>
    <t>5.2.2</t>
  </si>
  <si>
    <t xml:space="preserve">2.4.2 a) Timber shall normally be harvested from the WMU at or below a level which can be permanently sustained. 
Verifiers: 
• Compartment records
• Growth and yield estimates
• Production records or appropriate standing sale volume assessments and reconciliation with estimates
• Demonstrated control of thinning intensity
• Discussion with the owner/manager
• Field observation.
</t>
  </si>
  <si>
    <t>2.4.2 b)</t>
  </si>
  <si>
    <t>5.2.3</t>
  </si>
  <si>
    <t>2.4.2 b) Selective harvesting shall not be to the long-term detriment of the quality and value of stands. 
Verifiers: 
• Compartment records
• Growth and yield estimates
• Production records or appropriate standing sale volume assessments and reconciliation with estimates
• Demonstrated control of thinning intensity
• Discussion with the owner/manager
• Field observation.</t>
  </si>
  <si>
    <t>2.4.3</t>
  </si>
  <si>
    <t>5.2.4</t>
  </si>
  <si>
    <t>2.4.3 Harvesting of non-timber woodland products or use of ecosystem services from the WMU shall be at or below a level which can be permanently sustained.
Verifiers: 
• Evidence from records and discussion with the owner/manager that quantities harvested are in line with sustainable growth rates and that there are no significant adverse environmental impacts.</t>
  </si>
  <si>
    <t>2.4.4</t>
  </si>
  <si>
    <t>1.5.2</t>
  </si>
  <si>
    <t xml:space="preserve">2.4.4 Priority species shall not be harvested or controlled without the consent of the relevant statutory nature conservation and countryside agency.
Verifiers: 
• Discussion with the owner/manager
• Monitoring records
• Species inventories.
</t>
  </si>
  <si>
    <t>Assessment of environmental impacts</t>
  </si>
  <si>
    <t>2.5.1 a)</t>
  </si>
  <si>
    <t>6.2.1</t>
  </si>
  <si>
    <t>2.5.1 a) The impacts of new planting and other woodland plans on environmental values shall be assessed before operations are implemented, in a manner appropriate to the scale of the operations and the sensitivity of the site. 
Verifiers: 
• Management planning documentation
• Documented environmental impact assessment or Appropriate Assessment where such has been requested by the relevant forestry authority
• Documented environmental appraisals
• Discussion with the owner/manager
• Field observation.</t>
  </si>
  <si>
    <t>2.5.1 b)</t>
  </si>
  <si>
    <t>2.5.1 b) The results of the environmental assessments shall be incorporated into planning and implementation in order to avoid, minimise or repair adverse environmental impacts of management activities.  
Verifiers: 
• Management planning documentation
• Documented environmental impact assessment or Appropriate Assessment where such has been requested by the relevant forestry authority
• Documented environmental appraisals
• Discussion with the owner/manager
• Field observation.</t>
  </si>
  <si>
    <t>2.5.2</t>
  </si>
  <si>
    <t>6.7.2</t>
  </si>
  <si>
    <t xml:space="preserve">2.5.2 The impacts of woodland plans shall be considered at a landscape level, taking due account of the interaction with adjoining land and other nearby habitats.
Verifiers: 
• Management planning documentation
• Maps
• Discussion with the owner/manager.
</t>
  </si>
  <si>
    <t>2.5.3 a)</t>
  </si>
  <si>
    <t>10.9.1</t>
  </si>
  <si>
    <t>2.5.3 a) The owner/manager shall assess the potential negative impacts of natural hazards on the WMU, including drought, floods, wind, fire, invasive plant and animal species, and other pests and diseases. 
Verifiers: 
• Management planning documentation
• Discussion with the owner/manager.</t>
  </si>
  <si>
    <t>2.5.3 b)</t>
  </si>
  <si>
    <t>10.9.2</t>
  </si>
  <si>
    <t>2.5.3 b) Planting and restructuring plans shall be designed to mitigate the risk of damage from natural hazards. 
Verifiers: 
• Management planning documentation
• Discussion with the owner/manager.</t>
  </si>
  <si>
    <t>Woodland creation</t>
  </si>
  <si>
    <t>2.6.1</t>
  </si>
  <si>
    <t xml:space="preserve">
6.8.1</t>
  </si>
  <si>
    <t xml:space="preserve">2.6.1 New woodlands shall be located and designed in ways that will:
• Deliver economic goods and/or ecosystem services,
• Maintain or enhance the visual, cultural and ecological value and character of the wider landscape, and
• Ensure the creation of a diverse woodland over time.
Verifiers: 
• Management planning documentation
• Field surveys
• Discussion with the owner/manager
• Maps
• Field observation.
</t>
  </si>
  <si>
    <t>Woodland restructuring</t>
  </si>
  <si>
    <t>2.7.1</t>
  </si>
  <si>
    <t>6.8.2</t>
  </si>
  <si>
    <t xml:space="preserve">2.7.1 Even-aged woodlands shall be gradually restructured to achieve an appropriately diverse mosaic of species, sizes, ages, spatial scales, and regeneration cycles. This structural diversity shall be maintained or enhanced.
Verifiers: 
• Management planning documentation
• Discussion with the owner/manager
• Maps
• Field observation.
</t>
  </si>
  <si>
    <t>Tree species selection</t>
  </si>
  <si>
    <t>2.8.1 a)</t>
  </si>
  <si>
    <t>10.2.1</t>
  </si>
  <si>
    <t xml:space="preserve">2.8.1 a) The range of species selected for new woodlands, and natural or artificial regeneration of existing woodlands shall be suited to the site and shall take into consideration:
• Improvement of long-term forest resilience
• Management objectives
• Requirements for conservation and enhancement of biodiversity (see section 4)
• Requirements for enhancement and restoration of habitats (see section 4)
• Landscape character. 
Verifiers: 
• Discussion with the owner/manager demonstrates that consideration has been given to a range of species, including native species
• Evidence of Ecological Site Classification analysis
• Management planning documentation
• Field observation.
</t>
  </si>
  <si>
    <t>2.8.1 b)</t>
  </si>
  <si>
    <t>10.1.1</t>
  </si>
  <si>
    <t xml:space="preserve">2.8.1 b) Regeneration (natural or planted) shall restore stand composition in a timely manner to pre-harvesting or more natural conditions.
Verifiers: 
• Discussion with the owner/manager demonstrates that consideration has been given to a range of species, including native species
• Evidence of Ecological Site Classification analysis
• Management planning documentation
• Field observation. </t>
  </si>
  <si>
    <t>2.8.1 c)</t>
  </si>
  <si>
    <t>10.2.2</t>
  </si>
  <si>
    <t xml:space="preserve">2.8.1 c) Native species shall be preferred to non-native. If non-native species are used it shall be shown that they will clearly outperform native species in meeting the owner’s objectives or in achieving long-term forest resilience. </t>
  </si>
  <si>
    <t>Non-native species</t>
  </si>
  <si>
    <t>2.9.1 a)</t>
  </si>
  <si>
    <t>10.3.1</t>
  </si>
  <si>
    <t xml:space="preserve">2.9.1 a) Non-native tree species shall only be introduced to the WMU when evidence or experience shows that any invasive impacts can be controlled effectively. 
Verifiers: 
• Documented impact assessment of any introductions made after the first certification
• Discussion with the owner/manager
• Field observation.
</t>
  </si>
  <si>
    <t>2.9.1 b)</t>
  </si>
  <si>
    <t>10.3.2</t>
  </si>
  <si>
    <t>2.9.1 b) Other non-native plant and animal species shall only be introduced if they are non-invasive and bring environmental benefits. 
Verifiers: 
• Documented impact assessment of any introductions made after the first certification
• Discussion with the owner/manager
• Field observation.</t>
  </si>
  <si>
    <t>2.9.1 c)</t>
  </si>
  <si>
    <t>10.3.3</t>
  </si>
  <si>
    <t>2.9.1 c) All new introductions shall be carefully monitored, and effective mitigation measures shall be implemented to control negative impacts outside the area in which they are established. 
Verifiers: 
• Documented impact assessment of any introductions made after the first certification
• Discussion with the owner/manager
• Field observation.</t>
  </si>
  <si>
    <t>Silvicultural systems</t>
  </si>
  <si>
    <t>2.10.1 a)</t>
  </si>
  <si>
    <t>10.5.1</t>
  </si>
  <si>
    <t>2.10.1 a) Appropriate silvicultural systems shall be adopted which are suited to species, sites, wind risk, tree health risks and management objectives and which stipulate soundly-based planting, establishment, thinning, felling and regeneration plans. 
Verifiers: 
• Management planning documentation
• Discussion with the owner/manager
• Field observation.</t>
  </si>
  <si>
    <t>2.10.1 b)</t>
  </si>
  <si>
    <t>10.5.2</t>
  </si>
  <si>
    <t>2.10.1 b) Where species, sites, wind risk, tree health risk and management objectives allow, a range of silvicultural approaches, and in particular lower impact silvicultural systems, shall be adopted with the aim of diversifying ages, species and stand structures. 
Verifiers: 
• Management planning documentation
• Discussion with the owner/manager
• Field observation.</t>
  </si>
  <si>
    <t>2.10.2 a)</t>
  </si>
  <si>
    <t>10.5.3</t>
  </si>
  <si>
    <t>2.10.2 a) In semi-natural woodland lower impact silvicultural systems shall be adopted. All felling shall be in accordance with the specific guidance for that type of woodland in the relevant Forestry Commission Practice Guide. 
Verifiers: 
• Management planning documentation
• Discussion with the owner/manager
• Field observation.</t>
  </si>
  <si>
    <t>2.10.2 b)</t>
  </si>
  <si>
    <t>10.5.4</t>
  </si>
  <si>
    <t>2.10.2 b) In semi-natural woodlands over 10 ha, no more than 10% shall be felled in any five-year period unless justified in terms of biodiversity enhancement or lower impact. 
Verifiers: 
• Management planning documentation
• Discussion with the owner/manager
• Field observation.</t>
  </si>
  <si>
    <t>Conservation</t>
  </si>
  <si>
    <t>2.11.1 a)</t>
  </si>
  <si>
    <t>6.5.1</t>
  </si>
  <si>
    <t>2.11.1 a) Management planning shall identify a minimum of 15% of the WMU where management for conservation and enhancement of biodiversity is the primary objective. 
Verifiers: 
• Management planning documentation including maps
• Field observation.</t>
  </si>
  <si>
    <t>2.11.1 b)</t>
  </si>
  <si>
    <t>6.5.2</t>
  </si>
  <si>
    <t xml:space="preserve">2.11.1 b) This shall include conservation areas and features identified in the following sections:
• Statutory designated sites (section 4.1)
• Ancient semi-natural woodland (section 4.2)
• Plantations on ancient woodland sites (section 4.3)
• Other valuable semi-natural habitats (section 4.4) 
• Areas and features of critical importance for watershed management or erosion control (section 4.5)
• Natural reserves (section 4.6.1)
• Long-term retentions and/or areas managed under lower impact silvicultural systems (LISS) (section 4.6.2). 
Verifiers: 
• Management planning documentation including maps
• Field observation.
</t>
  </si>
  <si>
    <t>2.11.2 a)</t>
  </si>
  <si>
    <t>9.2.1</t>
  </si>
  <si>
    <t>2.11.2 a) Management strategies and actions shall be developed to maintain and, where possible, enhance the areas and features of high conservation value identified in the following sections:
• Statutory designated sites (section 4.1)
• Ancient semi-natural woodland (section 4.2)
• Plantations on ancient woodland sites (section 4.3)
• Areas and features of critical importance for watershed management or erosion control (section 4.5). 
Verifiers: 
• Management planning documentation
• Discussion with the owner/manager
• Specialist surveys.</t>
  </si>
  <si>
    <t>2.11.2 b)</t>
  </si>
  <si>
    <t>9.2.2</t>
  </si>
  <si>
    <t>2.11.2 b) Management strategies and actions shall be developed in consultation with statutory bodies, interested parties and experts. 
Verifiers: 
• Management planning documentation
• Discussion with the owner/manager
• Specialist surveys.</t>
  </si>
  <si>
    <t>Protection</t>
  </si>
  <si>
    <t>2.12.1</t>
  </si>
  <si>
    <t>10.9.4</t>
  </si>
  <si>
    <t xml:space="preserve">2.12.1 Management of wild deer shall be based on a strategy that identifies the management objectives, and aims to regulate the impact of deer.
Verifiers: 
• Awareness of potential problems
• Awareness of actual damage
• Description of appropriate action in the management planning documentation 
• Membership of a deer management group
• Evidence of cull targets and achievements
• Where there is a significant problem caused by deer, a documented plan for control; this may take the form of a contract or licence.
</t>
  </si>
  <si>
    <t>2.12.2</t>
  </si>
  <si>
    <t>10.9.3</t>
  </si>
  <si>
    <t xml:space="preserve">2.12.2 There shall be an emergency response plan appropriate to the level of risk.
Verifiers: 
• Discussion with the owner/manager 
• Emergency response plans
• In sites with high risk of fire, evidence of contact with the fire and rescue service and that their advice has been taken into consideration.
</t>
  </si>
  <si>
    <t>Conversion</t>
  </si>
  <si>
    <t>2.13.1 a)</t>
  </si>
  <si>
    <t>6.9.1</t>
  </si>
  <si>
    <t xml:space="preserve">2.13.1 a) Woodland identified in sections 4.1-4.3 shall not be converted to plantation or non-forested land. 
Verifiers: 
• No evidence of conversion
• Field observation
• Discussion with the owner/manager
• Management planning documentation.
</t>
  </si>
  <si>
    <t>2.13.1 b)</t>
  </si>
  <si>
    <t>6.10.1</t>
  </si>
  <si>
    <t xml:space="preserve">2.13.1 b) Areas converted from ancient and other semi-natural woodlands after 1994 shall not normally qualify for certification. </t>
  </si>
  <si>
    <t>2.13.2 a)</t>
  </si>
  <si>
    <t xml:space="preserve"> 6.9.2</t>
  </si>
  <si>
    <t>2.13.2 a) Conversion to non-forested land shall take place only in certain limited circumstances as set out in this requirement. 
Verifiers: 
• Transition plan
• Management planning documentation for the converted area after felling
• Records of planning process and discussions
• Consultation with interested parties
• Monitoring records
• Environmental impact assessment process documentation.</t>
  </si>
  <si>
    <t>2.13.2 b)</t>
  </si>
  <si>
    <t xml:space="preserve"> 6.9.3</t>
  </si>
  <si>
    <t>2.13.2 b) The new land use shall be more valuable than any type of practicably achievable woodland cover in terms of its biodiversity, landscape or historic environment benefits, and all of the following conditions shall be met:
• The woodland is not identified as of high conservation value in sections 4.1-4.3 and 4.5, nor identified as contributing to the cultural and historical values in section 4.8. 
• There is no evidence of unresolved substantial dispute.
• The conversion and subsequent site management protect and substantially enhance at least one of the following:
o The status and condition of priority species and habitats
o Important landscape features and character
o Important historic environment features and character
o Important carbon stores.
• The subsequent management of the converted area shall be integrated with the rest of the WMU. 
Verifiers: 
• Transition plan
• Management planning documentation for the converted area after felling
• Records of planning process and discussions
• Consultation with interested parties
• Monitoring records
• Environmental impact assessment process documentation.</t>
  </si>
  <si>
    <t>2.13.3 a)</t>
  </si>
  <si>
    <t>6.9.4</t>
  </si>
  <si>
    <t>2.13.3 a) Woodland areas shall be converted to areas used solely for Christmas tree production only where conversion is consistent with other requirements of this certification standard, including the need to leave open space, and in accordance with any approved management plan from the relevant forestry authority, or when clearance is required for non-forestry reasons such as a wayleave agreement. 
Verifiers: 
• Field observation
• Management records.</t>
  </si>
  <si>
    <t>2.13.3 b)</t>
  </si>
  <si>
    <t>10.5.5</t>
  </si>
  <si>
    <t xml:space="preserve">2.13.3 b) Christmas trees shall be grown using traditional, non-intensive techniques. </t>
  </si>
  <si>
    <t>Implementation, amendment and revision of the plan</t>
  </si>
  <si>
    <t>2.14.1</t>
  </si>
  <si>
    <t>7.2.2</t>
  </si>
  <si>
    <t>2.14.1 The implementation of the work programme shall be in close agreement with the details included in the management planning documentation. Any deviation from prescription or planned rate of progress shall be justified, overall objectives shall still be achieved and the ecological integrity of the woodland maintained.
Verifiers: 
• Cross-correlation between the management planning documentation, annual work programmes and operations seen on the ground
• Owner’s/manager’s familiarity with the management planning documentation and woodland
• Documentation or owner’s/manager’s explanation of any deviation.</t>
  </si>
  <si>
    <t>Monitoring</t>
  </si>
  <si>
    <t>2.15.1 a)</t>
  </si>
  <si>
    <t>8.1.1</t>
  </si>
  <si>
    <t>2.15.1 a) The owner/manager shall devise and implement a monitoring programme appropriate to the scale and intensity of management. 
Verifiers: 
• A monitoring programme as part of management planning documentation
• Evidence of a consistent approach to recording site visits
• Discussion with the owner/manager
• Monitoring records.</t>
  </si>
  <si>
    <t>2.15.1 b)</t>
  </si>
  <si>
    <t>8.1.2</t>
  </si>
  <si>
    <t>2.15.1 b) The monitoring programme shall be:
• Part of the management planning documentation
• Consistent and replicable over time to allow comparison of results and assessment of change
• Kept in a form that ensures that results are of use over the long term. 
Verifiers: • A monitoring programme as part of management planning documentation
• Evidence of a consistent approach to recording site visits
• Discussion with the owner/manager
• Monitoring records.</t>
  </si>
  <si>
    <t>2.15.1 c)</t>
  </si>
  <si>
    <r>
      <t xml:space="preserve"> 8.1.3 </t>
    </r>
    <r>
      <rPr>
        <sz val="10"/>
        <rFont val="Cambria"/>
        <family val="1"/>
        <scheme val="major"/>
      </rPr>
      <t xml:space="preserve">(implementation of policies and objectives and achievement of verifiable targets, and implementation of woodland operations) and  </t>
    </r>
    <r>
      <rPr>
        <b/>
        <sz val="10"/>
        <rFont val="Cambria"/>
        <family val="1"/>
        <scheme val="major"/>
      </rPr>
      <t>8.2.1</t>
    </r>
    <r>
      <rPr>
        <sz val="10"/>
        <rFont val="Cambria"/>
        <family val="1"/>
        <scheme val="major"/>
      </rPr>
      <t xml:space="preserve"> (social impacts, environmental impacts, and changes in environmental condition)</t>
    </r>
  </si>
  <si>
    <t xml:space="preserve">2.15.1 c) The owner/manager shall where applicable monitor and record:
• The implementation of policies and objectives and the achievement of verifiable targets
• Implementation of woodland operations
• Harvesting yields
• Social impacts
• Environmental impacts
• Changes in environmental condition
• Usage of pesticides, biological control agents and fertilisers and any adverse impacts
• Environmentally appropriate disposal of waste materials. 
Verifiers: 
• A monitoring programme as part of management planning documentation
• Evidence of a consistent approach to recording site visits
• Discussion with the owner/manager
• Monitoring records.
</t>
  </si>
  <si>
    <t>2.15.1 d)</t>
  </si>
  <si>
    <t>2.15.1 d) Monitoring targets shall fully consider any special features of the WMU. 
Verifiers: 
• A monitoring programme as part of management planning documentation
• Evidence of a consistent approach to recording site visits
• Discussion with the owner/manager
• Monitoring records.</t>
  </si>
  <si>
    <t xml:space="preserve">2.15.2 </t>
  </si>
  <si>
    <r>
      <t xml:space="preserve">8.3.1 </t>
    </r>
    <r>
      <rPr>
        <sz val="10"/>
        <rFont val="Cambria"/>
        <family val="1"/>
        <scheme val="major"/>
      </rPr>
      <t xml:space="preserve">(general monitoring) and </t>
    </r>
    <r>
      <rPr>
        <b/>
        <sz val="10"/>
        <rFont val="Cambria"/>
        <family val="1"/>
        <scheme val="major"/>
      </rPr>
      <t>9.4.3</t>
    </r>
    <r>
      <rPr>
        <sz val="10"/>
        <rFont val="Cambria"/>
        <family val="1"/>
        <scheme val="major"/>
      </rPr>
      <t xml:space="preserve"> (HCV monitoring)</t>
    </r>
  </si>
  <si>
    <t xml:space="preserve">2.15.2 The owner/manager shall take monitoring findings into account, particularly during revision of the management planning documentation, and if necessary shall revise management objectives, verifiable targets and/or management activities.
Verifiers: 
• Monitoring records
• Management planning documentation
• Discussion with the owner/manager.
</t>
  </si>
  <si>
    <t>2.15.3</t>
  </si>
  <si>
    <t xml:space="preserve">
8.4.1</t>
  </si>
  <si>
    <t>2.15.3 Monitoring findings, or summaries thereof, shall be made publicly available upon request.
Verifiers: 
• Written or verbal evidence of responses to requests.</t>
  </si>
  <si>
    <t>Woodland operations</t>
  </si>
  <si>
    <t>General</t>
  </si>
  <si>
    <t>3.1.1</t>
  </si>
  <si>
    <t>10.10.1</t>
  </si>
  <si>
    <t>3.1.1 Woodland operations shall conform to forestry best practice guidance. 
Verifiers: 
• Field observation
• Discussion with the owner/manager and workers
• Monitoring and internal audit records.</t>
  </si>
  <si>
    <t>3.1.2</t>
  </si>
  <si>
    <r>
      <t>6.7.1</t>
    </r>
    <r>
      <rPr>
        <sz val="10"/>
        <rFont val="Cambria"/>
        <family val="1"/>
        <scheme val="major"/>
      </rPr>
      <t xml:space="preserve"> (protect water courses, water bodies and riparian zones) and</t>
    </r>
    <r>
      <rPr>
        <b/>
        <sz val="10"/>
        <rFont val="Cambria"/>
        <family val="1"/>
        <scheme val="major"/>
      </rPr>
      <t xml:space="preserve"> 10.10.2</t>
    </r>
    <r>
      <rPr>
        <sz val="10"/>
        <rFont val="Cambria"/>
        <family val="1"/>
        <scheme val="major"/>
      </rPr>
      <t xml:space="preserve"> (manage infrastructural development, transport activities and silviculture so that water resources and soils are protected)</t>
    </r>
  </si>
  <si>
    <t>3.1.2 The planning of woodland operations shall include:
• Obtaining any relevant permission and giving any formal notification required.
• Assessing and taking into account on and off-site impacts.
• Taking measures to protect water resources and soils, and prevent disturbance of and damage to priority species, habitats, ecosystems and landscape values, including adapting standard prescriptions where required. Any disturbance or damage which does occur shall be mitigated and/or repaired, and steps shall be taken to avoid recurrence.
• Measures to maintain and, where appropriate, enhance the value of identified services and resources such as watersheds and fisheries.
Verifiers: 
• Documented permissions
• Contracts 
• Discussion with the owner/manager and workers
• Demonstration of awareness of impacts and measures taken
• Site-specific, documented assessment of impacts
• Operational site assessments.</t>
  </si>
  <si>
    <t>3.1.3</t>
  </si>
  <si>
    <t>10.10.3</t>
  </si>
  <si>
    <t>3.1.3 Operational plans shall be clearly communicated to all workers so that they understand and implement safety precautions, environmental protection plans, biosecurity protocols, emergency procedures, and prescriptions for the management of features of high conservation value.
Verifiers: 
• Discussion with workers
• Records of pre-commencement meetings
• Field observation
• Biosecurity policy
• Relevant plans and procedures.</t>
  </si>
  <si>
    <t>3.1.4</t>
  </si>
  <si>
    <t>9.3.10</t>
  </si>
  <si>
    <t xml:space="preserve">3.1.4 Operations shall cease or relocate immediately where:
• They damage sites or features of conservation value or of special cultural and historical significance identified in sections 4.1-4.5 and 4.8. Operations in the vicinity shall recommence only when action has been taken to repair damage and prevent any further damage, including establishing buffer areas where appropriate.
• They reveal previously unknown sites or features which may be of conservation value or of special cultural and historical significance. Operations in the vicinity shall recommence only when the sites or features have been investigated and appropriate management agreed, where relevant in discussion with statutory bodies and/or local people.
Verifiers: 
• Discussion with the owner/manager
• Site diaries
• Field observation.
</t>
  </si>
  <si>
    <t>Harvest operations</t>
  </si>
  <si>
    <t>3.2.1 a)</t>
  </si>
  <si>
    <t>10.11.1</t>
  </si>
  <si>
    <t>3.2.1 a) Timber and non-timber woodland products (NTWPs) shall be harvested efficiently and with minimum loss or damage to environmental values. 
Verifiers: • Field observation
• Discussion with the owner/manager.</t>
  </si>
  <si>
    <t>3.2.1 b)</t>
  </si>
  <si>
    <t>10.11.2</t>
  </si>
  <si>
    <t>3.2.1 b) Timber harvesting shall particularly seek to avoid:
• Damage to soil and water courses during felling, extraction and burning
• Damage to standing trees, especially veteran trees, during felling, extraction and burning
• Degrade in felled timber. 
Verifiers: 
• Field observation
• Discussion with the owner/manager.</t>
  </si>
  <si>
    <t>3.2.2</t>
  </si>
  <si>
    <r>
      <t xml:space="preserve">8.5.1; </t>
    </r>
    <r>
      <rPr>
        <sz val="10"/>
        <rFont val="Cambria"/>
        <family val="1"/>
        <scheme val="major"/>
      </rPr>
      <t xml:space="preserve">see also </t>
    </r>
    <r>
      <rPr>
        <b/>
        <sz val="10"/>
        <rFont val="Cambria"/>
        <family val="1"/>
        <scheme val="major"/>
      </rPr>
      <t xml:space="preserve">
8.5.2 </t>
    </r>
    <r>
      <rPr>
        <sz val="10"/>
        <rFont val="Cambria"/>
        <family val="1"/>
        <scheme val="major"/>
      </rPr>
      <t>and</t>
    </r>
    <r>
      <rPr>
        <b/>
        <sz val="10"/>
        <rFont val="Cambria"/>
        <family val="1"/>
        <scheme val="major"/>
      </rPr>
      <t xml:space="preserve"> 
8.5.3</t>
    </r>
  </si>
  <si>
    <t>3.2.2 Harvesting and sales documentation shall enable all timber and non-timber woodland products (NTWPs) that are to be supplied as certified to be traced back to the woodland of origin.
Verifiers: 
• Harvesting output records
• Contract documents
• Sales documentation.</t>
  </si>
  <si>
    <t>3.2.3</t>
  </si>
  <si>
    <t>10.11.3</t>
  </si>
  <si>
    <t xml:space="preserve">3.2.3 Whole tree harvesting or stump removal shall be practised only where there is demonstrable management benefit, and where a full consideration of impacts shows that there are not likely to be any significant negative effects.
Verifiers: 
• Discussion with the owner/manager demonstrates awareness that impacts have been considered
• Documented appraisal.
</t>
  </si>
  <si>
    <t>3.2.4</t>
  </si>
  <si>
    <t>10.11.4</t>
  </si>
  <si>
    <t xml:space="preserve">3.2.4 Lop and top shall be burnt only where there is demonstrable management benefit, and where a full consideration of impacts shows that there are not likely to be any significant negative effects.
Verifiers:
• Discussion with the owner/manager demonstrates awareness that impacts have been considered
• Evidence of registration of exempt activity
• Documented appraisal.
</t>
  </si>
  <si>
    <t>Forest roads and associated infrastructure</t>
  </si>
  <si>
    <t>3.3.1</t>
  </si>
  <si>
    <t>10.10.4</t>
  </si>
  <si>
    <t xml:space="preserve">3.3.1 All necessary consents shall be obtained for construction, extension and upgrades of:
• Forest roads
• Mineral extraction sites
• Other infrastructure.
Verifiers: 
• Records of consents
• Environmental assessment where required.
</t>
  </si>
  <si>
    <t>3.3.2</t>
  </si>
  <si>
    <t>10.10.5</t>
  </si>
  <si>
    <t xml:space="preserve">3.3.2 Roads and timber extraction tracks, visitor access infrastructure and associated drainage shall be designed, created, used and maintained in a manner that minimises their environmental impact.
Verifiers: 
• Documented plans for the design and creation of permanent roads and tracks
• Control systems for the creation and use of temporary tracks and extraction routes
• Field observation
• Documented maintenance plans.
</t>
  </si>
  <si>
    <t>Pesticides, biological control agents and fertilisers</t>
  </si>
  <si>
    <t>3.4.1 a)</t>
  </si>
  <si>
    <r>
      <t xml:space="preserve">10.6.1 </t>
    </r>
    <r>
      <rPr>
        <sz val="10"/>
        <rFont val="Cambria"/>
        <family val="1"/>
        <scheme val="major"/>
      </rPr>
      <t xml:space="preserve">(fertilisers) and </t>
    </r>
    <r>
      <rPr>
        <b/>
        <sz val="10"/>
        <rFont val="Cambria"/>
        <family val="1"/>
        <scheme val="major"/>
      </rPr>
      <t xml:space="preserve">
10.7.1 </t>
    </r>
    <r>
      <rPr>
        <sz val="10"/>
        <rFont val="Cambria"/>
        <family val="1"/>
        <scheme val="major"/>
      </rPr>
      <t>(pesticides)</t>
    </r>
  </si>
  <si>
    <t xml:space="preserve">3.4.1 a) The use of pesticides and fertilisers shall be avoided where practicable. 
Verifiers: 
• Discussion with the owner/manager
• Pesticide policy or position statement.
</t>
  </si>
  <si>
    <t>3.4.1 b)</t>
  </si>
  <si>
    <r>
      <t>10.6.2</t>
    </r>
    <r>
      <rPr>
        <sz val="10"/>
        <rFont val="Cambria"/>
        <family val="1"/>
        <scheme val="major"/>
      </rPr>
      <t xml:space="preserve"> (fertilisers), 
</t>
    </r>
    <r>
      <rPr>
        <b/>
        <sz val="10"/>
        <rFont val="Cambria"/>
        <family val="1"/>
        <scheme val="major"/>
      </rPr>
      <t>10.7.2</t>
    </r>
    <r>
      <rPr>
        <sz val="10"/>
        <rFont val="Cambria"/>
        <family val="1"/>
        <scheme val="major"/>
      </rPr>
      <t xml:space="preserve"> (pesticides) and 
</t>
    </r>
    <r>
      <rPr>
        <b/>
        <sz val="10"/>
        <rFont val="Cambria"/>
        <family val="1"/>
        <scheme val="major"/>
      </rPr>
      <t>10.8.1</t>
    </r>
    <r>
      <rPr>
        <sz val="10"/>
        <rFont val="Cambria"/>
        <family val="1"/>
        <scheme val="major"/>
      </rPr>
      <t xml:space="preserve"> (biological control agents)]</t>
    </r>
  </si>
  <si>
    <t>3.4.1 b) The use of pesticides, biological control agents and fertilisers shall be minimised. 
Verifiers: 
• Discussion with the owner/manager
• Pesticide policy or position statement.</t>
  </si>
  <si>
    <t>3.4.1 c)</t>
  </si>
  <si>
    <r>
      <rPr>
        <b/>
        <sz val="10"/>
        <rFont val="Cambria"/>
        <family val="1"/>
        <scheme val="major"/>
      </rPr>
      <t>10.7.3</t>
    </r>
    <r>
      <rPr>
        <sz val="10"/>
        <rFont val="Cambria"/>
        <family val="1"/>
        <scheme val="major"/>
      </rPr>
      <t xml:space="preserve"> (pesticides) and 
</t>
    </r>
    <r>
      <rPr>
        <b/>
        <sz val="10"/>
        <rFont val="Cambria"/>
        <family val="1"/>
        <scheme val="major"/>
      </rPr>
      <t>10.8.2</t>
    </r>
    <r>
      <rPr>
        <sz val="10"/>
        <rFont val="Cambria"/>
        <family val="1"/>
        <scheme val="major"/>
      </rPr>
      <t xml:space="preserve"> (biological control agents)</t>
    </r>
  </si>
  <si>
    <t>3.4.1 c) Damage to environmental values from pesticide and biological control agent use shall be avoided, mitigated and/or repaired, and steps shall be taken to avoid recurrence. 
Verifiers: 
• Discussion with the owner/manager
• Pesticide policy or position statement.</t>
  </si>
  <si>
    <t>3.4.2 a)</t>
  </si>
  <si>
    <r>
      <rPr>
        <b/>
        <sz val="10"/>
        <rFont val="Cambria"/>
        <family val="1"/>
        <scheme val="major"/>
      </rPr>
      <t>10.7.4</t>
    </r>
    <r>
      <rPr>
        <sz val="10"/>
        <rFont val="Cambria"/>
        <family val="1"/>
        <scheme val="major"/>
      </rPr>
      <t xml:space="preserve"> (pesticides) and 
</t>
    </r>
    <r>
      <rPr>
        <b/>
        <sz val="10"/>
        <rFont val="Cambria"/>
        <family val="1"/>
        <scheme val="major"/>
      </rPr>
      <t>10.8.3</t>
    </r>
    <r>
      <rPr>
        <sz val="10"/>
        <rFont val="Cambria"/>
        <family val="1"/>
        <scheme val="major"/>
      </rPr>
      <t xml:space="preserve"> (biological control agents)</t>
    </r>
  </si>
  <si>
    <t xml:space="preserve">3.4.2 a) The owner/manager shall prepare and implement an effective integrated pest management strategy that:
• Is appropriate to the scale of the woodland and the intensity of management
• Adopts management systems that shall promote the development and application of non-chemical methods of pest and crop management by placing primary reliance on prevention and, where this is not practicable, biological control methods
• Takes account of the importance of safeguarding the value of sites and features with special biodiversity attributes when considering methods of control, and
• Demonstrates knowledge of the latest published advice and its appropriate application. 
Verifiers: 
• Discussion with the owner/manager
• Written policy and strategy or statement.
</t>
  </si>
  <si>
    <t>3.4.2 b)</t>
  </si>
  <si>
    <t>10.7.5</t>
  </si>
  <si>
    <t xml:space="preserve">3.4.2 b) The strategy shall specify aims for the minimisation or elimination of pesticide usage, taking into account considerations of cost (economic, social and environmental), and the cyclical nature of woodland management operations.  
Verifiers: 
• Discussion with the owner/manager
• Written policy and strategy or statement.
</t>
  </si>
  <si>
    <t>3.4.2 c)</t>
  </si>
  <si>
    <r>
      <rPr>
        <b/>
        <sz val="10"/>
        <rFont val="Cambria"/>
        <family val="1"/>
        <scheme val="major"/>
      </rPr>
      <t>10.7.6</t>
    </r>
    <r>
      <rPr>
        <sz val="10"/>
        <rFont val="Cambria"/>
        <family val="1"/>
        <scheme val="major"/>
      </rPr>
      <t xml:space="preserve"> (pesticides) and 
</t>
    </r>
    <r>
      <rPr>
        <b/>
        <sz val="10"/>
        <rFont val="Cambria"/>
        <family val="1"/>
        <scheme val="major"/>
      </rPr>
      <t>10.8.4</t>
    </r>
    <r>
      <rPr>
        <sz val="10"/>
        <rFont val="Cambria"/>
        <family val="1"/>
        <scheme val="major"/>
      </rPr>
      <t xml:space="preserve"> (biological control agents)] </t>
    </r>
  </si>
  <si>
    <t xml:space="preserve">3.4.2 c) Where pesticides and biological control agents are to be used the strategy shall justify their use demonstrating that there is no practicable alternative, in terms of economic, social and environmental costs. 
Verifiers: 
• Discussion with the owner/manager
• Written policy and strategy or statement.
</t>
  </si>
  <si>
    <t>3.4.2 d)</t>
  </si>
  <si>
    <r>
      <t xml:space="preserve">10.7.7 </t>
    </r>
    <r>
      <rPr>
        <sz val="10"/>
        <rFont val="Cambria"/>
        <family val="1"/>
        <scheme val="major"/>
      </rPr>
      <t>(pesticides) and</t>
    </r>
    <r>
      <rPr>
        <b/>
        <sz val="10"/>
        <rFont val="Cambria"/>
        <family val="1"/>
        <scheme val="major"/>
      </rPr>
      <t xml:space="preserve"> 
10.8.5</t>
    </r>
    <r>
      <rPr>
        <sz val="10"/>
        <rFont val="Cambria"/>
        <family val="1"/>
        <scheme val="major"/>
      </rPr>
      <t xml:space="preserve"> (biological control agents)</t>
    </r>
  </si>
  <si>
    <t xml:space="preserve">3.4.2 d) The strategy shall include a description of all known use over the previous five years, or the duration of the current woodland ownership if that is less than five years. 
Verifiers: 
• Discussion with the owner/manager
• Written policy and strategy or statement.
</t>
  </si>
  <si>
    <t>3.4.3</t>
  </si>
  <si>
    <r>
      <t xml:space="preserve">10.7.8 </t>
    </r>
    <r>
      <rPr>
        <sz val="10"/>
        <rFont val="Cambria"/>
        <family val="1"/>
        <scheme val="major"/>
      </rPr>
      <t xml:space="preserve">(pesticides) and 
</t>
    </r>
    <r>
      <rPr>
        <b/>
        <sz val="10"/>
        <rFont val="Cambria"/>
        <family val="1"/>
        <scheme val="major"/>
      </rPr>
      <t>10.8.6</t>
    </r>
    <r>
      <rPr>
        <sz val="10"/>
        <rFont val="Cambria"/>
        <family val="1"/>
        <scheme val="major"/>
      </rPr>
      <t xml:space="preserve"> (biological control agents)</t>
    </r>
  </si>
  <si>
    <t xml:space="preserve">3.4.3 Where pesticides and biological control agents are to be used:
• The owner/manager and workers shall be aware of and implement legal requirements and non-legislative guidance for use of pesticides and biological control agents in forestry
• The owner/manager shall keep records of pesticide usage and biological control agents as required by current legislation.
Verifiers: • COSHH assessments
• Risk assessments
• Record of reason for use and pesticide choice
• Personal protective equipment
• FEPA records
• Waste transfer notes
• Discussion with the owner/manager and workers
• Field observation, particularly in respect to storage, application sites, protective clothing, warning signs and availability of lockable boxes for transport of pesticides
• Operators are trained and competent, and hold pesticide operator certification
• Adequate written procedures, work instructions, and other documentation
• Availability of appropriate absorbent materials
• Emergency plan.
</t>
  </si>
  <si>
    <t>3.4.4 a)</t>
  </si>
  <si>
    <r>
      <t>10.7.9</t>
    </r>
    <r>
      <rPr>
        <sz val="10"/>
        <rFont val="Cambria"/>
        <family val="1"/>
        <scheme val="major"/>
      </rPr>
      <t xml:space="preserve"> (pesticides) and 
</t>
    </r>
    <r>
      <rPr>
        <b/>
        <sz val="10"/>
        <rFont val="Cambria"/>
        <family val="1"/>
        <scheme val="major"/>
      </rPr>
      <t xml:space="preserve">10.8.7 </t>
    </r>
    <r>
      <rPr>
        <sz val="10"/>
        <rFont val="Cambria"/>
        <family val="1"/>
        <scheme val="major"/>
      </rPr>
      <t>(biological control agents)</t>
    </r>
  </si>
  <si>
    <t xml:space="preserve">3.4.4 a) Pesticides and biological control agents shall only be used if:
• They are approved for forest use by the UK regulatory authorities, 
• They are not banned by international agreement, and
• Their use is permitted by the owner’s/manager’s certification scheme. 
Verifiers: 
• Records of chemicals purchased and used
• Field observation
• Discussion with the owner/manager and workers.
</t>
  </si>
  <si>
    <t>3.4.4 b)</t>
  </si>
  <si>
    <t>10.7.10</t>
  </si>
  <si>
    <t xml:space="preserve">3.4.4 b) Pesticides categorised as Type 1A and 1B by the World Health Organization or any other pesticides whose use is restricted by the owner’s/manager’s certification scheme shall not be used unless:
• No effective and practicable alternatives are available, 
• Their use is sanctioned using a mechanism endorsed by the owner’s/manager’s certification scheme, and
• Any such mechanism provides for their use to be justified and on the condition that usage shall be discontinued once effective and practicable alternatives are available. 
Verifiers: 
• Records of chemicals purchased and used
• Field observation
• Discussion with the owner/manager and workers.
</t>
  </si>
  <si>
    <t>3.4.5 a)</t>
  </si>
  <si>
    <t>10.6.3</t>
  </si>
  <si>
    <t xml:space="preserve">3.4.5 a) Fertilisers (inorganic and organic) shall only be used where they are necessary to secure establishment or to correct subsequent nutrient deficiencies.
Verifiers: 
• Discussion with the owner/manager and workers
• Field observation, particularly in respect to storage, application sites, protective clothing and warning signs
• Adequate written procedures, work instructions, and other documentation.
</t>
  </si>
  <si>
    <t>3.4.5 b)</t>
  </si>
  <si>
    <t>10.6.4</t>
  </si>
  <si>
    <t xml:space="preserve">3.4.5 b) Where fertilisers are to be used the owner/manager and workers shall be aware of and shall be implementing legal requirements and best practice guidance for their use in forestry. 
Verifiers: 
• Discussion with the owner/manager and workers
• Field observation, particularly in respect to storage, application sites, protective clothing and warning signs
• Adequate written procedures, work instructions, and other documentation.
</t>
  </si>
  <si>
    <t>3.4.5 c)</t>
  </si>
  <si>
    <t>10.6.5</t>
  </si>
  <si>
    <t xml:space="preserve">3.4.5 c) No fertilisers shall be applied:
• in priority habitats
• around priority plant species, or
• around veteran trees. 
Verifiers: 
• Discussion with the owner/manager and workers
• Field observation, particularly in respect to storage, application sites, protective clothing and warning signs
• Adequate written procedures, work instructions, and other documentation.
</t>
  </si>
  <si>
    <t>3.4.5 d)</t>
  </si>
  <si>
    <t>10.6.6</t>
  </si>
  <si>
    <t xml:space="preserve">3.4.5 d) In addition, bio-solids shall only be used following an assessment of environmental impacts in accordance with section 2.5. 
Verifiers: 
• Discussion with the owner/manager and workers
• Field observation, particularly in respect to storage, application sites, protective clothing and warning signs
• Adequate written procedures, work instructions, and other documentation.
</t>
  </si>
  <si>
    <t>3.4.5 e)</t>
  </si>
  <si>
    <t>10.6.7</t>
  </si>
  <si>
    <t xml:space="preserve">3.4.5 e) The owner/manager shall keep a record of fertiliser usage, including types, rates, frequencies and sites of application. 
Verifiers: 
• Discussion with the owner/manager and workers
• Field observation, particularly in respect to storage, application sites, protective clothing and warning signs
• Adequate written procedures, work instructions, and other documentation.
</t>
  </si>
  <si>
    <t>Fencing</t>
  </si>
  <si>
    <t xml:space="preserve">3.5.1 </t>
  </si>
  <si>
    <t>10.9.5</t>
  </si>
  <si>
    <t xml:space="preserve">3.5.1 Where appropriate, wildlife management and control shall be used in preference to fencing.
Verifiers: 
• Discussion with the owner/manager. 
</t>
  </si>
  <si>
    <t>3.5.2</t>
  </si>
  <si>
    <t>10.9.6</t>
  </si>
  <si>
    <t xml:space="preserve">3.5.2 Where fences are used, alignment shall be designed to minimise impacts on access (particularly public rights of way), landscape, wildlife and historic environment sites.
Verifiers: 
• Field visits to verify alignments chosen
• Discussion with the owner/manager demonstrates an awareness of impacts of fence alignments and of the alternatives
• Documented policy or guidelines regarding any specific significant impacts
• Expert advice sought for significant one-off fencing operations.
</t>
  </si>
  <si>
    <t>Waste</t>
  </si>
  <si>
    <t>3.6.1</t>
  </si>
  <si>
    <t>10.12.1</t>
  </si>
  <si>
    <t xml:space="preserve">3.6.1 Waste disposal shall be in accordance with current waste management legislation and regulations.
Verifiers: 
• No evidence of significant impacts from waste disposal
• Documented policy or guidelines on waste disposal including segregation, storage, recycling, return to manufacturer.
</t>
  </si>
  <si>
    <t>3.6.2</t>
  </si>
  <si>
    <t>10.12.2</t>
  </si>
  <si>
    <t xml:space="preserve">3.6.2 The owner/manager shall prepare and implement a prioritised plan to manage and progressively remove redundant materials.
Verifiers: 
• Field observation
• Removal plan
• Budget.
</t>
  </si>
  <si>
    <t>Pollution</t>
  </si>
  <si>
    <t>6.3.2</t>
  </si>
  <si>
    <t xml:space="preserve">3.7.1 The owner/manager shall adopt management practices that minimise diffuse pollution arising from woodland operations.
Verifiers: 
• Records of consultation with statutory environment protection agencies
• Field observation
• Operational plans
• Incident response plans
• Diffuse pollution risk assessment in high risk situations
• Use of biodegradable lubricants.
 </t>
  </si>
  <si>
    <t>6.3.3</t>
  </si>
  <si>
    <t xml:space="preserve">3.7.2 Plans and equipment shall be in place to deal with accidental spillages of fuels, oils, fertilisers or other chemicals.
Verifiers: 
• Discussion with the owner/manager and relevant workers
• Appropriate equipment available in the field
• Written plans.
</t>
  </si>
  <si>
    <t>Natural, historical and cultural environment</t>
  </si>
  <si>
    <t>Statutory designated sites and protected species</t>
  </si>
  <si>
    <t>4.1.1 a)</t>
  </si>
  <si>
    <t>9.1.1</t>
  </si>
  <si>
    <t xml:space="preserve">4.1.1 a) Areas and features of high conservation value having particular significance for biodiversity shall be identified by reference to statutory designations at national or regional level and/or through assessment on the ground.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</si>
  <si>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b)</t>
  </si>
  <si>
    <t xml:space="preserve">4.1.1 b) Adopting a precautionary approach, the identified areas, species and features of high conservation value shall be maintained and, where possible, enhanced.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</si>
  <si>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c)</t>
  </si>
  <si>
    <t>9.1.2</t>
  </si>
  <si>
    <t xml:space="preserve">4.1.1 c) There shall be ongoing communication and/or consultation with statutory bodies, local authorities, wildlife trusts and other relevant organisations.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</si>
  <si>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d)</t>
  </si>
  <si>
    <t>9.3.2</t>
  </si>
  <si>
    <t xml:space="preserve">4.1.1 d) Statutory designated sites shall be managed in accordance with plans agreed with nature conservation agencies, and shall be marked on maps.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</si>
  <si>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 xml:space="preserve">4.1.2 Appropriate measures shall be taken to protect identified priority species and habitats in accordance with plans agreed with nature conservation agencies. In planning and implementing measures within the WMU, the owner/manager shall take into account the geographic range and ecological requirements of priority species beyond the boundary of the WMU.
Verifiers: 
• Field observation
• Management planning documentation
• Discussion with the owner/manager.
</t>
  </si>
  <si>
    <t>Conservation of ancient semi-natural woodlands (ASNW)</t>
  </si>
  <si>
    <t>4.2.1 a)</t>
  </si>
  <si>
    <t>9.1.3</t>
  </si>
  <si>
    <t xml:space="preserve">4.2.1 a) Ancient semi-natural woodland shall be identified by reference to published maps and/or by assessment on the ground. 
Verifiers: 
• Field observation
• Discussion with the owner/manager
• Management planning documentation including relevant forestry authority management plan and restocking plans
• Ancient woodland inventories
• Other studies
• Monitoring records.
</t>
  </si>
  <si>
    <t>4.2.1 b)</t>
  </si>
  <si>
    <t>9.3.3</t>
  </si>
  <si>
    <t xml:space="preserve">4.2.1 b) Adopting a precautionary approach, the high conservation value of ancient semi-natural woodlands shall be maintained and, where possible, enhanced.  
Verifiers: 
• Field observation
• Discussion with the owner/manager
• Management planning documentation including relevant forestry authority management plan and restocking plans
• Ancient woodland inventories
• Other studies
• Monitoring records.
</t>
  </si>
  <si>
    <t>4.2.1 c)</t>
  </si>
  <si>
    <t>9.3.4</t>
  </si>
  <si>
    <t xml:space="preserve">4.2.1 c) Adverse ecological impacts of pests, diseases and non-native species shall be identified and inform management.  
Verifiers: 
• Field observation
• Discussion with the owner/manager
• Management planning documentation including relevant forestry authority management plan and restocking plans
• Ancient woodland inventories
• Other studies
• Monitoring records.
</t>
  </si>
  <si>
    <t>Management of plantations on ancient woodland sites (PAWS)</t>
  </si>
  <si>
    <t>4.3.1 a)</t>
  </si>
  <si>
    <r>
      <t>9.1.4</t>
    </r>
    <r>
      <rPr>
        <sz val="10"/>
        <rFont val="Cambria"/>
        <family val="1"/>
        <scheme val="major"/>
      </rPr>
      <t xml:space="preserve"> (assess and record presence and status of HCVs) and</t>
    </r>
    <r>
      <rPr>
        <b/>
        <sz val="10"/>
        <rFont val="Cambria"/>
        <family val="1"/>
        <scheme val="major"/>
      </rPr>
      <t xml:space="preserve"> 
9.3.5 </t>
    </r>
    <r>
      <rPr>
        <sz val="10"/>
        <rFont val="Cambria"/>
        <family val="1"/>
        <scheme val="major"/>
      </rPr>
      <t>(implement strategies and actions)</t>
    </r>
  </si>
  <si>
    <t xml:space="preserve">4.3.1 a) The owner/manager shall maintain and enhance or restore features and areas of high conservation value within plantations on ancient woodland sites.
Verifiers: 
• Management planning documentation
• Ancient woodland inventories
• Other studies
• Remnant threat analyses
• Field observation
• Discussion with the owner/manager.
</t>
  </si>
  <si>
    <t>4.3.1 b)</t>
  </si>
  <si>
    <r>
      <t xml:space="preserve">9.1.5 </t>
    </r>
    <r>
      <rPr>
        <sz val="10"/>
        <rFont val="Cambria"/>
        <family val="1"/>
        <scheme val="major"/>
      </rPr>
      <t>(identify and evaluate remnant features/threats and prioritise actions) and</t>
    </r>
    <r>
      <rPr>
        <b/>
        <sz val="10"/>
        <rFont val="Cambria"/>
        <family val="1"/>
        <scheme val="major"/>
      </rPr>
      <t xml:space="preserve"> 
9.3.6</t>
    </r>
    <r>
      <rPr>
        <sz val="10"/>
        <rFont val="Cambria"/>
        <family val="1"/>
        <scheme val="major"/>
      </rPr>
      <t xml:space="preserve"> (implement actions)</t>
    </r>
  </si>
  <si>
    <t xml:space="preserve">4.3.1 b) The owner/manager shall:
• Identify and evaluate remnant features,
• Identify and evaluate threats,
• Adopting a precautionary approach, prioritise actions based on the level of threat and the value of remnants, and
• Implement targeted actions. 
Verifiers: 
• Management planning documentation
• Ancient woodland inventories
• Other studies
• Remnant threat analyses
• Field observation
• Discussion with the owner/manager.
</t>
  </si>
  <si>
    <t>Protection of conservation values in other woodlands and semi-natural habitats</t>
  </si>
  <si>
    <t>4.4.1 a)</t>
  </si>
  <si>
    <t>6.5.3</t>
  </si>
  <si>
    <t xml:space="preserve">4.4.1 a) Areas, species and features of conservation value in other woodlands shall be identified. 
Verifiers: 
• Field observation
• Discussion with the owner/manager
• Management planning documentation
• Historical maps
• Monitoring records.
</t>
  </si>
  <si>
    <t>4.4.1 b)</t>
  </si>
  <si>
    <t>6.5.4</t>
  </si>
  <si>
    <t xml:space="preserve">4.4.1 b) The identified areas, species and features of conservation value shall be maintained and where possible enhanced. 
Verifiers: 
• Field observation
• Discussion with the owner/manager
• Management planning documentation
• Historical maps
• Monitoring records.
</t>
  </si>
  <si>
    <t>4.4.1 c)</t>
  </si>
  <si>
    <t>6.5.5</t>
  </si>
  <si>
    <t xml:space="preserve">4.4.1 c) Adverse ecological impacts shall be identified and inform management.
Verifiers: 
• Field observation
• Discussion with the owner/manager
• Management planning documentation
• Historical maps
• Monitoring records.
</t>
  </si>
  <si>
    <t>4.4.2 a)</t>
  </si>
  <si>
    <t>6.5.6</t>
  </si>
  <si>
    <t xml:space="preserve">4.4.2 a) Valuable small-scale semi-natural habitats that have been colonised, planted, or incorporated into the WMU, but which have retained their ecological characteristics (or have a high potential to be restored), shall be identified and enhanced, restored or treated in a manner that does not lead to further degradation of their potential for restoration.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</si>
  <si>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4.4.2 b)</t>
  </si>
  <si>
    <t>6.5.7</t>
  </si>
  <si>
    <t xml:space="preserve">4.4.2 b) Adverse ecological impacts shall be identified and inform management.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</si>
  <si>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4.4.3</t>
  </si>
  <si>
    <t>6.5.8</t>
  </si>
  <si>
    <t xml:space="preserve">4.4.3 Areas of semi-natural habitats shall constitute a minimum of 5% of the WMU. Where existing habitats or restored remnant features comprise less than 5% of the WMU, the owner/manager shall take action to convert other areas to more natural conditions. 
Verifiers: 
• Management planning documentation
• Field observation.
</t>
  </si>
  <si>
    <t>Watershed management and erosion control</t>
  </si>
  <si>
    <t>4.5.1 a)</t>
  </si>
  <si>
    <t>9.1.6</t>
  </si>
  <si>
    <t xml:space="preserve">4.5.1 a) Areas and features of critical importance for watershed management or erosion control shall be identified in consultation with relevant statutory bodies. 
Verifiers: 
• Records of consultation
• Management planning documentation
• Monitoring records
• Licences or consents.
</t>
  </si>
  <si>
    <t>4.5.1 b)</t>
  </si>
  <si>
    <t>9.3.7</t>
  </si>
  <si>
    <t xml:space="preserve">4.5.1 b) Where critically important areas or features are identified, their management shall be agreed with the relevant statutory bodies.  
Verifiers: 
• Records of consultation
• Management planning documentation
• Monitoring records
• Licences or consents.
</t>
  </si>
  <si>
    <t>Maintenance of biodiversity and ecological functions</t>
  </si>
  <si>
    <t>4.6.1</t>
  </si>
  <si>
    <t>6.6.1</t>
  </si>
  <si>
    <t xml:space="preserve">4.6.1 Natural reserves shall:
• Be located where they will deliver the greatest biodiversity benefit
• Constitute a proportion of the WMU equivalent to at least 1% of the plantation area and 5% of the semi-natural woodland area.
Verifiers: 
• Management planning documentation including maps 
• Field observation.
</t>
  </si>
  <si>
    <t>4.6.2</t>
  </si>
  <si>
    <t>6.6.2</t>
  </si>
  <si>
    <t xml:space="preserve">4.6.2 Long-term retentions and/or areas managed under lower impact silvicultural systems (LISS) shall constitute a minimum of 1% of the WMU. Where this is impracticable, an additional minimum 1% of natural reserve shall be identified.
Verifiers: 
• Management planning documentation including maps
• Field observation.
</t>
  </si>
  <si>
    <t>4.6.3</t>
  </si>
  <si>
    <t>6.6.3</t>
  </si>
  <si>
    <t xml:space="preserve">4.6.3 The owner/manager shall plan and take action to maintain continuity of veteran tree habitat by:
• Keeping existing veteran trees, and
• Managing or establishing suitable trees to eventually take the place of existing veterans.
Verifiers: 
• Field observation
• Harvesting contracts
• Discussion with the owner/manager and workers
• If there is a conflict with safety, the issues have been documented
• Management planning documentation.
</t>
  </si>
  <si>
    <t>4.6.4 a)</t>
  </si>
  <si>
    <t>6.6.4</t>
  </si>
  <si>
    <t xml:space="preserve">4.6.4 a) The owner/manager shall plan and take action to accumulate a diversity of both standing and fallen deadwood over time in all wooded parts of the WMU, including felled areas. 
• Field observation
• Harvesting contracts
• Discussion with the owner/manager and workers
• If there is a conflict with safety or woodland health, the issues have been documented
• Management planning documentation.
</t>
  </si>
  <si>
    <t>4.6.4 b)</t>
  </si>
  <si>
    <t>6.6.5</t>
  </si>
  <si>
    <t xml:space="preserve">4.6.4 b) The owner/manager shall identify areas where deadwood is likely to be of greatest nature conservation benefit, and shall plan and take action to accumulate large dimension standing and fallen deadwood and deadwood in living trees in those areas. 
• Field observation
• Harvesting contracts
• Discussion with the owner/manager and workers
• If there is a conflict with safety or woodland health, the issues have been documented
• Management planning documentation.
</t>
  </si>
  <si>
    <t>Maintenance of local native seed sources</t>
  </si>
  <si>
    <t>4.7.1 a)</t>
  </si>
  <si>
    <t>10.2.3</t>
  </si>
  <si>
    <t xml:space="preserve">4.7.1 a) In woodlands identified in sections 4.1-4.4, where appropriate and possible, owners/managers shall use natural regeneration or planting stock from parental material growing in the local native seed zone (native species). 
Verifiers: 
• Seed and plant supply invoices and other relevant records
• Evidence of efforts to identify planting stock from source-identified stands in the local native seed zone.
</t>
  </si>
  <si>
    <t>4.7.1 b)</t>
  </si>
  <si>
    <t>10.2.4</t>
  </si>
  <si>
    <t xml:space="preserve">4.7.1 b) In ancient and other semi-natural woodland, where natural regeneration is insufficient, planting stock from ‘source-identified’ stands in the local native seed zone shall be used if it is available. If timber quality is an objective of the planting, the use of stock deriving from selected stands within the local native seed zone shall be considered appropriate. 
Verifiers: 
• Seed and plant supply invoices and other relevant records
• Evidence of efforts to identify planting stock from source-identified stands in the local native seed zone.
</t>
  </si>
  <si>
    <t>Cultural and historical features/sites</t>
  </si>
  <si>
    <t>4.8.1</t>
  </si>
  <si>
    <r>
      <t xml:space="preserve">4.7.1 </t>
    </r>
    <r>
      <rPr>
        <sz val="10"/>
        <rFont val="Cambria"/>
        <family val="1"/>
        <scheme val="major"/>
      </rPr>
      <t>(identify sites and features through engagement with local people),</t>
    </r>
    <r>
      <rPr>
        <b/>
        <sz val="10"/>
        <rFont val="Cambria"/>
        <family val="1"/>
        <scheme val="major"/>
      </rPr>
      <t xml:space="preserve"> 
9.1.7 </t>
    </r>
    <r>
      <rPr>
        <sz val="10"/>
        <rFont val="Cambria"/>
        <family val="1"/>
        <scheme val="major"/>
      </rPr>
      <t>(identify sites and features, and assess their condition),</t>
    </r>
    <r>
      <rPr>
        <b/>
        <sz val="10"/>
        <rFont val="Cambria"/>
        <family val="1"/>
        <scheme val="major"/>
      </rPr>
      <t xml:space="preserve"> 
9.2.3</t>
    </r>
    <r>
      <rPr>
        <sz val="10"/>
        <rFont val="Cambria"/>
        <family val="1"/>
        <scheme val="major"/>
      </rPr>
      <t xml:space="preserve"> (devise measures) and</t>
    </r>
    <r>
      <rPr>
        <b/>
        <sz val="10"/>
        <rFont val="Cambria"/>
        <family val="1"/>
        <scheme val="major"/>
      </rPr>
      <t xml:space="preserve"> 
9.3.8 </t>
    </r>
    <r>
      <rPr>
        <sz val="10"/>
        <rFont val="Cambria"/>
        <family val="1"/>
        <scheme val="major"/>
      </rPr>
      <t>(implement measures)</t>
    </r>
  </si>
  <si>
    <t xml:space="preserve">4.8.1 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
Verifiers: 
• Any known features mapped and/or documented
• Discussion with the owner/manager demonstrates rationale for management of relevant sites
• Records of consultation with statutory bodies, local authorities and interest groups to identify features
• Documented plans.
</t>
  </si>
  <si>
    <t>Game and fisheries management</t>
  </si>
  <si>
    <t>4.9.1</t>
  </si>
  <si>
    <t>6.6.7</t>
  </si>
  <si>
    <t xml:space="preserve">4.9.1 Game rearing and release, shooting and fishing shall be carried out in accordance with the spirit of codes of practice produced by relevant organisations.
Verifiers: 
• Field observation
• Relevant permissions and leases
• Discussion with the owner/manager/responsible person demonstrates awareness of the law and good practice
• Discussion with interested parties
• Permissions from statutory bodies where these are required
• Membership of sporting and conservation organisation.
</t>
  </si>
  <si>
    <t>People, communities and workers</t>
  </si>
  <si>
    <t>Woodland access and recreation including traditional and permissive use rights</t>
  </si>
  <si>
    <t>5.1.1 a)</t>
  </si>
  <si>
    <t>4.1.4</t>
  </si>
  <si>
    <t xml:space="preserve">5.1.1 a) Existing permissive or traditional uses of the woodland shall be identified and sustained except when such uses can be shown to threaten the integrity of the woodland or the achievement of the objectives of management. 
Verifiers: 
• Documentation or maps of all existing permissive and traditional uses of the woodland
• Discussion with interested parties
• Field observation of public rights of way
• Evidence presented to justify any restriction of permissive or traditional uses.
</t>
  </si>
  <si>
    <t>5.1.1 b)</t>
  </si>
  <si>
    <t>9.3.9</t>
  </si>
  <si>
    <t xml:space="preserve">5.1.1 b) A precautionary approach shall be adopted in relation to water supplies.  
Verifiers: 
• Documentation or maps of all existing permissive and traditional uses of the woodland
• Discussion with interested parties
• Field observation of public rights of way
• Evidence presented to justify any restriction of permissive or traditional uses.
</t>
  </si>
  <si>
    <t>5.1.2 a)</t>
  </si>
  <si>
    <t>4.4.1</t>
  </si>
  <si>
    <t xml:space="preserve">5.1.2 a) There shall be provision for some public access subject only to limited exemptions.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</si>
  <si>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5.1.2 b)</t>
  </si>
  <si>
    <t>4.4.2</t>
  </si>
  <si>
    <t xml:space="preserve">5.1.2 b) Where there is a special demand for further public access for the purpose of environmental education, the owner/manager shall make reasonable efforts to meet this demand.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</si>
  <si>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Minimising adverse impacts</t>
  </si>
  <si>
    <t>4.5.2</t>
  </si>
  <si>
    <t xml:space="preserve">5.2.1 The owner/manager shall mitigate the risks to public health and safety and other negative impacts of woodland operations on local people.
Verifiers: 
• No evidence of legal non-compliance
• Evidence that complaints have been dealt with constructively
• Documented evidence that owners/managers have considered actual and potential impacts of operations on local people and interest groups and have taken steps to mitigate them
• Use of risk assessment and site management with safety signs and diversions around active operational sites.
</t>
  </si>
  <si>
    <t xml:space="preserve">5.2.2 The owner/manager shall respond constructively to complaints, seek to resolve grievances through engagement with complainants in the first instance, and follow established legal process should this become necessary.
Verifiers: 
• Discussion with interested parties
• A complaints process
• A public contact point.
</t>
  </si>
  <si>
    <t>Rural economy</t>
  </si>
  <si>
    <r>
      <t>4.3.1</t>
    </r>
    <r>
      <rPr>
        <sz val="10"/>
        <rFont val="Cambria"/>
        <family val="1"/>
        <scheme val="major"/>
      </rPr>
      <t xml:space="preserve"> (providing local people with equitable opportunities for employment and to supply goods and services), </t>
    </r>
    <r>
      <rPr>
        <b/>
        <sz val="10"/>
        <rFont val="Cambria"/>
        <family val="1"/>
        <scheme val="major"/>
      </rPr>
      <t xml:space="preserve">5.1.2 </t>
    </r>
    <r>
      <rPr>
        <sz val="10"/>
        <rFont val="Cambria"/>
        <family val="1"/>
        <scheme val="major"/>
      </rPr>
      <t xml:space="preserve">(making the best use of the woodland’s potential products and services consistent with other objectives) and 
</t>
    </r>
    <r>
      <rPr>
        <b/>
        <sz val="10"/>
        <rFont val="Cambria"/>
        <family val="1"/>
        <scheme val="major"/>
      </rPr>
      <t>5.4.1</t>
    </r>
    <r>
      <rPr>
        <sz val="10"/>
        <rFont val="Cambria"/>
        <family val="1"/>
        <scheme val="major"/>
      </rPr>
      <t xml:space="preserve"> (providing local people with equitable opportunities to supply goods and services)</t>
    </r>
  </si>
  <si>
    <t xml:space="preserve">5.3.1 The owner/manager shall promote the integration of woodlands into the local economy by:
• Making the best use of the woodland’s potential products and services consistent with other objectives.
• Providing local people with equitable opportunities for employment and to supply goods and services.
Verifiers: 
Evidence of:
• Local or specialist market opportunities
• Promoting and encouraging enterprises to strengthen and diversify the local economy
• Provision for local employment and suppliers.
</t>
  </si>
  <si>
    <t>Health and safety</t>
  </si>
  <si>
    <t>5.4.1 a)</t>
  </si>
  <si>
    <t>2.3.1</t>
  </si>
  <si>
    <t xml:space="preserve">5.4.1 a) There shall be:
• Compliance with health and safety legislation
• Conformance with associated codes of practice
• Conformance with FISA guidance.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</si>
  <si>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5.4.1 b)</t>
  </si>
  <si>
    <t>2.3.2</t>
  </si>
  <si>
    <t xml:space="preserve">5.4.1 b) There shall be contingency plans for any accidents.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</si>
  <si>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5.4.1 c)</t>
  </si>
  <si>
    <t>2.3.3</t>
  </si>
  <si>
    <t xml:space="preserve">5.4.1 c) There shall be appropriate competency.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</si>
  <si>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Training and continuing development</t>
  </si>
  <si>
    <t>2.5.1</t>
  </si>
  <si>
    <t xml:space="preserve">5.5.1 All workers shall have appropriate qualifications, training and/or experience to carry out their roles in conformance to the requirements of this standard, unless working under proper supervision if they are currently undergoing training.
Verifiers: 
• Copies of appropriate certificates of competence
• Discussion with workers
• System to ensure that only workers who are appropriately trained or supervised work in the woodland
• No evidence of workers without relevant training, experience or qualifications working in the woodland
• Documented training programme for employees
• Training records for all employees.
</t>
  </si>
  <si>
    <t>5.5.2 The owner/manager of large enterprises shall promote training, and encourage and support new recruits to the industry.
Verifiers: 
• Documented policy
• Involvement with industry bodies promoting training, including FISA
• Records of training sessions, provision of sites for training, subsidies for training courses.</t>
  </si>
  <si>
    <t>Workers’ rights</t>
  </si>
  <si>
    <t>5.6.1 a)</t>
  </si>
  <si>
    <r>
      <t>2.1.1</t>
    </r>
    <r>
      <rPr>
        <sz val="10"/>
        <rFont val="Cambria"/>
        <family val="1"/>
        <scheme val="major"/>
      </rPr>
      <t xml:space="preserve"> (workers’ rights legislation) and 
</t>
    </r>
    <r>
      <rPr>
        <b/>
        <sz val="10"/>
        <rFont val="Cambria"/>
        <family val="1"/>
        <scheme val="major"/>
      </rPr>
      <t xml:space="preserve">2.2.1 </t>
    </r>
    <r>
      <rPr>
        <sz val="10"/>
        <rFont val="Cambria"/>
        <family val="1"/>
        <scheme val="major"/>
      </rPr>
      <t>(equality legislation)</t>
    </r>
  </si>
  <si>
    <t>5.6.1 a) There shall be compliance with workers’ rights legislation, including equality legislation. 
Verifiers: 
• Discussion with workers
• Documented policies.</t>
  </si>
  <si>
    <t>5.6.1 b)</t>
  </si>
  <si>
    <t>5.6.1 b) Workers shall not be deterred from joining a trade union or employee association.
Verifiers: 
• Discussion with workers
• Documented policies.</t>
  </si>
  <si>
    <t>5.6.1 c)</t>
  </si>
  <si>
    <r>
      <t xml:space="preserve">2.1.3 </t>
    </r>
    <r>
      <rPr>
        <sz val="10"/>
        <rFont val="Cambria"/>
        <family val="1"/>
        <scheme val="major"/>
      </rPr>
      <t xml:space="preserve">(collective bargaining) and 
</t>
    </r>
    <r>
      <rPr>
        <b/>
        <sz val="10"/>
        <rFont val="Cambria"/>
        <family val="1"/>
        <scheme val="major"/>
      </rPr>
      <t xml:space="preserve">2.6.1 </t>
    </r>
    <r>
      <rPr>
        <sz val="10"/>
        <rFont val="Cambria"/>
        <family val="1"/>
        <scheme val="major"/>
      </rPr>
      <t>(grievance procedures)</t>
    </r>
  </si>
  <si>
    <t>5.6.1 c) Direct employees shall be permitted to negotiate terms and conditions, including grievance procedures, collectively should they so wish. 
Verifiers: 
• Discussion with workers
• Documented policies.</t>
  </si>
  <si>
    <t>5.6.1 d)</t>
  </si>
  <si>
    <t>2.6.2</t>
  </si>
  <si>
    <t>5.6.1 d) Workers shall have recourse to mechanisms for resolving grievances which meet the requirements of statutory codes of practice. 
Verifiers: 
• Discussion with workers
• Documented policies.</t>
  </si>
  <si>
    <t>5.6.1 e)</t>
  </si>
  <si>
    <t>5.6.1 e) Wages paid to workers shall meet or exceed the statutory national living wage. 
Verifiers: 
• Discussion with workers
• Documented policies.</t>
  </si>
  <si>
    <t>Insurance</t>
  </si>
  <si>
    <t>5.7.1</t>
  </si>
  <si>
    <t>2.6.3</t>
  </si>
  <si>
    <t>5.7.1 The owner/manager and workers shall be covered by adequate public liability and employer’s liability insurance.
Verifiers: 
• Insurance documents
• Self-insurance with a policy statement.</t>
  </si>
  <si>
    <t>√</t>
  </si>
  <si>
    <t>Sampling methodology : PEFC™</t>
  </si>
  <si>
    <t>drafted by:</t>
  </si>
  <si>
    <t>MR</t>
  </si>
  <si>
    <t>NB Amendments 2019 in blue</t>
  </si>
  <si>
    <t xml:space="preserve">Approved </t>
  </si>
  <si>
    <t>Reference</t>
  </si>
  <si>
    <r>
      <t>FM PEFC ST 1002 2010 Group FM Certification &amp;</t>
    </r>
    <r>
      <rPr>
        <sz val="10"/>
        <color rgb="FF00B0F0"/>
        <rFont val="Arial"/>
        <family val="2"/>
      </rPr>
      <t xml:space="preserve"> IAF Mandatory Document for the Certification of Multiple Sites Based on Sampling – IAF MD 1:2018, and APPENDIX 4 of PEFC UK scheme (2016): Sampling Procedure and Calculation Methodology for Forest management certification auditing of multiple sites against the UKWAS. </t>
    </r>
    <r>
      <rPr>
        <i/>
        <sz val="10"/>
        <color rgb="FF00B0F0"/>
        <rFont val="Arial"/>
        <family val="2"/>
      </rPr>
      <t xml:space="preserve">NB confirmation on file (under PEFC FM interpretations) that agreed with UKAS and PEFC that sampling figures in the Appx 4 supercede those in the IAF guide. </t>
    </r>
    <r>
      <rPr>
        <sz val="10"/>
        <color rgb="FF00B0F0"/>
        <rFont val="Arial"/>
        <family val="2"/>
      </rPr>
      <t>IAF MD 5 Issue 4 for Audit time</t>
    </r>
  </si>
  <si>
    <t>Applicability</t>
  </si>
  <si>
    <t>Multiple sites, groups, Resource Managers (PEFC UK Scheme 2016, as amended June 2020)</t>
  </si>
  <si>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</si>
  <si>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</si>
  <si>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</si>
  <si>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</si>
  <si>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</si>
  <si>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</si>
  <si>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Before new sites are accepted into the scheme, consider whether or not they need to be audited before joining the scheme and how this affects sampling at surveillance</t>
  </si>
  <si>
    <r>
      <t>When the organization has a hierarchical system of branches (e.g. head (central) office, national offices, regional offices, local branches), the sampling model for initial audit</t>
    </r>
    <r>
      <rPr>
        <b/>
        <sz val="10"/>
        <color rgb="FF00B0F0"/>
        <rFont val="Arial"/>
        <family val="2"/>
      </rPr>
      <t xml:space="preserve"> is defined at Step D below.</t>
    </r>
  </si>
  <si>
    <t xml:space="preserve">STEP A </t>
  </si>
  <si>
    <t>Calculate Risk</t>
  </si>
  <si>
    <t>STEP B</t>
  </si>
  <si>
    <t>Stratify sites into SLIMF / non SLIMF</t>
  </si>
  <si>
    <t>STEP C</t>
  </si>
  <si>
    <t>Calculate no. of sites to visit</t>
  </si>
  <si>
    <t>STEP D</t>
  </si>
  <si>
    <t>Calculate no. of offices to visit</t>
  </si>
  <si>
    <t>STEP E</t>
  </si>
  <si>
    <t>Decide which sites to visit</t>
  </si>
  <si>
    <t>Summary Table</t>
  </si>
  <si>
    <t xml:space="preserve">Group </t>
  </si>
  <si>
    <t>No FMUs</t>
  </si>
  <si>
    <t>Total FMUs to sample</t>
  </si>
  <si>
    <t>Offices to visit</t>
  </si>
  <si>
    <t>STEP A</t>
  </si>
  <si>
    <t>Risk Factor</t>
  </si>
  <si>
    <t>Example Comments below - PLEASE COMPLETE</t>
  </si>
  <si>
    <t>PLEASE COMPLETE Score (High, Low, Medium)</t>
  </si>
  <si>
    <t>The size of the sites and number of employees (eg. more than 50 employees on a site)</t>
  </si>
  <si>
    <t xml:space="preserve">&lt;50 employees on all sites. </t>
  </si>
  <si>
    <t>Low</t>
  </si>
  <si>
    <t>The 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</si>
  <si>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</si>
  <si>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</si>
  <si>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</si>
  <si>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Medium</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</si>
  <si>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</si>
  <si>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</si>
  <si>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</si>
  <si>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</si>
  <si>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</si>
  <si>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</si>
  <si>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</si>
  <si>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</si>
  <si>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</si>
  <si>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</si>
  <si>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</si>
  <si>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STEP B &amp; C</t>
  </si>
  <si>
    <t>Note 1 PEFC UK have confirmed that PA (Stage 1) is not mandatory in UK (see email on file July 2019)</t>
  </si>
  <si>
    <t>Note 2: PEFC UK have confirmed that no need to stratify by size of site since no size limits in UKWAS (see email on file July 2019)</t>
  </si>
  <si>
    <t>Risk</t>
  </si>
  <si>
    <t>Surv</t>
  </si>
  <si>
    <t>Low Risk</t>
  </si>
  <si>
    <t>Medium Risk</t>
  </si>
  <si>
    <t>High Risk</t>
  </si>
  <si>
    <t>STEP D (Regional /local office sample is optional)</t>
  </si>
  <si>
    <t>Factors to consider:</t>
  </si>
  <si>
    <t xml:space="preserve">specific management functions and/or documentation requested by the Lead Auditor which is not performed/available at the Head Office.
</t>
  </si>
  <si>
    <t>stakeholder input relevant to selected office</t>
  </si>
  <si>
    <t>forest activity relevant to selected office</t>
  </si>
  <si>
    <t>other management function (eg. administration)</t>
  </si>
  <si>
    <t>geographical spread and balance</t>
  </si>
  <si>
    <t>density of personnel relevant to selected office</t>
  </si>
  <si>
    <t>efficiency with respect to time and other resources</t>
  </si>
  <si>
    <t xml:space="preserve">No Offices </t>
  </si>
  <si>
    <r>
      <t xml:space="preserve">No. Regional/local Offices to sample </t>
    </r>
    <r>
      <rPr>
        <b/>
        <sz val="10"/>
        <color rgb="FF00B0F0"/>
        <rFont val="Arial"/>
        <family val="2"/>
      </rPr>
      <t>(if chosen)</t>
    </r>
  </si>
  <si>
    <r>
      <t xml:space="preserve">NB Head office must always be visited.  Additional regional/local offices </t>
    </r>
    <r>
      <rPr>
        <b/>
        <u/>
        <sz val="10"/>
        <color rgb="FF00B0F0"/>
        <rFont val="Arial"/>
        <family val="2"/>
      </rPr>
      <t>may</t>
    </r>
    <r>
      <rPr>
        <sz val="10"/>
        <color rgb="FF00B0F0"/>
        <rFont val="Arial"/>
        <family val="2"/>
      </rPr>
      <t xml:space="preserve"> be sampled depending on the factors above and should be </t>
    </r>
    <r>
      <rPr>
        <b/>
        <u/>
        <sz val="10"/>
        <color rgb="FF00B0F0"/>
        <rFont val="Arial"/>
        <family val="2"/>
      </rPr>
      <t>no</t>
    </r>
    <r>
      <rPr>
        <sz val="10"/>
        <color rgb="FF00B0F0"/>
        <rFont val="Arial"/>
        <family val="2"/>
      </rPr>
      <t xml:space="preserve"> </t>
    </r>
    <r>
      <rPr>
        <b/>
        <u/>
        <sz val="10"/>
        <color rgb="FF00B0F0"/>
        <rFont val="Arial"/>
        <family val="2"/>
      </rPr>
      <t>more</t>
    </r>
    <r>
      <rPr>
        <sz val="10"/>
        <color rgb="FF00B0F0"/>
        <rFont val="Arial"/>
        <family val="2"/>
      </rPr>
      <t xml:space="preserve"> than SQRT(no. of offices). 
</t>
    </r>
  </si>
  <si>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</si>
  <si>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</si>
  <si>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</si>
  <si>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</si>
  <si>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</si>
  <si>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</si>
  <si>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</si>
  <si>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</si>
  <si>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</si>
  <si>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 xml:space="preserve">Differences in culture, language and regulatory requirements; </t>
  </si>
  <si>
    <t>Geographical dispersion;</t>
  </si>
  <si>
    <t>Whether the sites are permanent, temporary or virtual.</t>
  </si>
  <si>
    <t>any outsourcing of any activities included in the scope of the management system;</t>
  </si>
  <si>
    <t>the risks associated with the products, processes or activities of the organization;</t>
  </si>
  <si>
    <t>whether audits are combined, joint or integrated.</t>
  </si>
  <si>
    <t>14 - 28 March 2024</t>
  </si>
  <si>
    <t>14/3/24 Opening meeting attended by Rebecca Haskell, Lead auditor, Soil Association
Ian Rowland, Auditor, Soil Association
Stuart Wilkie, Certification &amp; Environment Manager
Megan Parker, Senior Forest Planner
Jemma McLachlan,  Assistant Environment Forest Manager
Iain Robinson, Managing Director
Dessy Henry, Forestry Director [attending via Teams]
Beth Scott, Assistant Environmental Forest Manager (Graduate) [attending via Teams]
Amauta Halvorsen, Assistant Environmental Forest Manager (Graduate) [attending via Teams]
Observers:
Charlotte Cavey-Wilcox, Regional Manager SE Scotland
Alex Cranke, Regional Harvesting Manager
Alicia McTavish, Assistant Forest Manager
Arran Smith, Senior Forest Manager
Ben Goodall, Assistant Harvesting Manager
Dafydd Powell, Assistant Forest Manager (Graduate)
Harry Morgan, Assistant Forest Manager
Julie Stewart, Office Administrator
Leigh McIvor, Forest Manager
Louise Wildgoose, Assistant Forest Planner
Luke Venter, Forest Manager 
Michael Wilson, Forest Manager
Neil Aitchison, Senior Forest Manager
Rebecca Gibson Office Administrator
Robert Lawlor, Assistant Forest Manager 
Russel Walsh,  Harvesting Manager
Tracy Hastie, Office Administrator</t>
  </si>
  <si>
    <t>Rebecca Haskell, Ian Rowland</t>
  </si>
  <si>
    <t>NO CONTRACTORS ARE NOT INCLUDED, STOP HERE</t>
  </si>
  <si>
    <t>YES CONTRACTORS ARE INCLUDED COMPLETE REST OF QUESTIONS</t>
  </si>
  <si>
    <t>CHOOSE FROM DROP DOWN LIST</t>
  </si>
  <si>
    <t xml:space="preserve">When selling FSC-certified material, the contractor shall use in the invoices the certificate code of the group from which the material comes from. </t>
  </si>
  <si>
    <t xml:space="preserve">Forestry contractors shall ensure that all invoices for sales of FSC-certified material include the required information (as per the applicable Forest Stewardship Standard) and provide a copy of these invoices to the Group Entity. </t>
  </si>
  <si>
    <t xml:space="preserve">Such volume records shall be provided to the Group Entity. </t>
  </si>
  <si>
    <t xml:space="preserve">Forestry contractors shall have records of the annual harvesting volume and annual FSC sales volume of their harvesting and sales activities covered by the certificate of the group. </t>
  </si>
  <si>
    <t>Contractors' chain of custody</t>
  </si>
  <si>
    <t xml:space="preserve">18.1.1 The Group Entity shall increase this internal evaluation intensity when high risks are identified (e.g. recurrent non-conformities by the contractor, substantiated stakeholder complaints about the contractor´s performance). </t>
  </si>
  <si>
    <t xml:space="preserve">NOTE: This targeted internal evaluation is additional to the internal monitoring of the contractors´ performance through the management units sampled annually (as per Clause 17.1). The objective of this evaluation is to ensure that contractors are adequately fulfilling the responsibilities that the Group Entity has allocated to them (e.g. planning, evaluation of new members, internal monitoring, development of documents). </t>
  </si>
  <si>
    <t xml:space="preserve">The Group Entity shall implement a targeted internal evaluation of all forestry contractors included in the group at least once during the validity of the certificate. </t>
  </si>
  <si>
    <t>Internal monitoring of contractors</t>
  </si>
  <si>
    <t xml:space="preserve">When forestry contractors are included in the group, the Group Entity shall maintain up-to-date records, including: 
a) Name and contact details; 
b) The date of entering the group and, where relevant, the date of leaving the group, and the reason for leaving; 
c) Any records of training provided by the Group Entity; 
d) The results of the forestry contractors´ monitoring through the sampled management units (Clause 17.1) and the targeted internal evaluation (Clause 18.1); 
e) Records of the harvesting and sales volumes, at least annually, if applicable, resulting from operations carried out by contractors within the group certificate. </t>
  </si>
  <si>
    <t>Records regarding contractors</t>
  </si>
  <si>
    <t xml:space="preserve">When a forestry contractor wants to move from one group to another group managed by the same Group Entity, the Group Entity shall implement this evaluation to allow for the move. </t>
  </si>
  <si>
    <t xml:space="preserve">15.1.2 A verification that the contractor has sufficient qualifications or knowledge to operate according to the applicable Forest Stewardship Standard and fulfil their responsibilities within the group. </t>
  </si>
  <si>
    <t xml:space="preserve">15.1.1 An on-site evaluation of an operation in a sample management unit; and/or </t>
  </si>
  <si>
    <t xml:space="preserve">The Group Entity shall evaluate each forestry contractor applying to join the group, prior to approving the application, through: </t>
  </si>
  <si>
    <t>Evaluation of new forestry contractors</t>
  </si>
  <si>
    <t xml:space="preserve">The Group Entity shall define the process for forestry contractors to report to the Group Entity the type (e.g. harvesting, planting, management plan development), location (management units of the group) and outcomes (e.g. volume harvested, number of plants planted, documents developed) of their operations. </t>
  </si>
  <si>
    <t xml:space="preserve">The Group Entity shall adapt the Group Rules to include forestry contractors. </t>
  </si>
  <si>
    <t>Group rules for contractors</t>
  </si>
  <si>
    <t xml:space="preserve">A contract, including a declaration of consent, shall be signed by each forestry contractor wishing to join a group. In the contract, the forestry contractor shall: 
a) commit to follow the applicable Forest Stewardship Standard and the Group Rules, and to ensure that any sub-contractors will follow them as well; 
b) agree to allow the Group Entity, the certification body, FSC and ASI to fulfil their responsibilities; 
c) agree that the Group Entity will be the main contact for certification; 
d) include the agreed terms between the forestry contractor and the Group Entity. 
</t>
  </si>
  <si>
    <t xml:space="preserve">The Group Entity may allocate responsibilities to conform with the applicable Forest Stewardship Standard to forestry contractors in the group, as per Clause 3.1. </t>
  </si>
  <si>
    <t xml:space="preserve">NOTE: Forestry contractors can join more than one group, and operate under the FSC group certificate(s) but only in the management units of the group(s) that they have joined.  
NOTE 2: Forestry contractors can have a separate CoC certificate to operate in management units outside the group. 
NOTE 3: Upon completion of the ongoing revision of standard FSC-STD-30-010 V2-0 FSC Controlled Wood Standard for Forest Management Enterprises, this clause will be reviewed to consider the possibility for forestry contractors to also join CW/FM groups. </t>
  </si>
  <si>
    <t xml:space="preserve">Forestry contractors may only join an FSC FM/CoC group. </t>
  </si>
  <si>
    <t>Requirements for forestry contractors</t>
  </si>
  <si>
    <t>Does the group include any Forestry contractor? If YES, then complete the section below; if NO, stop here. Please, confirm at every audit, by choosing from the Drop Down Lists in Column B</t>
  </si>
  <si>
    <t>Part III</t>
  </si>
  <si>
    <t>END OF PEFC CHECKLIST</t>
  </si>
  <si>
    <t>PART III Optional Inclusion of Forestry Contractors in Groups</t>
  </si>
  <si>
    <t>Y</t>
  </si>
  <si>
    <t>NOTE: To prove that certain management units are covered by the group certificate, the member can use the list of the members of the group or a member certificate issued by the certification body. It is important that none of these documents are confused with the PEFC  certificate of the group held by the Group Entity.</t>
  </si>
  <si>
    <t>NOTE: To prove that certain management units are covered by the group certificate, the member can use the list of the members of the group or a member certificate issued by the certification body. It is important that none of these documents are confused with the FSC certificate of the group held by the Group Entity.</t>
  </si>
  <si>
    <t xml:space="preserve">The Group Entity shall not issue any kind of certificates to their members that could be confused with PEFC  certificates. </t>
  </si>
  <si>
    <t xml:space="preserve">The Group Entity shall not issue any kind of certificates to their members that could be confused with FSC certificates. </t>
  </si>
  <si>
    <t>The Group Entity shall ensure that all uses of the PEFC  trademarks are approved by PEFC UK in advance.</t>
  </si>
  <si>
    <t>The Group Entity shall ensure that all uses of the FSC trademarks are approved by their certification body in advance.</t>
  </si>
  <si>
    <t xml:space="preserve">The Group Entity shall ensure that all invoices for sales of PEFC -certified material include the required information (as per UKWAS 3.2.2 and PEFC COC Standard 2002). </t>
  </si>
  <si>
    <t xml:space="preserve">The Group Entity shall ensure that all invoices for sales of FSC-certified material include the required information (as per the applicable Forest Stewardship Standard). </t>
  </si>
  <si>
    <t xml:space="preserve">The Group Entity shall implement a tracking and tracing system for PEFC -certified products, to ensure that they are not mixed with non-certified material. </t>
  </si>
  <si>
    <t xml:space="preserve">The Group Entity shall implement a tracking and tracing system for FSC-certified products, to ensure that they are not mixed with non-certified material. </t>
  </si>
  <si>
    <t>Chain of custody</t>
  </si>
  <si>
    <t xml:space="preserve">NOTE: Non-conformities identified at the level of a group member may result in non-conformities at the Group Entity level when the non-conformities are determined to be the result of the Group Entity’s performance. </t>
  </si>
  <si>
    <t>10.10</t>
  </si>
  <si>
    <t>11.10</t>
  </si>
  <si>
    <t xml:space="preserve">The Group Entity should visit different management units during the internal monitoring from the ones previously visited by the certification body, unless there are pending corrective actions, complaints or risk factors that require a revisit of the same units. </t>
  </si>
  <si>
    <t xml:space="preserve">The Group Entity shall increase the calculated minimum sample when high risks are identified (e.g. unresolved substantiated land tenure or use rights disputes, High Conservation Values (HCVs) are threatened, substantiated stakeholder complaints, etc.). </t>
  </si>
  <si>
    <t xml:space="preserve">The Group Entity may lower the minimum sample defined in 10.4 based on the regular analysis of the results of the monitoring as per 9.3.3.1 of PEFC Standard 1002 2018 </t>
  </si>
  <si>
    <t xml:space="preserve">The Group Entity may lower the minimum sample defined in Clause 11.4 based on the regular analysis of the results of the monitoring as per Clause 11.1 c). </t>
  </si>
  <si>
    <t xml:space="preserve">Inactive management units may be monitored remotely if the necessary information is available (e.g. remote sensing, digital imagery, phone interviews, documents proving payments/sales/provision of material and training). </t>
  </si>
  <si>
    <t>At the discretion of the
Group Entity</t>
  </si>
  <si>
    <t>Management units in Resource Management Units</t>
  </si>
  <si>
    <t>Inactive management units</t>
  </si>
  <si>
    <t>Active management units ≤ 1,000 ha AND
SLIMF management units and Communities AND 
Active MUs where outsourced services are carried out only by forestry contractrors in the group</t>
  </si>
  <si>
    <t>Active management units &gt; 1,000 ha</t>
  </si>
  <si>
    <t>Internal monitoring (at minimum)</t>
  </si>
  <si>
    <t># of MUs</t>
  </si>
  <si>
    <t>9.3.3 Determination of sample categories
9.3.3.1 The sample categories shall be established based on the results of a risk assessment. The indicators used in the risk assessment shall reflect the geographical scope of the standard.
The following non exhaustive list of indicators may be used for the risk assessment:
a) ownership type (e.g. state forest, communal forest, private forest);
b) size of management units (different size classes);
c) biogeographic region (e.g. lowlands, low mountain range, high mountain range);
d) operations, processes and products of potential group participants;
e) deforestation and forest conversion;
f) rotation period(s);
g) richness of biological diversity;
h) recreation and other socio-economic functions of the forest;
i) dependence of and interaction with local communities and indigenous people;
j) available resources for administration, operations, training and research;
k) governance and law enforcement.
9.3.3.2 Conditions which constitute risk for each indicator on low, medium and high level and the respective consequences for the sampling shall be defined.
9.3.4 Distribution of the sample
The sample shall be distributed to the categories according to the result of the risk assessment.
9.3.5 Selection of the participants
9.3.5.1 At least 25% of the sample should be selected at random.
9.3.5.2 A risk-based procedure for the selection of the participants shall be specified.</t>
  </si>
  <si>
    <t>Column C</t>
  </si>
  <si>
    <t>Column B</t>
  </si>
  <si>
    <t>Column A</t>
  </si>
  <si>
    <t xml:space="preserve">The minimum sample of management units to be visited annually for internal monitoring shall be calculated according to requirements of the PEFC 1002 2018 standard sections 9.3.2 to 9.3.5:
9.3.2 Determination of the sample size
9.3.2.1 The sample size shall be calculated for the participants of the group organisation.
9.3.2.2 The size of the sample generally should be the square root of the number of participants: (y=√x), rounded to the upper whole number.
9.3.2.3 The size of the sample may be adapted by a standard taking into account one or more of the following indicators:
a) results of a risk assessment. In this case deviations of sample sizes in case of low or high risk for individual categories shall be defined;
b) results of internal audits or previous certification audits;
c) quality / level of confidence of the internal monitoring programme;
d) use of technologies allowing the gathering of information concerning specified requirements;
Note: Such technologies may be e.g. the use of satellite data or drones and allow compliance statements for specific requirements of a sustainability standard or support the risk based sampling.
e) based on other means of gathering information about activities on the ground.
Note: One way could be a survey with participants who provide some information about their activities on the ground.
</t>
  </si>
  <si>
    <t xml:space="preserve">The minimum sample of management units to be visited annually for internal monitoring shall be calculated according to requirements 11.4, 11.5, 17.1 of the standard. 
Use the table below completing column C </t>
  </si>
  <si>
    <t>11.4, 11.5, 17.1</t>
  </si>
  <si>
    <t xml:space="preserve">The Group Entity shall specify what constitutes an active management unit for the group and justify the classification of activities as active or inactive management. </t>
  </si>
  <si>
    <t xml:space="preserve">NOTE: The Group Entity may focus their monitoring during a particular internal evaluation on specific elements of UKWAS, with the provision that all aspects of UKWAS are evaluated for the group, through the sampled management units, during the period of validity of the certificate. </t>
  </si>
  <si>
    <t xml:space="preserve">NOTE: The Group Entity may focus their monitoring during a particular internal evaluation on specific elements of the applicable Forest Stewardship Standard, with the provision that all aspects of the Forest Stewardship Standard are evaluated for the group, through the sampled management units, during the period of validity of the certificate. </t>
  </si>
  <si>
    <t xml:space="preserve">The Group Entity shall select the requirements from UKWAS to be monitored at each internal evaluation according to the scale, intensity and risk. </t>
  </si>
  <si>
    <t xml:space="preserve">The Group Entity shall select the requirements from the applicable Forest Stewardship Standard to be monitored at each internal evaluation according to the scale, intensity and risk. </t>
  </si>
  <si>
    <t xml:space="preserve">The Group Entity shall implement a documented internal monitoring system that includes at least the following: 
a)A description of the internal monitoring system, sufficient to: 
b)make sure there is continued conformance with UKWAS in the management units in the group; 
c) check the adequacy of the group management system and the Group Entity´s overall performance. 
d) Regular (at least annual) monitoring visits to a sample of management units within the group; 
e) Regular (at least annual) analysis of the results of the internal monitoring to improve the group management system. </t>
  </si>
  <si>
    <t xml:space="preserve">The Group Entity shall implement a documented internal monitoring system that includes at least the following: 
a)A description of the internal monitoring system, sufficient to: 
b)make sure there is continued conformance with the applicable Forest Stewardship Standard in the management units in the group; 
c) check the adequacy of the group management system and the Group Entity´s overall performance. 
d) Regular (at least annual) monitoring visits to a sample of management units within the group; 
e) Regular (at least annual) analysis of the results of the internal monitoring to improve the group management system. </t>
  </si>
  <si>
    <t>Internal monitoring</t>
  </si>
  <si>
    <t xml:space="preserve">NOTE: For management units in the group where the harvesting and sales are carried out by a contractor, the Group Entity should verify that the volumes sold by the contractor correspond to the estimated volumes bought from its group. For this purpose, the contract between the forest owner and the contractor should include a requirement for the contractor to communicate to the forest owner and the Group Entity the actual (measured) volume harvested and sold. </t>
  </si>
  <si>
    <t xml:space="preserve">In countries where FSC International has determined that there is a high risk of false claims involving material harvested from groups, the Group Entity shall maintain up-to-date records of the harvesting and FSC sales volumes of each management unit in the group. </t>
  </si>
  <si>
    <t>The Group Entity shall retain group records for at least five (5) years.</t>
  </si>
  <si>
    <t xml:space="preserve">NOTE: The amount of records maintained centrally by the Group Entity may vary from case to case. In order to reduce costs and increase the efficiency of evaluations by the certification body, and subsequent monitoring by PEFC, records should be stored centrally or be accessible digitally whenever possible. </t>
  </si>
  <si>
    <t xml:space="preserve">NOTE: The amount of records maintained centrally by the Group Entity may vary from case to case. In order to reduce costs and increase the efficiency of evaluations by the certification body, and subsequent monitoring by FSC and/or ASI, records should be stored centrally or be accessible digitally whenever possible. </t>
  </si>
  <si>
    <r>
      <t xml:space="preserve">b) Any records of training provided to staff and/or group members; 
c) Declaration of consent from all group members, as per Clause 2.2; 
d) Documentation and records regarding recommended practices for forest management (e.g. silvicultural systems); 
e) Records demonstrating the implementation of the group management system. These shall include records of internal monitoring, non-conformities identified in such monitoring, actions taken to correct any identified non-conformity, etc.; 
</t>
    </r>
    <r>
      <rPr>
        <b/>
        <sz val="11"/>
        <color rgb="FFFF0000"/>
        <rFont val="Cambria"/>
        <family val="2"/>
        <scheme val="major"/>
      </rPr>
      <t xml:space="preserve">f) Records of the actual or estimated annual harvesting volume of the group and actual annual PEFC  sales volume of the group. </t>
    </r>
  </si>
  <si>
    <t xml:space="preserve">b) Any records of training provided to staff and/or group members; 
c) Declaration of consent from all group members, as per Clause 2.2; 
d) Documentation and records regarding recommended practices for forest management (e.g. silvicultural systems); 
e) Records demonstrating the implementation of the group management system. These shall include records of internal monitoring, non-conformities identified in such monitoring, actions taken to correct any identified non-conformity, etc.; 
f) Records of the actual or estimated annual harvesting volume of the group and actual annual FSC sales volume of the group. </t>
  </si>
  <si>
    <t xml:space="preserve">NOTE: The Group Entity must fulfil data protection responsibilities when gathering this information. </t>
  </si>
  <si>
    <t xml:space="preserve">a) A list of the members of the group, including for each member: 
i. name and contact details; 
ii. the date of entering the group and, where relevant, the date of leaving the group, and the reason for leaving; 
iii. number and area of management units included in the group; 
iv. geographical location (e.g. coordinates) of each management unit included in the group, supported by a map or documentation; 
v. type of forest ownership per member (e.g. privately owned; state managed; communal management; etc.); 
vi. main products; 
vii. the sub-certificate codes where these have been issued. </t>
  </si>
  <si>
    <t xml:space="preserve">The Group Entity shall maintain up-to-date records covering all applicable requirements of this standard and UKWAS. These shall include: </t>
  </si>
  <si>
    <t xml:space="preserve">The Group Entity shall maintain up-to-date records covering all applicable requirements of this standard and the applicable Forest Stewardship Standard. These shall include: </t>
  </si>
  <si>
    <t>Group records</t>
  </si>
  <si>
    <t>NOTE: The reference to the scale and complexity of the group refers to the fact that larger and more complex groups, with higher associated risk, might require more comprehensive procedures to ensure the protection of environmental and social values, such as High (Nature) Conservation Values, Rare and Threatened Species, etc. Smaller groups, with less associated risk, may develop simpler procedures, but still need to develop all the mentioned Group Rules.</t>
  </si>
  <si>
    <t>NOTE: The reference to the scale and complexity of the group refers to the fact that larger and more complex groups, with higher associated risk, might require more comprehensive procedures to ensure the protection of environmental and social values, such as High Conservation Values, Indigenous Peoples, Rare and Threatened Species, etc. Smaller groups, with less associated risk, may develop simpler procedures, but still need to develop all the mentioned Group Rules.</t>
  </si>
  <si>
    <r>
      <t xml:space="preserve">The Group shall develop, implement and keep updated written rules to manage the group covering all applicable requirements of this standard, according to the scale and complexity of the group, including: 
a) Rules setting out who can become a member of the group; 
b) Rules setting out how new members are included in the group; 
C) Rules setting out when members can be suspended or removed from the group; 
d) An internal monitoring system for the group; 
e) A process to resolve corrective action requests issued internally and by the certification body, including timelines and implications if any of the corrective actions are not solved; 
f) A procedure to solve complaints from stakeholders to group members; 
g) A system for tracking and tracing the PEFC -certified forest products produced by the group members up to the defined ‘forest gate’, in conformance with </t>
    </r>
    <r>
      <rPr>
        <b/>
        <sz val="11"/>
        <rFont val="Cambria"/>
        <family val="2"/>
        <scheme val="major"/>
      </rPr>
      <t>Criterion 3.2.2 of UKWAS</t>
    </r>
    <r>
      <rPr>
        <b/>
        <sz val="11"/>
        <rFont val="Cambria"/>
        <family val="1"/>
        <scheme val="major"/>
      </rPr>
      <t xml:space="preserve">; 
h) Requirements related to marketing or sales of products; 
i) Rules setting out how to use the PEFC  trademarks and the trademark license code. </t>
    </r>
  </si>
  <si>
    <t xml:space="preserve">The Group shall develop, implement and keep updated written rules to manage the group covering all applicable requirements of this standard, according to the scale and complexity of the group, including: 
a) Rules setting out who can become a member of the group; 
b) Rules setting out how new members are included in the group; 
C) Rules setting out when members can be suspended or removed from the group; 
d) An internal monitoring system for the group; 
e) A process to resolve corrective action requests issued internally and by the certification body, including timelines and implications if any of the corrective actions are not solved; 
f) A procedure to solve complaints from stakeholders to group members; 
g) A system for tracking and tracing the FSC-certified forest products produced by the group members up to the defined ‘forest gate’, in conformance with Criterion 8.5 of the applicable Forest Stewardship Standard; 
h) Requirements related to marketing or sales of products; 
i) Rules setting out how to use the FSC trademarks and the trademark license code. </t>
  </si>
  <si>
    <t>Group Rules</t>
  </si>
  <si>
    <t xml:space="preserve">7.1.2 The information shall be presented in a way that is understandable for members. </t>
  </si>
  <si>
    <t xml:space="preserve">8.1.2 The information shall be presented in a way that is understandable for members. </t>
  </si>
  <si>
    <t xml:space="preserve">7.1.1 When the Group Entity provides members with a summary of these items, it shall make available the full documentation upon request from the members. </t>
  </si>
  <si>
    <t xml:space="preserve">8.1.1 When the Group Entity provides members with a summary of these items, it shall make available the full documentation upon request from the members. </t>
  </si>
  <si>
    <t xml:space="preserve">The Group Entity shall provide each member with information, or access to information, about how the group works. The information shall include: 
a) The Group Rules and UKWAS, and an explanation of how to conform with them. The Group Entity shall provide access to other applicable normative documents upon request; 
b) An explanation of the certification body’s evaluation process; 
c) An explanation that the certification body and PEFC have the right to access the members' management unit(s) and documentation; 
d) An explanation that the certification body will publish a public summary of their evaluation report and PEFC  will include information about the group in its database; 
e) Explanation of any costs associated with joining the group. </t>
  </si>
  <si>
    <t xml:space="preserve">The Group Entity shall provide each member with information, or access to information, about how the group works. The information shall include: 
a) The Group Rules and the applicable Forest Stewardship Standard, and an explanation of how to conform with them. The Group Entity shall provide access to other applicable normative documents upon request; 
b) An explanation of the certification body’s evaluation process; 
c) An explanation that the certification body, FSC and ASI have the right to access the members' management unit(s) and documentation; 
d) An explanation that the certification body will publish a public summary of their evaluation report; ASI may publish a public summary of their evaluation; and FSC will include information about the group in its database; 
e) Explanation of any costs associated with joining the group. </t>
  </si>
  <si>
    <t>Provision of Information</t>
  </si>
  <si>
    <t xml:space="preserve">6.1.2 When a member wants to move from one group to another group managed by the same Group Entity, the Group Entity shall implement this evaluation to allow for the move. </t>
  </si>
  <si>
    <t xml:space="preserve">7.1.2 When a member wants to move from one group to another group managed by the same Group Entity, the Group Entity shall implement this evaluation to allow for the move. </t>
  </si>
  <si>
    <t xml:space="preserve">6.1.1 The Group Entity shall conduct a field evaluation to conform with Clause 6.1. </t>
  </si>
  <si>
    <t xml:space="preserve">7.1.1 The Group Entity shall conduct a field evaluation to conform with Clause 7.1, except for applicants meeting the SLIMF eligibility criteria or the definition of Communities in this standard, whose evaluation may be done through a desk audit. </t>
  </si>
  <si>
    <t xml:space="preserve">The Group Entity shall evaluate every applicant who wishes to join the group and ensure that there are no major non-conformities with UKWAS, nor with membership requirements, before adding the new member to the group. </t>
  </si>
  <si>
    <t xml:space="preserve">The Group Entity shall evaluate every applicant who wishes to join the group and ensure that there are no major non-conformities with the applicable Forest Stewardship Standard, nor with membership requirements, before adding the new member to the group. </t>
  </si>
  <si>
    <t xml:space="preserve">Adding new members to the group </t>
  </si>
  <si>
    <t xml:space="preserve">PART II Group management system </t>
  </si>
  <si>
    <t xml:space="preserve">In cases where homogeneous conditions between countries allow for an effective and credible multinational implementation of the group management system, the Group Entity shall request formal approval from FSC International through their certification body to allow certification of such a group. </t>
  </si>
  <si>
    <t xml:space="preserve">FM/CoC and CW/FM groups shall only be established at a national level, except in the cases described in clause 6.2. </t>
  </si>
  <si>
    <t xml:space="preserve">Multinational groups </t>
  </si>
  <si>
    <t xml:space="preserve">The Group Entity shall develop a group management system (as per Part II of this standard) that allows the continuous and effective management of all members of the group. </t>
  </si>
  <si>
    <t xml:space="preserve">The Group Entity shall determine, based on its human and technical capacities, the maximum group size that it can manage, in terms of: 
a) number of group members; 
b) individual management unit size; and/or 
c) total forest area and distribution.
</t>
  </si>
  <si>
    <t xml:space="preserve">Group size </t>
  </si>
  <si>
    <t>Not Applicable to PEFC in UK</t>
  </si>
  <si>
    <t xml:space="preserve">NOTE: Non-SLIMF management units always need to conform with Criterion 6.5 in each management unit. </t>
  </si>
  <si>
    <t xml:space="preserve">4.2.1 In groups with SLIMF and non-SLIMF management units, the non-SLIMF management units may support SLIMF management units to conform with such requirement, partially or fully. </t>
  </si>
  <si>
    <t xml:space="preserve">Conformance with area thresholds in UKWAS with regards to Criterion 6.5, can be demonstrated across management units rather than at the level of the individual management unit for FM/CoC SLIMF management units. </t>
  </si>
  <si>
    <t xml:space="preserve">Conformance with area thresholds in the applicable Forest Stewardship Standard with regards to Criterion 6.5, can be demonstrated across management units rather than at the level of the individual management unit for FM/CoC SLIMF management units. </t>
  </si>
  <si>
    <t>Conformance with all requirements of UKWAS shall be demonstrated for each management unit within the scope of the PEFC  FM group certificate.</t>
  </si>
  <si>
    <t xml:space="preserve">Conformance with all requirements of the applicable Forest Stewardship Standard shall be demonstrated for each management unit within the scope of the FSC FM/CoC or CW/FM group certificate, except as provided for in Clause 4.2. </t>
  </si>
  <si>
    <t xml:space="preserve">Conformance across management units </t>
  </si>
  <si>
    <t xml:space="preserve">NOTE: An RMU can include all members of a group or a sub-set of members within a group. There may be more than one RMU within one group. 
NOTE 2: Members of an RMU may implement some management activities in their management units, as long as the responsibility to ensure that there is conformance with UKWAS remains with the Resource Manager. </t>
  </si>
  <si>
    <t xml:space="preserve">NOTE: An RMU can include all members of a group or a sub-set of members within a group. There may be more than one RMU within one group. 
NOTE 2: Members of an RMU may implement some management activities in their management units, as long as the responsibility to ensure that there is conformance with the applicable Forest Stewardship Standard remains with the Resource Manager. </t>
  </si>
  <si>
    <t xml:space="preserve">3.3.1 The Resource Manager of an RMU shall assume the responsibility to conform with the UKWAS and to follow the Group Rules on behalf of all members within their RMU. </t>
  </si>
  <si>
    <t xml:space="preserve">3.3.1 The Resource Manager of an RMU shall assume the responsibility to conform with the applicable Forest Stewardship Standard and to follow the Group Rules on behalf of all members within their RMU. </t>
  </si>
  <si>
    <t xml:space="preserve">Some or all members of a group may choose to transfer the responsibility to ensure conformance with UKWAS in their management unit(s) to one Resource Manager, and may be grouped into one Resource Management Unit (RMU). </t>
  </si>
  <si>
    <t xml:space="preserve">Some or all members of a group may choose to transfer the responsibility to ensure conformance with the applicable Forest Stewardship Standard in their management unit(s) to one Resource Manager, and may be grouped into one Resource Management Unit (RMU). </t>
  </si>
  <si>
    <t xml:space="preserve">Resource Manager and Resource Management Unit </t>
  </si>
  <si>
    <t xml:space="preserve">The Group Entity shall define and document the division of key responsibilities within the group, as described in Clause 3.1. </t>
  </si>
  <si>
    <t xml:space="preserve">NOTE: The Group Entity is free to determine at what level implementation of requirements is carried out as long as conformance is demonstrated for each management unit (as per Clause 4.1). </t>
  </si>
  <si>
    <t xml:space="preserve">The Group Entity can divide the responsibilities among the different actors in the group (e.g. Group Entity, members, contractors, etc.). </t>
  </si>
  <si>
    <t xml:space="preserve">Division of responsibilities </t>
  </si>
  <si>
    <t xml:space="preserve">NOTE: The requirement for the agreement to be verifiable means that the representatives must be able to prove that they have been authorised by the member to act on their behalf. </t>
  </si>
  <si>
    <t xml:space="preserve">2.1.2 When the member is represented by another party (e.g. Resource Manager or consultant), the declaration shall also include a verifiable agreement (legal or otherwise) between the member and their representative. </t>
  </si>
  <si>
    <t xml:space="preserve">2.1.1 The declaration shall be signed either by the group member or by their representative (e.g. Resource Manager or consultant). </t>
  </si>
  <si>
    <t xml:space="preserve">NOTE: The declaration of consent does not have to be an individual document. It can be part of a contract or any other document (e.g. meeting minutes) that specifies the relationship agreed between the member and the Group Entity. 
</t>
  </si>
  <si>
    <t xml:space="preserve">NOTE: The declaration of consent does not have to be an individual document. It can be part of a contract or any other document (e.g. meeting minutes) that specifies the relationship agreed between the member and the Group Entity. 
NOTE 2: For Communities, the declaration may also be some other form of agreement such as assembly minutes, forest management contracts, tribal agreements for Indigenous communities, recordings of interviews in case of oral agreements, etc. </t>
  </si>
  <si>
    <t xml:space="preserve">A declaration of consent shall be signed by each member wishing to join a group. In the declaration, the member shall: 
a) commit to follow UKWAS and the Group Rules; 
b) declare that the management units they are bringing into the group are not included in another PEFC  certificate; 
c) agree to allow the Group Entity, the certification body, and PEFC UK to fulfill their responsibilities; 
d) agree that the Group Entity will be the main contact for certification. 
</t>
  </si>
  <si>
    <t xml:space="preserve">A declaration of consent shall be signed by each member wishing to join a group. In the declaration, the member shall: 
a) commit to follow the applicable Forest Stewardship Standard and the Group Rules; 
b) declare that the management units they are bringing into the group are not included in another FSC certificate; 
c) agree to allow the Group Entity, the certification body, FSC and ASI to fulfill their responsibilities; 
d) agree that the Group Entity will be the main contact for certification. 
</t>
  </si>
  <si>
    <t xml:space="preserve">Requirements for group members </t>
  </si>
  <si>
    <t xml:space="preserve">The Group Entity shall make sure that all actors in the group demonstrate sufficient knowledge to fulfil their corresponding responsibilities within the group. </t>
  </si>
  <si>
    <t xml:space="preserve">The Group Entity shall be responsible for conformance with this standard. </t>
  </si>
  <si>
    <t>NOTE: Each group will result in one certificate.</t>
  </si>
  <si>
    <t xml:space="preserve">NOTE: Each group will result in one certificate. In any one group, either all members are FSC FM/CoC, or all members are CW/FM; if some members are certified according to FM standards and others according to CW standards, then these would be two different groups. </t>
  </si>
  <si>
    <t xml:space="preserve">When a Group Entity manages more than one group, it shall have enough capacity and resources to manage more than one certificate. </t>
  </si>
  <si>
    <t xml:space="preserve">The Group Entity shall comply with the applicable legal obligations, such as registration and payment of relevant fees and taxes. </t>
  </si>
  <si>
    <t xml:space="preserve">The Group Entity shall be a person or group of persons registered as one independent legal entity. </t>
  </si>
  <si>
    <t xml:space="preserve"> Requirements for Group Entities </t>
  </si>
  <si>
    <t>PART I Establishment of forest management groups</t>
  </si>
  <si>
    <t>Requirement</t>
  </si>
  <si>
    <t>PEFC International STD</t>
  </si>
  <si>
    <t>and PEFC ST 1002 2018 - weblink</t>
  </si>
  <si>
    <t>NB - this checklist should be used in conjunction with the verifiers and guidance in the SA Cert Group Certification Standard</t>
  </si>
  <si>
    <t>PEFC UK Scheme</t>
  </si>
  <si>
    <t xml:space="preserve">ANNEX 6 PEFC UK FOREST MANAGEMENT GROUP CHECKLIST       (based on PEFC UK Scheme - weblink
</t>
  </si>
  <si>
    <t>ANNEX 6 FOREST MANAGEMENT GROUPS CHECKLIST (based on FSC-STD-30-005 V2-0)</t>
  </si>
  <si>
    <t>A6b-01 FSC and PEFC UK Group Checklist 
This is a JOINT FSC/PEFC Checklist for UK and UKWAS. The PEFC fields will largely generate themselves and fill automatically from the FSC entries. 
Highlighted fields in PEFC will need to be typed manually</t>
  </si>
  <si>
    <t>19/03/24 RMH site visit Letham ( Resource managed).  Management planning documentation and records reviewed in office with manager.  Site visit included Roadside tree safety survey, brash recovery operation Cpt. 27/28. Site walked, protection of archaeological features checked, chipper operator interviewed.  Shared access with angling club driven.  Cpts 7 &amp; 8 recent restock inspected - discussed weevil and weed control.  Road network driven.  High seats checked.  Potential ASNW area visited.</t>
  </si>
  <si>
    <t>Documented system with Centralised policies and procedures</t>
  </si>
  <si>
    <t>Documented system as described above, with centralised policies and procedures</t>
  </si>
  <si>
    <t>Scottish Woodlands is an 80% Employee owned limited company.  There are approximately 250 employees of which approx. 150 are involved in managing both certified and uncertified sites. In house expert advice is available.  Training requirements for different roles are specified and further  training needs are identified as part of annual appraisal process.</t>
  </si>
  <si>
    <t>There is a clear system to ensure all sites meet the FSC requirements. The majority of group members are resource managed and support is provided to associate members, including access to a members area within the SW website</t>
  </si>
  <si>
    <t>There is a specified person with overall responsibility for group management -  the contact person as specified in Section 1 'Basic info' of this report.</t>
  </si>
  <si>
    <t>Management review, internal audit, Policies and Procedures.  Document IMS Index 7.06 Membership agreement includes Group Scheme Rules and Procedures. There are also a range of IMS documents detailing Policies, Contractor and supplier control, Timber harvesting and marketing, Compliance, Environment and Finance</t>
  </si>
  <si>
    <t>Documented system with  Centralised policies and procedures. Document IMS Index 7.06 Membership agreement includes Group Scheme Rules and Procedures. There are also a range of IMS documents detailing Policies, Contractor and supplier control, Timber harvesting and marketing, Compliance, Environment and Finance</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</si>
  <si>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t>
  </si>
  <si>
    <t>Rebecca Haskell</t>
  </si>
  <si>
    <r>
      <t xml:space="preserve">Any deviation from the audit plan and their reasons? </t>
    </r>
    <r>
      <rPr>
        <sz val="11"/>
        <rFont val="Cambria"/>
        <family val="1"/>
      </rPr>
      <t xml:space="preserve">No </t>
    </r>
  </si>
  <si>
    <r>
      <t xml:space="preserve">Any significant issues impacting on the audit programme </t>
    </r>
    <r>
      <rPr>
        <sz val="11"/>
        <rFont val="Cambria"/>
        <family val="1"/>
      </rPr>
      <t>No</t>
    </r>
  </si>
  <si>
    <t>20/03/24 RMH site visit Burnmouth ( Resource managed).   Management planning documentation and records reviewed in office with manager.  Site visit included driving forest road network - maintenance discussed, LTR cpt. 3a and Natural Reserves Cpt. 1a; also riparian zone areas of natural reserve.  Old quarry inspected and Cpt. 6a recent ground prep - no live operations on site.</t>
  </si>
  <si>
    <t>The forest management was evaluated against the FSC and PEFC endorsed national standard for United Kingdom,  UKWAS V4.0 2018. A copy of the standard is available at http://ukwas.org.uk/</t>
  </si>
  <si>
    <t>Contractors used for forest management operations.</t>
  </si>
  <si>
    <t>ASNW, PAWS, SSSI / SACs</t>
  </si>
  <si>
    <t>See Annex 3</t>
  </si>
  <si>
    <t xml:space="preserve">Standing / Roadside </t>
  </si>
  <si>
    <t>750,000 in past year</t>
  </si>
  <si>
    <t>m: 91
f: 31</t>
  </si>
  <si>
    <t>m: 1100
f: 51</t>
  </si>
  <si>
    <t>Less than 500 ha</t>
  </si>
  <si>
    <t>500 ha – 1000 ha</t>
  </si>
  <si>
    <t>No</t>
  </si>
  <si>
    <t>UK</t>
  </si>
  <si>
    <t>100% PEFC certified</t>
  </si>
  <si>
    <t>1 &amp; 3</t>
  </si>
  <si>
    <t>None</t>
  </si>
  <si>
    <t>Stakeholder phoned during audit. Online meeting with relevant SW Manager. Auditor had detailed discussions with both parties and reviewed a range of documentation.  Some of the issues raised by the stakeholder were outwith the scope of the audit as they referred to statutory procedure . Other areas eg concern about impact of planting on water supply / responsibilities for maintenance of shared access were considered in detail.  No non-conformance noted</t>
  </si>
  <si>
    <t>Environmental Regulator</t>
  </si>
  <si>
    <t>Please indicate clearly if there are any national legal restrictions which do not allow publication of this kind of information.</t>
  </si>
  <si>
    <t>FMU details</t>
  </si>
  <si>
    <t xml:space="preserve">Contact details of group member (not site location) 
</t>
  </si>
  <si>
    <t>FMU DETAILS - GROUPS AND MULTIPLE FMU</t>
  </si>
  <si>
    <t>Entry Date</t>
  </si>
  <si>
    <t xml:space="preserve">Exit date </t>
  </si>
  <si>
    <t>Address</t>
  </si>
  <si>
    <t>FMU Names (create new line for each FMU)</t>
  </si>
  <si>
    <t xml:space="preserve">Geog. coordinates (non-SLIMFs) </t>
  </si>
  <si>
    <t>Area (ha)</t>
  </si>
  <si>
    <t>Management category</t>
  </si>
  <si>
    <t>Year visited by SA</t>
  </si>
  <si>
    <t>Grierson House, Crichton Business Park, Bankend Road, Dumfries, DG1 4ZS</t>
  </si>
  <si>
    <t>Auchenhay, Glaisters &amp; Drumhumphry</t>
  </si>
  <si>
    <t>mostly plantation</t>
  </si>
  <si>
    <t>Non-SLIMF</t>
  </si>
  <si>
    <t>Watcarrick &amp; Jamie's Head</t>
  </si>
  <si>
    <t>Both SLIMF Types</t>
  </si>
  <si>
    <t>Gairland Interspace, 8 West Street, Fochabers, IV32 7DJ</t>
  </si>
  <si>
    <t>Tolquhonie</t>
  </si>
  <si>
    <t>Unit 1, Linnet Court, Cawledge Business Park, Alnwick, NE66 2GD</t>
  </si>
  <si>
    <t>Felton Park</t>
  </si>
  <si>
    <t>Fassfern, Kinlocheil, Fort William, PH33 7NP</t>
  </si>
  <si>
    <t>Fassfern</t>
  </si>
  <si>
    <t>Barwhillanty Estate Woodlands</t>
  </si>
  <si>
    <t>Revack Wood</t>
  </si>
  <si>
    <t>Sandpiper House, Ruthvenfield Road, Inveralmond Ind Est, Perth PH1 3EE</t>
  </si>
  <si>
    <t>Kinaldy Wood</t>
  </si>
  <si>
    <t>Suite 2 Gardrum House, Fenwick, KA3 6AS</t>
  </si>
  <si>
    <t>Lanehead</t>
  </si>
  <si>
    <t>Rammerscales Estate</t>
  </si>
  <si>
    <t>Earlstoun and Waterside</t>
  </si>
  <si>
    <t>The EB8 Portfolio (Clow Hill, Condie Hill, Longdrum and Sillywhinny)</t>
  </si>
  <si>
    <t>The Old Chandlery, Holy Loch Marina, Rankine Brae, Sandbank, Dunoon, PA23 8FE</t>
  </si>
  <si>
    <t>Ardlamont</t>
  </si>
  <si>
    <t>Kyloe Wood</t>
  </si>
  <si>
    <t>Cauldlaw</t>
  </si>
  <si>
    <t>4a Drumadoon Road, Cloughmills, Ballymena, BT44 9LJ</t>
  </si>
  <si>
    <t>Altarichard</t>
  </si>
  <si>
    <t>Priorwood, High Road, Melrose, TD6 9EG</t>
  </si>
  <si>
    <t>Annandale and Lochwood Estates</t>
  </si>
  <si>
    <t>Hearthstanes and Menzion</t>
  </si>
  <si>
    <t>Clauchrie</t>
  </si>
  <si>
    <t>Carter Forest and Huntfordburn</t>
  </si>
  <si>
    <t>Hoscote</t>
  </si>
  <si>
    <t>Balmoral (Alltcailleach, Craigower and Garmaddie)</t>
  </si>
  <si>
    <t>Balmoral (Balloch Buie)</t>
  </si>
  <si>
    <t>Blue Hill and Gownie</t>
  </si>
  <si>
    <t>Auchtertyre Estate</t>
  </si>
  <si>
    <t>Drummuir</t>
  </si>
  <si>
    <t>Baronscourt</t>
  </si>
  <si>
    <t>Airlie Estate</t>
  </si>
  <si>
    <t>xxxxxx</t>
  </si>
  <si>
    <t>Gryfe &amp; Leapmoor</t>
  </si>
  <si>
    <t>Upper Park</t>
  </si>
  <si>
    <t>Haddo</t>
  </si>
  <si>
    <t>Mill of Fortune</t>
  </si>
  <si>
    <t>Blackhills</t>
  </si>
  <si>
    <t>Campbrae</t>
  </si>
  <si>
    <t>The Forge, 9 Front Street, Wolsingham, Co Durham, DL13 3DF</t>
  </si>
  <si>
    <t>Higher Thrushgill</t>
  </si>
  <si>
    <t>2 Smithy Lane, Lochgilphead, PA31 8TA</t>
  </si>
  <si>
    <t>Auchindrain</t>
  </si>
  <si>
    <t>Cambusmore</t>
  </si>
  <si>
    <t>3 The Sawmill, Brynkinalt Business Centre, Chirk, Wrexham, LL14 5NS</t>
  </si>
  <si>
    <t>Nannau</t>
  </si>
  <si>
    <t>Shanes Castle</t>
  </si>
  <si>
    <t>Kilninver (Raera)</t>
  </si>
  <si>
    <t>Barrhill (Arnsheen, Waterside, Polbae &amp; Pulganny)</t>
  </si>
  <si>
    <t>Cobairdy</t>
  </si>
  <si>
    <t>Philiphaugh</t>
  </si>
  <si>
    <t>Glencarnie</t>
  </si>
  <si>
    <t>Allt Olmarch</t>
  </si>
  <si>
    <t>Lennox Castle</t>
  </si>
  <si>
    <t>Airds of Parton</t>
  </si>
  <si>
    <t>Appin</t>
  </si>
  <si>
    <t>Culzean Estate</t>
  </si>
  <si>
    <t>Cwm Henog</t>
  </si>
  <si>
    <t>xxxxxxxx</t>
  </si>
  <si>
    <t>Clanmore</t>
  </si>
  <si>
    <t>Laoigh Glen</t>
  </si>
  <si>
    <t>Burnmouth</t>
  </si>
  <si>
    <t>Sawmill Wood</t>
  </si>
  <si>
    <t>Minto &amp; Yetholm</t>
  </si>
  <si>
    <t>Banchory Business Centre, Burn O'Bennie Road, Banchory AB31 5ZU.</t>
  </si>
  <si>
    <t>Maryfield, Tilquillie &amp; Berryhill</t>
  </si>
  <si>
    <t>Drumchork</t>
  </si>
  <si>
    <t>Lochdochart</t>
  </si>
  <si>
    <t>Glen Etive</t>
  </si>
  <si>
    <t>Blackthird</t>
  </si>
  <si>
    <t>8 Fodderty Way Dingwall Business Park, Dingwall, IV15 9XB</t>
  </si>
  <si>
    <t>South Clare</t>
  </si>
  <si>
    <t>Cefn Ystrad Ffin</t>
  </si>
  <si>
    <t>Eilanreach</t>
  </si>
  <si>
    <t>Struy Estate</t>
  </si>
  <si>
    <t>Fornought Forest</t>
  </si>
  <si>
    <t>Whiteside</t>
  </si>
  <si>
    <t>Dirnow Forest</t>
  </si>
  <si>
    <t>Kirtleton South</t>
  </si>
  <si>
    <t>xxxxxxxxx</t>
  </si>
  <si>
    <t>Nether Cassock</t>
  </si>
  <si>
    <t>Nether Linkins</t>
  </si>
  <si>
    <t>Kilkerran Estate</t>
  </si>
  <si>
    <t>Gass Forest</t>
  </si>
  <si>
    <t>Leithenwater</t>
  </si>
  <si>
    <t>Glenshimmeroch</t>
  </si>
  <si>
    <t>Black Banks Plantation</t>
  </si>
  <si>
    <t>Gleann Ban</t>
  </si>
  <si>
    <t>Meikle Cairn</t>
  </si>
  <si>
    <t>Glenbuchat Woodlands North</t>
  </si>
  <si>
    <t>Baluntonhill</t>
  </si>
  <si>
    <t>Kirkhouse and Catslackburn</t>
  </si>
  <si>
    <t>Cairnderry</t>
  </si>
  <si>
    <t>Moorpark</t>
  </si>
  <si>
    <t>Elderslie Estate</t>
  </si>
  <si>
    <t>Ardochy Estate</t>
  </si>
  <si>
    <t>Threestoneburn</t>
  </si>
  <si>
    <t>Kincardine Castle</t>
  </si>
  <si>
    <t>Dychliemore</t>
  </si>
  <si>
    <t>Leithope Forest</t>
  </si>
  <si>
    <t>Hawarden</t>
  </si>
  <si>
    <t>Forest of Deer</t>
  </si>
  <si>
    <t>Glen of Rothes</t>
  </si>
  <si>
    <t>The Wern</t>
  </si>
  <si>
    <t>Ardno Forest</t>
  </si>
  <si>
    <t>Creagan and Cabrach</t>
  </si>
  <si>
    <t>Glenfinnan Estate</t>
  </si>
  <si>
    <t>Greenscares</t>
  </si>
  <si>
    <t>Mindork Forest</t>
  </si>
  <si>
    <t>Badlieu</t>
  </si>
  <si>
    <t>Stonehill (Carmichael)</t>
  </si>
  <si>
    <t>Loch Crongart</t>
  </si>
  <si>
    <t>Achnaba (Telling)</t>
  </si>
  <si>
    <t>Muckersie Wood</t>
  </si>
  <si>
    <t>Craignane Forest</t>
  </si>
  <si>
    <t>Ashkirktown, Burnfoot and Hareseat</t>
  </si>
  <si>
    <t>Borthwick Brae</t>
  </si>
  <si>
    <t>Alton Woods</t>
  </si>
  <si>
    <t>Bannachra Muir</t>
  </si>
  <si>
    <t>Highlandman and Torr</t>
  </si>
  <si>
    <t>Craigton Woods</t>
  </si>
  <si>
    <t>Burn of Sheeoch</t>
  </si>
  <si>
    <t>Tulloch</t>
  </si>
  <si>
    <t>Riverside and Old Corry</t>
  </si>
  <si>
    <t>Kissock Forest</t>
  </si>
  <si>
    <t xml:space="preserve">Cumlodden </t>
  </si>
  <si>
    <t>Aigas Community Forest</t>
  </si>
  <si>
    <t>Sron Na Bo</t>
  </si>
  <si>
    <t>Glenbuchat South</t>
  </si>
  <si>
    <t>Fenton</t>
  </si>
  <si>
    <t>Leitters</t>
  </si>
  <si>
    <t>MacRobert Trust</t>
  </si>
  <si>
    <t xml:space="preserve">Ettrickshaws and Hyndhope </t>
  </si>
  <si>
    <t>Boreland Wood</t>
  </si>
  <si>
    <t>The Slate</t>
  </si>
  <si>
    <t>Ardkinglas Estate</t>
  </si>
  <si>
    <t>Harehill</t>
  </si>
  <si>
    <t>Ballimore (Balquhidder)</t>
  </si>
  <si>
    <t>Keppochan</t>
  </si>
  <si>
    <t>xxxxxxxxxxxxxxx</t>
  </si>
  <si>
    <t>Corse and Craig</t>
  </si>
  <si>
    <t>School Wood</t>
  </si>
  <si>
    <t>Kilnair</t>
  </si>
  <si>
    <t>Sleepieshill</t>
  </si>
  <si>
    <t>Corrieour</t>
  </si>
  <si>
    <t>Carstran</t>
  </si>
  <si>
    <t>Glassary Wood</t>
  </si>
  <si>
    <t>Bow Wood</t>
  </si>
  <si>
    <t>Earlseat</t>
  </si>
  <si>
    <t>Upper Grainston</t>
  </si>
  <si>
    <t>Glasvar</t>
  </si>
  <si>
    <t>The Forter Strip</t>
  </si>
  <si>
    <t>Ballimore (Otter Ferry)</t>
  </si>
  <si>
    <t>Westertown</t>
  </si>
  <si>
    <t>Braigh an Uird</t>
  </si>
  <si>
    <t>Fyntalloch and Calnavie Moss</t>
  </si>
  <si>
    <t>Portmore Estate</t>
  </si>
  <si>
    <t>Emblehope Moor</t>
  </si>
  <si>
    <t>Otter Estate</t>
  </si>
  <si>
    <t>Ardteatle</t>
  </si>
  <si>
    <t>Pinclanty Woodland</t>
  </si>
  <si>
    <t>Scatwell</t>
  </si>
  <si>
    <t>Achnashelloch and Achnabreck</t>
  </si>
  <si>
    <t>The North East Woodlands of Finnygaud, Bankhead, Wester Leochel, Queen’s Hill, Craigton and Myreton</t>
  </si>
  <si>
    <t>Knowes, Keltie and Kippen</t>
  </si>
  <si>
    <t>Pinmore</t>
  </si>
  <si>
    <t>Drumness Wood</t>
  </si>
  <si>
    <t>Jock's Hill</t>
  </si>
  <si>
    <t>Todsbughts</t>
  </si>
  <si>
    <t>Stonechest</t>
  </si>
  <si>
    <t>Achavraid</t>
  </si>
  <si>
    <t>Barbeth</t>
  </si>
  <si>
    <t>Blackmount Estate</t>
  </si>
  <si>
    <t>Letters</t>
  </si>
  <si>
    <t>Leazes Farm</t>
  </si>
  <si>
    <t>Drummond Estate</t>
  </si>
  <si>
    <t>Ichrachan</t>
  </si>
  <si>
    <t>Ardmarnock (Loch Fyne Forestry)</t>
  </si>
  <si>
    <t>Lethem Complex</t>
  </si>
  <si>
    <t>Kilgalioch (Purgatory Complex)</t>
  </si>
  <si>
    <t>Ardrishaig Forest</t>
  </si>
  <si>
    <t>Glenvarragill, Healaval &amp; Claigan</t>
  </si>
  <si>
    <t>Glentore Woods</t>
  </si>
  <si>
    <t>Glenhapple</t>
  </si>
  <si>
    <t>Acharn</t>
  </si>
  <si>
    <t>Solsgirth Farm</t>
  </si>
  <si>
    <t>Carsphairn</t>
  </si>
  <si>
    <t>Cumberhead</t>
  </si>
  <si>
    <t>Tweedsmuir (Glenbreck and Tweedshaws)</t>
  </si>
  <si>
    <t>Isles Forest</t>
  </si>
  <si>
    <t>Birnock</t>
  </si>
  <si>
    <t>Catcleuch</t>
  </si>
  <si>
    <t>Stronvar</t>
  </si>
  <si>
    <t>Suardal Forest</t>
  </si>
  <si>
    <t>Knowehead</t>
  </si>
  <si>
    <t>Ederline Estate</t>
  </si>
  <si>
    <t xml:space="preserve">Auchleeks Estate </t>
  </si>
  <si>
    <t>Craigbeg</t>
  </si>
  <si>
    <t>Lagganmore</t>
  </si>
  <si>
    <t>mostly natural/semi-natural</t>
  </si>
  <si>
    <t>Glenhead and Arns</t>
  </si>
  <si>
    <t>Highfileds Muir</t>
  </si>
  <si>
    <t>Culag and Inverbeg</t>
  </si>
  <si>
    <t>Bunloit &amp; Beldorney</t>
  </si>
  <si>
    <t>Knockburnie</t>
  </si>
  <si>
    <t>Strathmore and Altnabrec</t>
  </si>
  <si>
    <t>Hopekist Forest</t>
  </si>
  <si>
    <t>Artfield</t>
  </si>
  <si>
    <t>Glenswinton and Corseglass</t>
  </si>
  <si>
    <t>St Catherine's</t>
  </si>
  <si>
    <t>Hartwood Hill Complex</t>
  </si>
  <si>
    <t>Brockloch and Barskeoch</t>
  </si>
  <si>
    <t>Christlach</t>
  </si>
  <si>
    <t>The Gall</t>
  </si>
  <si>
    <t>West Carse</t>
  </si>
  <si>
    <t>Clachaig</t>
  </si>
  <si>
    <t>Auchtenny</t>
  </si>
  <si>
    <t>Kilry</t>
  </si>
  <si>
    <t>Grange of Tundergarth</t>
  </si>
  <si>
    <t>Hen Toe Burn</t>
  </si>
  <si>
    <t>The Flass and Harecleugh</t>
  </si>
  <si>
    <t>Dumglow</t>
  </si>
  <si>
    <t>Welton of Creuchies</t>
  </si>
  <si>
    <t>Tulchan of Gelnisla</t>
  </si>
  <si>
    <t>Barbae</t>
  </si>
  <si>
    <t>High Troweir</t>
  </si>
  <si>
    <t>Aucharnie</t>
  </si>
  <si>
    <t>Crostonhill</t>
  </si>
  <si>
    <t>Daill</t>
  </si>
  <si>
    <t>Drumliart</t>
  </si>
  <si>
    <t>Knockaughley</t>
  </si>
  <si>
    <t>Laggish</t>
  </si>
  <si>
    <t>Cuildrynoch</t>
  </si>
  <si>
    <t>Low Glasnick</t>
  </si>
  <si>
    <t>Racadal</t>
  </si>
  <si>
    <t>Stonehill (Crawfordjohn)</t>
  </si>
  <si>
    <t>Tollishill</t>
  </si>
  <si>
    <t>Traboyack Forest</t>
  </si>
  <si>
    <t>Rothbury Woodlands (Rimside and Longframlington)</t>
  </si>
  <si>
    <t>Drumore and Whitehouse</t>
  </si>
  <si>
    <t>Eldrick Forest</t>
  </si>
  <si>
    <t>Dungaval (Strathaven)</t>
  </si>
  <si>
    <t>Stroneslaney</t>
  </si>
  <si>
    <t>Ettrick Forest</t>
  </si>
  <si>
    <t>Tomchrasky</t>
  </si>
  <si>
    <t>Formil</t>
  </si>
  <si>
    <t>Fermanagh Portfolio (Brollagh, Slattinagh &amp; Frevagh)</t>
  </si>
  <si>
    <t>Shorthope</t>
  </si>
  <si>
    <t>Dungaval Wood (Roberton)</t>
  </si>
  <si>
    <t>Berrieswalls</t>
  </si>
  <si>
    <t>Crofthead</t>
  </si>
  <si>
    <t>East Browncastle</t>
  </si>
  <si>
    <t>Over Auchentiber</t>
  </si>
  <si>
    <t>Barkip</t>
  </si>
  <si>
    <t>Coulshill</t>
  </si>
  <si>
    <t>Craigwell</t>
  </si>
  <si>
    <t>Mountmill Burn</t>
  </si>
  <si>
    <t>Monteach</t>
  </si>
  <si>
    <t>Durno Woods</t>
  </si>
  <si>
    <t>Mainhouse and Blakelaw</t>
  </si>
  <si>
    <t>Gask Estate</t>
  </si>
  <si>
    <t>Grennlawdean</t>
  </si>
  <si>
    <t>Hagg Wood</t>
  </si>
  <si>
    <t>Mountquhanie Estate</t>
  </si>
  <si>
    <t>Small forest</t>
  </si>
  <si>
    <t>Bawd Moss</t>
  </si>
  <si>
    <t>Newtonburn</t>
  </si>
  <si>
    <t>Slewdrum Forest</t>
  </si>
  <si>
    <t>Heriotmill</t>
  </si>
  <si>
    <t>Whincragie</t>
  </si>
  <si>
    <t>Ruffside</t>
  </si>
  <si>
    <t>Ladyurd and Woolshears</t>
  </si>
  <si>
    <t>Upperbarr</t>
  </si>
  <si>
    <t>Glentaggart South</t>
  </si>
  <si>
    <t>Nettlingflat</t>
  </si>
  <si>
    <t>Headshaw</t>
  </si>
  <si>
    <t>Ingleston</t>
  </si>
  <si>
    <t>Total Area</t>
  </si>
  <si>
    <t>106123.96ha</t>
  </si>
  <si>
    <t>Annex 7 Group member details/ FMU details (Group &amp; Multiple FMU)</t>
  </si>
  <si>
    <t>GROUP CERTIFICATES (COMPLETE BLUE &amp; GREEN SECTIONS)</t>
  </si>
  <si>
    <t>Group member Name (+ local /trading names if applicable)</t>
  </si>
  <si>
    <t>XXXXXXXXXXXXXXXXXXXXXXXXX</t>
  </si>
  <si>
    <t>Total members 262</t>
  </si>
  <si>
    <t>Scottish Woodlands Limited, a company registered in Scotland (Company Number SC101787)</t>
  </si>
  <si>
    <t>Most recent accounts seen confirming payments made - for year ending 30/09/2023</t>
  </si>
  <si>
    <t>N/A only one group managed</t>
  </si>
  <si>
    <t>Signed Self declaration (30/5/13) by Certification &amp; Environment Manager (CEM) seen.  Policy of commitment is on the Scottish Woodlands Ltd website Forest Certification section.</t>
  </si>
  <si>
    <t>For each group member (Full &amp; Associate) there is a named forest manager. CEM holds overall responsibility for overseeing the Group with support from Forest Planner. The Group Certification Scheme Rules &amp; Procedures document IMS Index 7.06 ( March 2024 Version seen during audit) lists responsibilities</t>
  </si>
  <si>
    <t>Inspected copies of signed membership agreements (ref doc 7.06), including all of the above, for all MA sites</t>
  </si>
  <si>
    <t>Inspected copies of signed membership agreements (ref doc 7.06) for all S4 sites, signed by either owner ( eg Annandale) or their representative ( eg Catcleugh)</t>
  </si>
  <si>
    <t>Catcleugh membership agreement signed by representative - proof of authorised signatory seen.  Membership agreement signature page includes the following wording ' if an authorised agent please provide evidence of authority to sign on behalf of the owner.'</t>
  </si>
  <si>
    <t>For each group member (Full &amp; Associate) there is a named forest manager. CEM holds overall responsibility for overseeing the Group with support from Forest Planner. The Group Certification Scheme Rules &amp; Procedures document ( March 2024 Version seen during audit) lists responsibilities</t>
  </si>
  <si>
    <t xml:space="preserve">In addition to Group Certification Scheme Membership Rules and Procedures, SWL website has a members area accessed via login with UKWAS guides for associate members. This also includes Rules &amp; Procedures document and other group information.  Members also receive an annual newsletter - most recent seen during audit ( Feb 2024).  SWL's forest manager can also access operations manuals and Toolbox talks on Company's share drive. Members area reviewed during audit and seen to include relevant information.  </t>
  </si>
  <si>
    <t>Full members are resource managed by Scottish Woodlands Ltd (SWL). Associate member are visited at least three times in every five year cycle and provided with support eg members area on SWL website. . For some associate members SWL also undertake some work directly eg harvesting but for others no management activities are undertaken directly by SWL.</t>
  </si>
  <si>
    <t>Every Resource member is audited against the whole UKWAS standard once every 5 years.  Associate members are audited at least three times over a five year period, one of which will be a full audit against the whole UKWAS standard. This is all stated in the Rules and Procedures document</t>
  </si>
  <si>
    <t>These thresholds are assessed on every Group member at preassessment and internal audits. They are also detailed in SWL's management plans. Area requirements are met at individual forest level, whether SLIMF or non SLIMF.</t>
  </si>
  <si>
    <t xml:space="preserve"> Specified in Group Rules. The current limit is 1,000 members or 500,000ha, whichever is reached first. All members are  active.</t>
  </si>
  <si>
    <t xml:space="preserve">Group management system is detailed in the Group Rules. As part of SWL's IMS compliance, a sample of SWL forest managers are audited every year, with Full Group scheme members 1 in every 5 yrs. Associate members have internal audit 3 times every 5 years. </t>
  </si>
  <si>
    <t>Not a multinational group</t>
  </si>
  <si>
    <t>Section 4 Joining the Group Scheme in Scottish Woodlands Group Certification Scheme Membership Rules &amp; procedures. Inspected pre-assessment reports for new S4 FULL members confirming no Major non-conformities eg Upperbarr audited 5/10/23 and joined group 6/11/23</t>
  </si>
  <si>
    <t>Field evaluations are undertaken for all sites, whether SLIMF or non-SLIMF.</t>
  </si>
  <si>
    <t>N/A only one group managed by the Group Entity</t>
  </si>
  <si>
    <t xml:space="preserve">All the above information is within the Group Scheme Rules except for fee information, which is listed in the Quest Guide 10.02 Group Scheme Costs ( Version Feb 2024 seen during audit). </t>
  </si>
  <si>
    <t>Examples of all documentation reviewed by auditor and considered to be presented in a way which is understandable for members.</t>
  </si>
  <si>
    <t>All the above covered in Scheme Membership Rules &amp; Procedures.</t>
  </si>
  <si>
    <t>Up-to-date records seen for SWL staff training, signed consent and LTFP documents for Group members audited at RA, site list seen including pre-assessment and internal audit records and production forecasts / AACs</t>
  </si>
  <si>
    <t>Stated in section 15 of Membership Rules and Procedures and checked during audit</t>
  </si>
  <si>
    <t>Internal audit schedule seen confirming full compliance with the above.  A colour - coded system is used to highlight progress.  System checked at time of audit and no overdue audits.</t>
  </si>
  <si>
    <t>Associate members are audited at least three times over a five year period, one of which will be a full audit against the whole UKWAS standard. This is all stated in the Rules and Procedures document and records checked confirming this has been undertaken</t>
  </si>
  <si>
    <t>All management units are considered active - specified in Group Rules</t>
  </si>
  <si>
    <t>No inactive Management Units</t>
  </si>
  <si>
    <t xml:space="preserve">No intention to do this </t>
  </si>
  <si>
    <t>No identified high risks</t>
  </si>
  <si>
    <t xml:space="preserve">Only overlap with S4 external audit sites included a sample of preassessment FMUs who joined the Group between S4 &amp; MA. </t>
  </si>
  <si>
    <t>Inspected CARE / SEAR summary during audit - confirmed no overdue corrective actions - non conformities identified during internal audit had been closed out to deadline.</t>
  </si>
  <si>
    <t>Scottish Woodlands Group Certification Scheme Membership Rules &amp; procedures (IMS Index 7.05) which includes Section 7 Chain of Custody. Sample invoice for associate members is on the members section of Scottish Woodlands website.No mixing with non-certified material as all forests are certified so no opportunity to mix</t>
  </si>
  <si>
    <t xml:space="preserve"> Sales documentation sampled at all sites during audit where timber had been harvested in the past 12 months.  All seen to include correct certificate code and claim. </t>
  </si>
  <si>
    <t>Logo use checked on portal against all uses of FSC TM - all seen to be approved by SA</t>
  </si>
  <si>
    <t>All uses of PEFC TM approved</t>
  </si>
  <si>
    <t xml:space="preserve">Confirmed no such certificates issued which could cause such confusion. </t>
  </si>
  <si>
    <t>25/03/24 RMH site visit Appin ( Resource Managed). Management planning documentation and records reviewed in office with manager.  Site visit included Cpt. 34 natural reserve, various LTRs, drive along forest road network.  Inspected two borrow pits - discussed risk assessments and control measures, bridge - survey seen, P22 spruce / BL restock - checked for deer damage and discussed use of Trico. Various native BL planting on riparian zones.  Mounding operations - checked welfare provision, interviewed excavator operator</t>
  </si>
  <si>
    <t>CARS from RA</t>
  </si>
  <si>
    <t>The Environment Team has now taken on the responsibility for reviewing open CAREs and SEARs on certified properties
and for raising issues at office meetings and with senior management as an additional level of oversight and support to
ensure all issues are dealt with promptly. Uploaded Aged reports checked during audit show no overdue CAREs/SEARs</t>
  </si>
  <si>
    <t>Aigas: Photographic evidence of supplied 30/6/23 of in date sterile wound dressings dated 2025 seen. Closed at Audit.
Coulshill:  Photographic record supplied of a contractor holding a fire extinguisher with compliant guage/ dial. Closed at Audit Photograph supplied of operator wearing a hard hat on his vehicle. Closed at audit</t>
  </si>
  <si>
    <t>Natural regeneration cleared from both sites - photographic evidence seen during audit confirming sites are now clear.  5 yearly monitoring is in place to check for future regeneration and plan accordingly. Various features visited during RA audit seen to be free of natural regeneration and monitoring to be in place</t>
  </si>
  <si>
    <t>High seat inpection records seen for all sites identified at S4 - inspection sheets and photographic evidence of seats seen during audit.  RA - all sites visited seen to have high seat inspections in place and all high seats seen during site visits in good condition and with warning signage in place</t>
  </si>
  <si>
    <t>The Environment and Certification Manager visited the site on 23rd August 2023 and  confirmed that the work required had been carried out. Photographic evidence provided. No significant conifer regeneration noted in native broadleaf areas seen during RA</t>
  </si>
  <si>
    <t>Gazelle and Pan Vulcan are parallel products produced in the same factory and imported into the UK by two different licence holders. They are identical in all respects and the CoSHH assessment only differs in terms of the name and MAPP
number at the top.  Confirmed that the issue was discussed with staff at the 4 Environment and Certification training days held in September 2023. 
As both Gazelle and Pan Vulcan have been withdrawn from the market this situation is unlikely to re-occur. COSHH assessments seen to be in place for all chemical use during RA audit and no instances of incorrect procedure noted</t>
  </si>
  <si>
    <t>Insuracnes seen for Mountquahanie syndicate.  Insurances for stalkers seen to be in place for all sites audited during RA</t>
  </si>
  <si>
    <t>18/03/24 IR site visit: Ettrickshaws and Hyndehope ( Resource managed).  Management planning documentation and records reviewed with manager. Road network driven and site viewed from vantage point within the forest. Cmpt discussed chemical control of weevils. Cmpt 17 reinstatement of buffer of BLs along shore of loch, pulling edge of SS back. Cmpt 5 protection of sensitive site during felling, ground prep and restocking.</t>
  </si>
  <si>
    <t>19/03/24 IR Leithope (resource managed). Management planning documentation and records reviewed with manager. Road network driven and site viewed from vantage point within the forest. Shared access with farmer and other forest management company seen and discussed.  Protection of private water supply in Cmpt 8 seen and discussed. Borrow pits and high seats checked. Area of trench mounding and planting of NS seen and discussed in Compt 6/8. Hand weeded areas  in Cmpt 3 and 6/8 seen. Creation and enhancement of wet woodland in Cmpt 1 seen and discussed. LTR pines viewed and discussed, Compt 2 and 10. Veteran trees seen and discussed in Compt 9. Redundant materials (culvert) seen and discussed in Compt 9. Visit to chemical store at Melrose office.</t>
  </si>
  <si>
    <t>20/03/24 IR  Leithenwater (resource managed). Management planning documentation and records reviewed with manager. Road network driven and site viewed from vantage point within the forest. Protected species discussed and protected species plan seen. Discussions about networking with external bodies related to species and area conservation, including Totto Hill peat bog restoration actions. Recent restocking seen in Compt 47 and recently completed cultivation in Compt 49. Clearance of invasive regrowth seen on SAMS. Harvester and forwarder drivers interviewed at harvesting site, including review of first aid, spill kits, fire extinguishers and PPE. Walk over harvesting site. Discussion of public recreational access, re mountain biking. Discussions around storage of materials on site for reuse. Tree surveys and bridge inspections surveys discussed and seen.</t>
  </si>
  <si>
    <t>22/03/24 IR site visit Annandale  (resource managed). Management planning documentation and records reviewed with manager. Road network driven and site viewed from vantage point within the forest. Visited standing sale harvesting at Broadshaw Rigg, interviewed harvester and forwarder drivers, and use of motor manual around archaeological sites.  Brash recovery site at Hartfield Plantation - discussions around justifications for whole tree harvesting, and redundant tree tubes on site. Lochwood Oaks SSSI oak pasture - visited and discussed liaison with statutory bodies, management agreement. 800ha of LEPO, visited Mollin site, discussed  approach to prioritising mgmt at high-quality LEPO over highly degraded AWS (15 surveyed across estate). Drive-by of forest school area used by local primary school - discussion of tree safety issues and tree surveys. Scarhead AWS site, discussions around control of invasive Himalayan Balsam - hand weeding - and rhododendron, cut and sprayed.</t>
  </si>
  <si>
    <t>21/03/24 IR site visit: Hearthstanes and Menzion  (resource managed). Management planning documentation and records reviewed with manager. Road network driven and site viewed from vantage point within the forest. Harvesting site visited in Cmpt 66, observing preparation of brash mats, diffuse pollution prevention and control, timber stacking. Discussed proposed use of traction assist in the coupe, borrow pit risk assessments and protection of identified badger setts. Visited and discussed LISS at Cmpt 46, major sightline from local village. High seats being replaced by doe boxes, viewed redundant seats and discussed removal plans. Cmpt 54 removal of invasive SS regen from stream buffer and planted NBLs. Granny pines in Compt 55, discussions on veterans and standing deadwood. Removal of scrub growth around standing stone monument. Community liaison on creation of footpath in replanted areas.</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</si>
  <si>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</si>
  <si>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</si>
  <si>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</si>
  <si>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</si>
  <si>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</si>
  <si>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</si>
  <si>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</si>
  <si>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</si>
  <si>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</si>
  <si>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Neighbour</t>
  </si>
  <si>
    <t>GlenRothes</t>
  </si>
  <si>
    <t>Shared Access / stakeholder engagement</t>
  </si>
  <si>
    <t>UKWAS 1.1.4, 2.3.1</t>
  </si>
  <si>
    <t>Negative</t>
  </si>
  <si>
    <t>Stronvar Wood</t>
  </si>
  <si>
    <t>Water protection during operations</t>
  </si>
  <si>
    <t>UKWAS 3.1.2</t>
  </si>
  <si>
    <r>
      <rPr>
        <sz val="10"/>
        <color rgb="FFFF0000"/>
        <rFont val="Cambria"/>
        <family val="1"/>
        <scheme val="major"/>
      </rPr>
      <t>Positive</t>
    </r>
    <r>
      <rPr>
        <sz val="10"/>
        <rFont val="Cambria"/>
        <family val="1"/>
        <scheme val="major"/>
      </rPr>
      <t xml:space="preserve"> and negative</t>
    </r>
  </si>
  <si>
    <r>
      <t xml:space="preserve">Contractor had finished felling, when they were removing crossings over watercourses this resulted in silt being discharged to a nearby loch. </t>
    </r>
    <r>
      <rPr>
        <sz val="10"/>
        <color rgb="FFFF0000"/>
        <rFont val="Cambria"/>
        <family val="1"/>
        <scheme val="major"/>
      </rPr>
      <t>Positive dealings with land agent. Agent response to being made aware of pollution incident was positive.</t>
    </r>
  </si>
  <si>
    <t>Noted and passed to SWL</t>
  </si>
  <si>
    <t>26/03/24 RMH Site visit Barwhillanty (Resource Managed). Management planning documentation and records reviewed in office with manager. Site visit included live harvesting operation at Whitehill - SWL delivering hard hat toolbox talk to machine operators witnessed. Forwarder and harvester operator interviewed.  Cpt. 54 pheasant pen inspected.  Cpts 56/57 - requirements for roadside tree safety survey discussed.  Drive through the entire forest road network and connecting public roads - LTRs, Natural reserves, car parking areas to facilitate public access, borrow pits all seen. High seat inspected Cpt. 20</t>
  </si>
  <si>
    <t>22/03/24 RMH site visit Rammerscales ( Associate member - Rammerscales Estate).  Management planning documentation and records reviewed in estate office with manager. Site visit included Rammerscales Wood post Storm Arwen clearance planted with spruce, Garden Bank - saw LTR and discusse rhododendron management in the wood, Routencleugh Glen Larch to be felled under SPHN and areas to be felled in 2025.  Council road driven to see forest within the landscape.  Tappet Hen and The Nee driven. Jubilee - veteran Beech seen and site where brash recovery had been undertaken.  Pheasant pen inspected; also areas of broadleaves in riparian zone.  No live operations.</t>
  </si>
  <si>
    <t>21/03/24 RMH site visit Hopekist ( Resource managed). Management planning documentation and records reviewed with manager.  Site visit included Site visit included shared access and drive of all road network.  Various borrow pits seen - discussed safety.  D Micans damage seen; also LTR Cpt. 7b and Natural Reserve areas.  High seats seen. Walked through forest to cpt 1 - larch felled in previous years under SPHN.  Butterfly monitoring site seen. No live operations</t>
  </si>
  <si>
    <t>18/03/2024 RMH site visit Ettrick ( Resource managed).  Management planning documentation and records reviewed with manager. Road network driven and site viewed from vantage point within the forest. Shared access seen and discussed.  Cpt 1 felled 2023 and Cpt 4/6 felled 2022 seen and ground prep/restock discussed/ creation of future natural reserve area discussed; also watercourse buffering.  Borrow pits and high seats checked. Private water supply seen.  Redundant materials seen and removal plan discussed.  Existing LTR / NR seen. No live operations</t>
  </si>
  <si>
    <t>15/3/24 RMH Site visits Catcleugh and Carter Forest &amp; Huntfordburn  (both Resource managed); Management planning documentation and records reviewed with manager. Catcleugh - forest road network driven - discussed construction / permissions/ shared access.  LTRs and NRs seen and borrow pit inspected.  Cpt. 23 ground prep - operator interviewed. SSSI seen and management discussed. Cpts. 17, 18. 6, 8 visited - discussed future harvesting plans; also management of open ground near Cpt. 6-8.  Stalker accommodation and doe box seen. Carter Forest &amp; Huntfordburn - LTRs and NRs seen. No live operations. Road network driven. Old borrow pit where green tiger beetle present - monitoring and management discussed.  SSSI seen - management of natural regeneration discussed. Various deadwood retentions seen - cpt. 10, 21 and 22; also riparian zones.  Cpts 29,34 restock - use of Trico discussed</t>
  </si>
  <si>
    <t>27/03/24 RMH site visits Upperbarr and Ingleston ( both Resource Managed).   Management planning documentation and records reviewed with manager for each site. No live operations at either site. Upperbarr site visit - all recent woodland creation apart from a few shelterbelts.  Site walked on both sides of council road to see both conifer and broadleaf woodland creation - management discussed.  Areas of unplanted deep peat / wet areas seen; also shelterbelts - future management discussed. Ingleston site visit -shared access driven; also upgraded forest road. Welfare unit inspected ( for planting operations though not on site at time of audit), small loch and borrow pit inspected. Core path seen and public access discussed. Cpt. 24 woodland creation walked extensively.</t>
  </si>
  <si>
    <t>Consultation was carried out on 04/03/2024</t>
  </si>
  <si>
    <t>2 responses were received</t>
  </si>
  <si>
    <t>1 interview was held by phone during audit..</t>
  </si>
  <si>
    <t>376 consultees were contacted</t>
  </si>
  <si>
    <r>
      <t xml:space="preserve">The group system was evaluated against the  </t>
    </r>
    <r>
      <rPr>
        <sz val="11"/>
        <rFont val="Cambria"/>
        <family val="1"/>
      </rPr>
      <t xml:space="preserve"> </t>
    </r>
    <r>
      <rPr>
        <sz val="11"/>
        <rFont val="Cambria"/>
        <family val="1"/>
        <scheme val="major"/>
      </rPr>
      <t>PEFC UK FOREST MANAGEMENT GROUP CHECKLIST</t>
    </r>
  </si>
  <si>
    <t>1)Rebecca Haskell Lead auditor. BSc Agricultural and Food Marketing, MSc Forestry, DipNEBOSH.  Approx 35 years experience working in UK Forestry / Woodland Management in both state and charitable sectors, inlcuding several years as H&amp;S Manager for a woodland conservation charity. She has been auditing for Soil Association since 2012 and has audited in UK, Republic of Ireland, Australia, Turkey, Tanzania, Eswatini, Uganda and South Africa</t>
  </si>
  <si>
    <t>2) Ian Rowland Auditor. BA Geography, University of London, 1987, MSc Forestry, Oxford University, 1992. 30 years forest management experience. FSC FM/COC training 2020. Lead auditor witness  July 2022.</t>
  </si>
  <si>
    <t>22/3/24 Auditors meeting</t>
  </si>
  <si>
    <t>14/3/24 Audit: Review of documentation&amp; Group systems, staff interviews</t>
  </si>
  <si>
    <t>15/3/24 RMH Site visits Catcleugh and Carter Forest &amp; Huntfordburn  (both Resource managed)</t>
  </si>
  <si>
    <t>18/03/2024 RMH site visit Ettrick ( Resource managed).</t>
  </si>
  <si>
    <t>18/03/24 IR site visit: Ettrickshaws and Hyndehope ( Resource managed)</t>
  </si>
  <si>
    <t>19/03/24 RMH site visit Letham ( Resource managed).</t>
  </si>
  <si>
    <t>19/03/24 IR Leithope (resource managed).</t>
  </si>
  <si>
    <t xml:space="preserve">20/03/24 RMH site visit Burnmouth ( Resource managed). </t>
  </si>
  <si>
    <t>20/03/24 IR  Leithenwater (resource managed)</t>
  </si>
  <si>
    <t>21/03/24 RMH site visit Hopekist ( Resource managed).</t>
  </si>
  <si>
    <t>21/03/24 IR site visit: Hearthstanes and Menzion  (resource managed).</t>
  </si>
  <si>
    <t xml:space="preserve">22/03/24 RMH site visit Rammerscales ( Associate member - Rammerscales Estate). </t>
  </si>
  <si>
    <t>22/3/24  RMH Stakeholder meeting by phone</t>
  </si>
  <si>
    <t>22/03/24 IR site visit Annandale  (resource managed).</t>
  </si>
  <si>
    <t>25/03/24 RMH site visit Appin ( Resource Managed).</t>
  </si>
  <si>
    <t xml:space="preserve">26/03/24 RMH Site visit Barwhillanty (Resource Managed). </t>
  </si>
  <si>
    <t xml:space="preserve">27/03/24 RMH site visits Upperbarr and Ingleston ( both Resource Managed).  </t>
  </si>
  <si>
    <t xml:space="preserve"> 28/03/24 Closing meeting-  attended by Rebecca Haskell, Lead auditor, Soil Association
Ian Rowland, Auditor, Soil Association ( attending via Teams)
Stuart Wilkie, Certification &amp; Environment Manager
Megan Parker, Senior Forest Planner
Jemma McLachlan,  Assistant Environment Forest Manager, Byron Braithwaite (Branch Manager
Iain Robinson, Managing Director ( attending via Teams)
Dessy Henry, Forestry Director [attending via Teams], Iain Calvert, Head of Compliance (attending via Teams)</t>
  </si>
  <si>
    <t>Summary of person days including time spent on preparatory work, actual audit days, consultation and report writing (excluding travel) 21 person days</t>
  </si>
  <si>
    <t>At Catcleugh no monitoring of the area of open ground habitat SSSI within the forest had been identified in the ‘Monitoring of special features’ section of the management plan. Minor:
i. it is a temporary lapse</t>
  </si>
  <si>
    <t>At Ettrick the UKWAS appendix section of the management plan included an area of open ground which is not in the certified area as being within the certified area.  Although there was no non conformance regarding appropriate management / sufficient percentages of areas managed for biodiversity, this lack of clarity could lead to a future non-compliance.</t>
  </si>
  <si>
    <t>At the brash recovery operation at Letham there was no evidence of a pre-commencement meeting having been undertaken prior to work starting, with the first operational monitoring EWIF ( Electronic Work Inspection Form) being a number of days after the work had commenced. Minor:
i. it is a temporary lapse</t>
  </si>
  <si>
    <t>The chipper operator at the brash recovery operation at Letham was not wearing his hard hat when outside of his machine within the work area. Major:
i. continue over a long period of time ( repeat from S4 2023)</t>
  </si>
  <si>
    <t>The contents of the first aid kit of the chipper operator at Letham were out of date.  Minor:
i. it is a temporary lapse</t>
  </si>
  <si>
    <t>Where tree safety inspections are undertaken and tree surgery work identified as not immediately urgent but required to be undertaken in the medium term, there is no resumption system to ensure this is followed up.  Although no non-compliance noted there is a danger of future non-compliance.</t>
  </si>
  <si>
    <t>The assessment of welfare arrangement provision requirements for mounding operations at Burnmouth did not comply with FISA 806 Welfare requirements. Minor:
i. it is a temporary lapse</t>
  </si>
  <si>
    <t>The owner at Rammerscales had not obtained evidence of insurance for the shooting syndicate. By close of audit the only insurance obtained only covered the shoot captain.  Major:
i. continue over a long period of time ( repeat from S4 2023)</t>
  </si>
  <si>
    <t>At Rammerscales the first aid certificates provided for operators undertaking thinning operations had expired in 2021. The stalker at Rammerscales did not hold a first aid certificate. The chainsaw certificate provided for an operator due to start work on larch felling was dated 1993. At Barwhillanty the estate forester’s first aid certificate had expired in 2021.   Major:
i. continue over a long period of time ( repeat from S4 2023)</t>
  </si>
  <si>
    <t>At Appin one of the managers monitoring the harvesting operation which had recommenced on 27 July 2023 was not making a record of operational site visits undertaken. It was possible to check dates when he visited the site by looking at timesheets but this just indicated date when he visited the forest but with no further detail. Other managers were recording monitoring of the site in the SW EWIF (Electronic Worksite Inspection Form) so some evidence of operational monitoring could be seen, so no non-compliance noted, but there is a danger of future non-compliance if the manager in question fails to record site visits for operations which are not also monitored by other managers.</t>
  </si>
  <si>
    <t>At Hearthstanes a timber stack was seen to be overheight. Operations had finished at the site, and all timber extracted, except for one stack of undersize material left for the site owner to fuel their biomass boiler. The Site Risk Assessment required maximum stack height to be equal to product length and, if to be higher, a supplementary risk assessment to be prepared. No supplementary assessment justifying the overheight stack had been prepared. Minor:
i. it is a temporary lapse</t>
  </si>
  <si>
    <t>At Leithope a removed metal culvert was left by the side of the road. The Forest Manager was aware of it, and said that it had been there for about a year. During that time, it had not been included into any redundant materials plan. Major:
i. continue over a long period of time (repeat from S4 2023)</t>
  </si>
  <si>
    <t>UKWAS 2.15.1d</t>
  </si>
  <si>
    <t>UKWAS 2.2.1c</t>
  </si>
  <si>
    <t>UKWAS 3.1.3</t>
  </si>
  <si>
    <t>UKWAS 5.4.1b</t>
  </si>
  <si>
    <t>UKWAS 5.2.1</t>
  </si>
  <si>
    <t xml:space="preserve">UKWAS 5.7.1 </t>
  </si>
  <si>
    <t xml:space="preserve">UKWAS 5.4.1c </t>
  </si>
  <si>
    <t>UKWAS 2.15.1c</t>
  </si>
  <si>
    <t>Monitoring targets shall fully consider any special features of the WMU</t>
  </si>
  <si>
    <t xml:space="preserve">All areas in the WMU should be covered by  management planning documentation incorporating : Assessment of environmental values. </t>
  </si>
  <si>
    <t xml:space="preserve">Operational plans shall be clearly communicated to all workers </t>
  </si>
  <si>
    <t xml:space="preserve">There shall be compliance with health and safety legislation. </t>
  </si>
  <si>
    <t>There shall be contingency plans for any accidents</t>
  </si>
  <si>
    <t>The owner/ manager should mitigate the risks to public health and safety</t>
  </si>
  <si>
    <t xml:space="preserve">There shall be conformance with FISA guidance </t>
  </si>
  <si>
    <t xml:space="preserve">The owner/ manager and workers shall be covered by adequate public liability insurance.  </t>
  </si>
  <si>
    <t>The owner/manager should where applicable monitor and record:
-	Implementation of woodland operations</t>
  </si>
  <si>
    <t>There shall be conformance with FISA guidance</t>
  </si>
  <si>
    <t>The owner/manager shall ... implement a ... plan to ... remove redundant materials</t>
  </si>
  <si>
    <t>Confusion between the afforested area and the property boundary and the SSSI boundary.</t>
  </si>
  <si>
    <t>Failure to record pre-comm by manager</t>
  </si>
  <si>
    <t>New operator arrived on site to work for a sub-contractor engaged by the purchaser of the brash who was clearly not used to working in an environment with the high standards expected by Scottish Woodlands</t>
  </si>
  <si>
    <t>Failure to check at pre-commencement</t>
  </si>
  <si>
    <t>The Contract Safe Work Plan allows the FWM to default to an unacceptable level of welfare provision. The selected option is a secondary option only suitable where operatives are working a long distance from the nearest accessible point for a suitable standard of welfare unit.</t>
  </si>
  <si>
    <t>Lack of understanding by the Owner/Manager of the Landowner and FWM roles as described by FISA.</t>
  </si>
  <si>
    <t>Rammerscales - Lack of understanding by the Owner/Manager of the Landowner and FWM roles as described by FISA. The owner/manager was receiving information by email but taking the named attachments at face value without opening them and checking that they were correct and current. Barwhillanty - The estate had arranged a course in 2022 but the estate worker missed the course and is therefore not appropriately trained.</t>
  </si>
  <si>
    <t>The manager had done a risk assessment in his head but not recorded this on an eWIF. The stack was in a remote area from public access, and safe given the inherent stability and was not at an excessive height but did exceed the stated maximum in the contract</t>
  </si>
  <si>
    <t>The pipe should have been removed as part of the culvert replacement contract. The manager had driven past it so often that he became ‘blind’ to it whilst focussed on extensive tree shelter removal elsewhere</t>
  </si>
  <si>
    <t>Monitoring programme required</t>
  </si>
  <si>
    <t>Obs so N/A</t>
  </si>
  <si>
    <t>Issue for training days/toolbox talks to raise manager awareness / remind managers</t>
  </si>
  <si>
    <t>. SWL letter to main contractor. Wider issue - Toolbox talk issued to all staff and contractors</t>
  </si>
  <si>
    <t>Replace first aid kit</t>
  </si>
  <si>
    <t>Change to CSWP required to prevent managers defaulting to unacceptable standard plus re-issue guidance</t>
  </si>
  <si>
    <t>Copy of insurance required for shoot</t>
  </si>
  <si>
    <t>Evidence of in date training certificates</t>
  </si>
  <si>
    <t>Conduct RA and implement any resulting control measures</t>
  </si>
  <si>
    <t>Include culvert in redundant materials plan</t>
  </si>
  <si>
    <t>Prior to reissue of certificate</t>
  </si>
  <si>
    <t>UKWAS Appendix updated during audit to include appropriate monitoring programme for SSSI.  Closed at audit</t>
  </si>
  <si>
    <t>Revised UKWAS appendix seen during audit – now consistent with forest plan. Closed at audit</t>
  </si>
  <si>
    <t>Individual operator - on site he put his hard hat on in the presence of the auditor. A strongly worded letter was sent to the main contractor ( seen by auditor during audit). A comprehensive toolbox talk was created by SWL Compliance Manager and circulated to all relevant staff. Email seen which also specified that the talk be placed on noticeboards and distributed to all staff and contractors. Copy of this toolbox talk was seen by auditor who also witnessed it being to be provided to workers on site. Closed at audit</t>
  </si>
  <si>
    <t>Confirmation from main contractor seen that new first aid kit had been provided to the operator.  Photo of contents showing expiry dates seen by auditor to be in date. Closed at audit</t>
  </si>
  <si>
    <t>Risk assessment seen, with control measure to reduce stack height. Photographic evidence of stack being lowered provided to auditor. Closed at audit</t>
  </si>
  <si>
    <t>Updated redundant materials plan seen including culvert, with appropriate deadline for removal.  Closed at audit</t>
  </si>
  <si>
    <t>All trademark Licence PEFC/16-40-1000</t>
  </si>
  <si>
    <t xml:space="preserve">All usage seen to be compliant
</t>
  </si>
  <si>
    <t>N/A no on product trademark use to date.</t>
  </si>
  <si>
    <r>
      <rPr>
        <b/>
        <sz val="10"/>
        <rFont val="Cambria"/>
        <family val="1"/>
        <scheme val="major"/>
      </rPr>
      <t>All sites</t>
    </r>
    <r>
      <rPr>
        <sz val="10"/>
        <rFont val="Cambria"/>
        <family val="1"/>
        <scheme val="major"/>
      </rPr>
      <t xml:space="preserve"> - no evidence of non compliance.  Felling licences seen to be in place where required and SPHNs complied with where these have been served eg Ettrick, Letham.</t>
    </r>
  </si>
  <si>
    <r>
      <t xml:space="preserve">All sites - </t>
    </r>
    <r>
      <rPr>
        <sz val="10"/>
        <rFont val="Cambria"/>
        <family val="1"/>
        <scheme val="major"/>
      </rPr>
      <t>all managers and workers interviewed showed very good knowledge and abundant evidence seen during audit of following good practice, from managers, workers and site conditions</t>
    </r>
  </si>
  <si>
    <r>
      <t xml:space="preserve">All sites - </t>
    </r>
    <r>
      <rPr>
        <sz val="10"/>
        <rFont val="Cambria"/>
        <family val="1"/>
        <scheme val="major"/>
      </rPr>
      <t>long term unchallenged use indicated for each site, including sites new to group scheme, which had been resource managed by SWL prior to entry. Owners are required to confirm legal ownership on entry to the group scheme - signed agreements seen for all sites audited.</t>
    </r>
    <r>
      <rPr>
        <b/>
        <sz val="10"/>
        <rFont val="Cambria"/>
        <family val="1"/>
        <scheme val="major"/>
      </rPr>
      <t xml:space="preserve"> </t>
    </r>
    <r>
      <rPr>
        <sz val="10"/>
        <rFont val="Cambria"/>
        <family val="1"/>
        <scheme val="major"/>
      </rPr>
      <t>All freehold - no leases.</t>
    </r>
  </si>
  <si>
    <r>
      <rPr>
        <b/>
        <sz val="10"/>
        <rFont val="Cambria"/>
        <family val="1"/>
        <scheme val="major"/>
      </rPr>
      <t xml:space="preserve">All sites </t>
    </r>
    <r>
      <rPr>
        <sz val="10"/>
        <rFont val="Cambria"/>
        <family val="1"/>
        <scheme val="major"/>
      </rPr>
      <t xml:space="preserve">- long term unchallenged use indicated for each site, including sites new to group scheme, which had been resource managed by SWL prior to entry. Owners are required to confirm legal ownership on entry to the group scheme.  Maps showing boundaries held by SWL - seen for each site. </t>
    </r>
  </si>
  <si>
    <r>
      <rPr>
        <b/>
        <sz val="10"/>
        <rFont val="Cambria"/>
        <family val="1"/>
        <scheme val="major"/>
      </rPr>
      <t xml:space="preserve">All sites </t>
    </r>
    <r>
      <rPr>
        <sz val="10"/>
        <rFont val="Cambria"/>
        <family val="1"/>
        <scheme val="major"/>
      </rPr>
      <t>- freehold with no legal restrictions.  Felling licences seen.</t>
    </r>
  </si>
  <si>
    <r>
      <rPr>
        <b/>
        <sz val="10"/>
        <rFont val="Cambria"/>
        <family val="1"/>
        <scheme val="major"/>
      </rPr>
      <t xml:space="preserve">All sites </t>
    </r>
    <r>
      <rPr>
        <sz val="10"/>
        <rFont val="Cambria"/>
        <family val="1"/>
        <scheme val="major"/>
      </rPr>
      <t>- freehold with no legal restrictions.  Felling licences seen. SPHNs seen for a number of sites eg Letham SPHN dated 23/12/23 and permissions for roads / quarrying obtained where relevant eg Ingleston confirmation of no EIA requirement for borrow pit and road upgrade 12/9/23. SSSI consent seen for felling of trees on Kielderhead and Emblehope Moors SSSI at Catcleugh.</t>
    </r>
  </si>
  <si>
    <r>
      <t xml:space="preserve">All sites </t>
    </r>
    <r>
      <rPr>
        <sz val="10"/>
        <rFont val="Cambria"/>
        <family val="1"/>
        <scheme val="major"/>
      </rPr>
      <t>- no such payments required.  No evidence of non-compliance noted in document review, site visit or stakeholder consultation.</t>
    </r>
  </si>
  <si>
    <r>
      <t xml:space="preserve">All sites - </t>
    </r>
    <r>
      <rPr>
        <sz val="10"/>
        <rFont val="Cambria"/>
        <family val="1"/>
        <scheme val="major"/>
      </rPr>
      <t>no such disputes at any of the sites audited, though managers showed good awareness of requirements should they arise.  Pre-audit stakeholder consultation feedback included one submission regarding dispute regarding use rights at a site not within the RA audit sample - although this had not been resolved at time of audit, interview with manager, stakeholder and document review indicated that attempts had been made to identify, prevent and resolve the dispute.</t>
    </r>
  </si>
  <si>
    <r>
      <rPr>
        <b/>
        <sz val="10"/>
        <rFont val="Cambria"/>
        <family val="1"/>
        <scheme val="major"/>
      </rPr>
      <t xml:space="preserve">All sites </t>
    </r>
    <r>
      <rPr>
        <sz val="10"/>
        <rFont val="Cambria"/>
        <family val="1"/>
        <scheme val="major"/>
      </rPr>
      <t>- no such disputes at any of the sites audited, though managers showed good awareness of requirements should they arise.  Pre-audit stakeholder consultation feedback included one submission regarding dispute regarding use rights at a site not within the RA audit sample - although this had not been resolved at time of audit, interview with manager, stakeholder and document review indicated that attempts had been made to identify, prevent and resolve the dispute prior to involvement of solicitors.</t>
    </r>
  </si>
  <si>
    <r>
      <rPr>
        <b/>
        <sz val="10"/>
        <rFont val="Cambria"/>
        <family val="1"/>
        <scheme val="major"/>
      </rPr>
      <t>All sites</t>
    </r>
    <r>
      <rPr>
        <sz val="10"/>
        <rFont val="Cambria"/>
        <family val="1"/>
        <scheme val="major"/>
      </rPr>
      <t xml:space="preserve"> - Statement of commitment on SWL website.  All members sign their commitment as part of procedure for joining the group scheme - signed agreements seen for all sites audited.  Examples of requirements of certification standard being disseminated seen eg letters to all users of firearms  prohibiting use of lead ammunition, communication regarding requirements regarding inspection and signage of high seats, contract information  including relevant information for contractors.</t>
    </r>
  </si>
  <si>
    <r>
      <t xml:space="preserve">All sites - </t>
    </r>
    <r>
      <rPr>
        <sz val="10"/>
        <rFont val="Cambria"/>
        <family val="1"/>
        <scheme val="major"/>
      </rPr>
      <t>statement of commitment available for public view on SWL website 'Forest Certification' page.  This includes a signed 'self declaration' document ( signed 30/5/13) as well as the following statement 'Scottish Woodlands are committed to responsible Forest Management and are associated to both Forest Stewardship Council® (FSC®) and PEFC™. 
We operate a Group Forest Certification Scheme which allows our clients to demonstrate their commitment to responsible Forest Management under both certification schemes and allows them access to certified timber markets.'</t>
    </r>
  </si>
  <si>
    <r>
      <t xml:space="preserve">Resource managed sites </t>
    </r>
    <r>
      <rPr>
        <sz val="10"/>
        <rFont val="Cambria"/>
        <family val="1"/>
        <scheme val="major"/>
      </rPr>
      <t xml:space="preserve">- various policies / procedures in place ensuring conformance by Resource managed site eg Money laundering Regulations protocol, Code of Conduct Bribery Fraud &amp; Anti-corruption. </t>
    </r>
    <r>
      <rPr>
        <b/>
        <sz val="10"/>
        <rFont val="Cambria"/>
        <family val="1"/>
        <scheme val="major"/>
      </rPr>
      <t xml:space="preserve">Rammerscales </t>
    </r>
    <r>
      <rPr>
        <sz val="10"/>
        <rFont val="Cambria"/>
        <family val="1"/>
        <scheme val="major"/>
      </rPr>
      <t>( only Associate member in audit sample) - management is undertaken by the owner himself, with no employed staff.  Interview with owner confirmed conformance.</t>
    </r>
  </si>
  <si>
    <t>Scottish Woodlands statement. Policy IMS Index 8.02 Code of Conduct Bribery Fraud &amp; Anti-corruption available on request. This is also referenced within the IMS Index 1.06 Modern Slavery Act 2015 - Slavery and Human Trafficking Statement which is available on the SWL website.</t>
  </si>
  <si>
    <t xml:space="preserve">All sites: LTFP ( Scottish sites) / Woodland Management plan ( English sites) approvals in place. EUTR due diligence statements seen.  SPHNs seen for a number of sites eg Letham SPHN dated 23/12/23.  Biosecurity procedures seen to be in place at brash recovery site visited at Letham. </t>
  </si>
  <si>
    <r>
      <rPr>
        <b/>
        <sz val="10"/>
        <rFont val="Cambria"/>
        <family val="1"/>
        <scheme val="major"/>
      </rPr>
      <t>Annandale</t>
    </r>
    <r>
      <rPr>
        <sz val="10"/>
        <rFont val="Cambria"/>
        <family val="1"/>
        <scheme val="major"/>
      </rPr>
      <t xml:space="preserve">: a large estate with a long border - so littering and fly-tipping can be an issue from time to time - handled by the estates team, with uplift by registered handler. Waste transfer note dated February 2024 seen. </t>
    </r>
    <r>
      <rPr>
        <b/>
        <sz val="10"/>
        <rFont val="Cambria"/>
        <family val="1"/>
        <scheme val="major"/>
      </rPr>
      <t xml:space="preserve">All other sites: </t>
    </r>
    <r>
      <rPr>
        <sz val="10"/>
        <rFont val="Cambria"/>
        <family val="1"/>
        <scheme val="major"/>
      </rPr>
      <t xml:space="preserve">managers reported that no such issues occurred and no evidence of illegal activities noted during site visits. </t>
    </r>
  </si>
  <si>
    <r>
      <t xml:space="preserve">All sites: </t>
    </r>
    <r>
      <rPr>
        <sz val="10"/>
        <rFont val="Cambria"/>
        <family val="1"/>
        <scheme val="major"/>
      </rPr>
      <t>no use of GMOs</t>
    </r>
  </si>
  <si>
    <r>
      <rPr>
        <b/>
        <sz val="10"/>
        <rFont val="Cambria"/>
        <family val="1"/>
        <scheme val="major"/>
      </rPr>
      <t>All sites:</t>
    </r>
    <r>
      <rPr>
        <sz val="10"/>
        <rFont val="Cambria"/>
        <family val="1"/>
        <scheme val="major"/>
      </rPr>
      <t xml:space="preserve"> Management plans ( LTFP / Woodland Management Plan) include long term policy for the woodlands. Management planning documentation seen for all sites audited.</t>
    </r>
  </si>
  <si>
    <r>
      <t xml:space="preserve">All sites: </t>
    </r>
    <r>
      <rPr>
        <sz val="10"/>
        <rFont val="Cambria"/>
        <family val="1"/>
        <scheme val="major"/>
      </rPr>
      <t>all managers confirmed very good knowledge of policy and objectives.  This is communicated to workers via contract documentation - examples seen for every site where operations had been undertaken in the past year.  Also confirmed via interviews with operators at all sites with active operations during audit ie Catcleugh, Letham, Barwhillanty,</t>
    </r>
    <r>
      <rPr>
        <b/>
        <sz val="10"/>
        <rFont val="Cambria"/>
        <family val="1"/>
        <scheme val="major"/>
      </rPr>
      <t xml:space="preserve">  </t>
    </r>
    <r>
      <rPr>
        <sz val="10"/>
        <rFont val="Cambria"/>
        <family val="1"/>
        <scheme val="major"/>
      </rPr>
      <t>Leithenwater, Heathstanes and Menzion and Annandale</t>
    </r>
  </si>
  <si>
    <r>
      <t xml:space="preserve">All sites - </t>
    </r>
    <r>
      <rPr>
        <sz val="10"/>
        <rFont val="Cambria"/>
        <family val="1"/>
        <scheme val="major"/>
      </rPr>
      <t>fully addressed in management planning documentation</t>
    </r>
    <r>
      <rPr>
        <b/>
        <sz val="10"/>
        <rFont val="Cambria"/>
        <family val="1"/>
        <scheme val="major"/>
      </rPr>
      <t xml:space="preserve"> </t>
    </r>
    <r>
      <rPr>
        <sz val="10"/>
        <rFont val="Cambria"/>
        <family val="1"/>
        <scheme val="major"/>
      </rPr>
      <t>- seen for all sites</t>
    </r>
  </si>
  <si>
    <r>
      <t>All sites -</t>
    </r>
    <r>
      <rPr>
        <sz val="10"/>
        <rFont val="Cambria"/>
        <family val="1"/>
        <scheme val="major"/>
      </rPr>
      <t xml:space="preserve"> fully addressed in management planning documentation - seen for all sites</t>
    </r>
  </si>
  <si>
    <r>
      <rPr>
        <b/>
        <sz val="10"/>
        <rFont val="Cambria"/>
        <family val="1"/>
        <scheme val="major"/>
      </rPr>
      <t xml:space="preserve">All sites </t>
    </r>
    <r>
      <rPr>
        <sz val="10"/>
        <rFont val="Cambria"/>
        <family val="1"/>
        <scheme val="major"/>
      </rPr>
      <t>Primary focus of management planning is timber production and as such economic viability is well considered.</t>
    </r>
  </si>
  <si>
    <r>
      <t>All sites -</t>
    </r>
    <r>
      <rPr>
        <sz val="10"/>
        <rFont val="Cambria"/>
        <family val="1"/>
        <scheme val="major"/>
      </rPr>
      <t xml:space="preserve"> expressed in management planning documentation - seen for all sites</t>
    </r>
  </si>
  <si>
    <r>
      <t>All sites -</t>
    </r>
    <r>
      <rPr>
        <sz val="10"/>
        <rFont val="Cambria"/>
        <family val="1"/>
        <scheme val="major"/>
      </rPr>
      <t xml:space="preserve"> detailed in management planning documentation and associated maps- seen for all sites</t>
    </r>
    <r>
      <rPr>
        <b/>
        <sz val="10"/>
        <rFont val="Cambria"/>
        <family val="1"/>
        <scheme val="major"/>
      </rPr>
      <t>.</t>
    </r>
    <r>
      <rPr>
        <sz val="10"/>
        <rFont val="Cambria"/>
        <family val="1"/>
        <scheme val="major"/>
      </rPr>
      <t xml:space="preserve"> A variety of supporting maps seen and the GIS system was viewed and seen to contain comprehensive information which can be searched down to compartment level.</t>
    </r>
  </si>
  <si>
    <r>
      <t>All sites -</t>
    </r>
    <r>
      <rPr>
        <sz val="10"/>
        <rFont val="Cambria"/>
        <family val="1"/>
        <scheme val="major"/>
      </rPr>
      <t xml:space="preserve"> detailed in management planning documentation and associated - seen for all sites.  and examples.  Considerable evidence seen across the sites.  Examples of treatments on site seen included Annandale: detailed site assessments of AWS and other sites, including LEPO, to assess conservation value and potential. Nuanced management approach in which sites are managed according to values identified in survey, rather than designation, which means LEPOs such as Mollin Compt 619 managed more in line with an AWS - noted presence of ground flora including bluebell, stitchwort, and veteran hazel. Examples of assessment of environmental values outside of WMU include consideration of neighbouring SSSIs eg at Catcleugh</t>
    </r>
    <r>
      <rPr>
        <b/>
        <sz val="10"/>
        <rFont val="Cambria"/>
        <family val="1"/>
        <scheme val="major"/>
      </rPr>
      <t xml:space="preserve">. </t>
    </r>
    <r>
      <rPr>
        <sz val="10"/>
        <rFont val="Cambria"/>
        <family val="1"/>
        <scheme val="major"/>
      </rPr>
      <t xml:space="preserve">At </t>
    </r>
    <r>
      <rPr>
        <b/>
        <sz val="10"/>
        <rFont val="Cambria"/>
        <family val="1"/>
        <scheme val="major"/>
      </rPr>
      <t>Ettrick</t>
    </r>
    <r>
      <rPr>
        <sz val="10"/>
        <rFont val="Cambria"/>
        <family val="1"/>
        <scheme val="major"/>
      </rPr>
      <t>, however,  the UKWAS appendix section of the management plan included an area of open ground which is not in the certified area as being within the certified area.  Although there was no non conformance regarding appropriate management / sufficient percentages of areas managed for biodiversity, this lack of clarity could lead to a future non-compliance.</t>
    </r>
    <r>
      <rPr>
        <b/>
        <sz val="10"/>
        <rFont val="Cambria"/>
        <family val="1"/>
        <scheme val="major"/>
      </rPr>
      <t xml:space="preserve"> Obs raised</t>
    </r>
  </si>
  <si>
    <t>Obs 2024.2 / 2024-C02091 - 02</t>
  </si>
  <si>
    <r>
      <rPr>
        <b/>
        <sz val="10"/>
        <rFont val="Cambria"/>
        <family val="1"/>
        <scheme val="major"/>
      </rPr>
      <t>All sites:</t>
    </r>
    <r>
      <rPr>
        <sz val="10"/>
        <rFont val="Cambria"/>
        <family val="1"/>
        <scheme val="major"/>
      </rPr>
      <t xml:space="preserve"> Where present these are documented in LTFPs and associated maps. Forest plan templates for all sites include sections for identifying and special characteristics and appropriate treatments. Examples of treatments seen included wood pasture management  in Lochwood Oaks, Annandale, ASNW at Rammerscales. </t>
    </r>
  </si>
  <si>
    <r>
      <rPr>
        <b/>
        <sz val="10"/>
        <rFont val="Cambria"/>
        <family val="1"/>
        <scheme val="major"/>
      </rPr>
      <t xml:space="preserve">All sites: </t>
    </r>
    <r>
      <rPr>
        <sz val="10"/>
        <rFont val="Cambria"/>
        <family val="1"/>
        <scheme val="major"/>
      </rPr>
      <t>Management plan templates make provision for this to be recorded where relevant - a range of examples seen within management planning documentation. Specific examples of such areas discussed with managers during audit and supporting documentation seen include Leithenwater Moorfoot Hills SAC, Leithenwater deadwood plan, Upperbarr areas of deep peat identified and excluded from woodland creation, Letham small area not identified as ASNW but with ground flora indicating ASNW characteristics.</t>
    </r>
  </si>
  <si>
    <r>
      <rPr>
        <b/>
        <sz val="10"/>
        <rFont val="Cambria"/>
        <family val="1"/>
        <scheme val="major"/>
      </rPr>
      <t xml:space="preserve">All sites </t>
    </r>
    <r>
      <rPr>
        <sz val="10"/>
        <rFont val="Cambria"/>
        <family val="1"/>
        <scheme val="major"/>
      </rPr>
      <t>- addressed in management planning documentation and generally relating only to private water supplies / timber transport routes, due to remote location of sites. In addition to this, at Annandale, discussions with Forest Manager about presence of outdoor classroom in woodland, at the request of the local primary school; including provision for tree safety checks, and educational opportunities for schoolchildren related to safe viewing of forestry operations close to outdoor classroom. Discussions regarding provision of mountain bike access at Leithenwater. Provision of footpath at Heathstanes and Menzion in replanted area, at request of local community.</t>
    </r>
  </si>
  <si>
    <r>
      <t xml:space="preserve">All sites - </t>
    </r>
    <r>
      <rPr>
        <sz val="10"/>
        <rFont val="Cambria"/>
        <family val="1"/>
        <scheme val="major"/>
      </rPr>
      <t>included in management plans and associated monitoring plans - seen for all sites</t>
    </r>
  </si>
  <si>
    <r>
      <rPr>
        <b/>
        <sz val="10"/>
        <rFont val="Cambria"/>
        <family val="1"/>
        <scheme val="major"/>
      </rPr>
      <t xml:space="preserve">All sites </t>
    </r>
    <r>
      <rPr>
        <sz val="10"/>
        <rFont val="Cambria"/>
        <family val="1"/>
        <scheme val="major"/>
      </rPr>
      <t>- described in management plans - seen for all sites</t>
    </r>
  </si>
  <si>
    <r>
      <rPr>
        <b/>
        <sz val="10"/>
        <rFont val="Cambria"/>
        <family val="1"/>
        <scheme val="major"/>
      </rPr>
      <t xml:space="preserve">All sites </t>
    </r>
    <r>
      <rPr>
        <sz val="10"/>
        <rFont val="Cambria"/>
        <family val="1"/>
        <scheme val="major"/>
      </rPr>
      <t>- outlined in management plans and associated maps - seen for all sites</t>
    </r>
  </si>
  <si>
    <r>
      <rPr>
        <b/>
        <sz val="10"/>
        <rFont val="Cambria"/>
        <family val="1"/>
        <scheme val="major"/>
      </rPr>
      <t xml:space="preserve">All sites - </t>
    </r>
    <r>
      <rPr>
        <sz val="10"/>
        <rFont val="Cambria"/>
        <family val="1"/>
        <scheme val="major"/>
      </rPr>
      <t xml:space="preserve">No NTWP's harvested other than venison as by-product of deer control for crop protection purposes. </t>
    </r>
  </si>
  <si>
    <r>
      <rPr>
        <b/>
        <sz val="10"/>
        <rFont val="Cambria"/>
        <family val="1"/>
        <scheme val="major"/>
      </rPr>
      <t xml:space="preserve">All sites </t>
    </r>
    <r>
      <rPr>
        <sz val="10"/>
        <rFont val="Cambria"/>
        <family val="1"/>
        <scheme val="major"/>
      </rPr>
      <t>- within management planning documentation and associated maps - seen for all sites</t>
    </r>
  </si>
  <si>
    <r>
      <rPr>
        <b/>
        <sz val="10"/>
        <rFont val="Cambria"/>
        <family val="1"/>
        <scheme val="major"/>
      </rPr>
      <t>All sites</t>
    </r>
    <r>
      <rPr>
        <sz val="10"/>
        <rFont val="Cambria"/>
        <family val="1"/>
        <scheme val="major"/>
      </rPr>
      <t xml:space="preserve"> - Management planning documentation includes appropriate maps eg location, compartments, features, designations/ biodiversity, constraints,  harvesting, restock</t>
    </r>
  </si>
  <si>
    <t>N</t>
  </si>
  <si>
    <t>Ref Minor CAR 2024.1 under 2.15.1d</t>
  </si>
  <si>
    <r>
      <rPr>
        <b/>
        <sz val="10"/>
        <rFont val="Cambria"/>
        <family val="1"/>
        <scheme val="major"/>
      </rPr>
      <t>All sites</t>
    </r>
    <r>
      <rPr>
        <sz val="10"/>
        <rFont val="Cambria"/>
        <family val="1"/>
        <scheme val="major"/>
      </rPr>
      <t xml:space="preserve"> - confirmed SWL will provide required documentation from members should they be requested. All sites are listed on the FSC database with SWL contact details, which is available on the SWL website. Forest managers confirmed no such requests had been received, however they would be happy to provide summaries of the management plan on request.  </t>
    </r>
  </si>
  <si>
    <r>
      <rPr>
        <b/>
        <sz val="10"/>
        <rFont val="Cambria"/>
        <family val="1"/>
        <scheme val="major"/>
      </rPr>
      <t>All sites:</t>
    </r>
    <r>
      <rPr>
        <sz val="10"/>
        <rFont val="Cambria"/>
        <family val="1"/>
        <scheme val="major"/>
      </rPr>
      <t xml:space="preserve"> Management planning documentation includes date review required and this is also recorded within SWL group systems. Records of Stakeholder consultation, monitoring and other factors informing review are also included. Confirmed that all management plans were less than 10 years old.</t>
    </r>
  </si>
  <si>
    <r>
      <rPr>
        <b/>
        <sz val="10"/>
        <rFont val="Cambria"/>
        <family val="1"/>
        <scheme val="major"/>
      </rPr>
      <t>All sites:</t>
    </r>
    <r>
      <rPr>
        <sz val="10"/>
        <rFont val="Cambria"/>
        <family val="1"/>
        <scheme val="major"/>
      </rPr>
      <t xml:space="preserve">  process is as follows: scoping documents  identify consultees, both statutory and non-statutory; notification letters are sent out; plans are put on the public register; Considerable evidence of consultation/co-operation seen, both within forest plan documentation and during site visits eg public information signage where harvesting operations are being undertaken. Where relevant further consultation is undertaken eg Annandale: Evidence seen of ongoing consultation with Johnstonebridge community regarding proposed fellings close to housing construction site.</t>
    </r>
  </si>
  <si>
    <r>
      <rPr>
        <b/>
        <sz val="10"/>
        <rFont val="Cambria"/>
        <family val="1"/>
        <scheme val="major"/>
      </rPr>
      <t>All sites</t>
    </r>
    <r>
      <rPr>
        <sz val="10"/>
        <rFont val="Cambria"/>
        <family val="1"/>
        <scheme val="major"/>
      </rPr>
      <t>: management planning documentation seen to confirm that Scottish Forestry / Forestry Commission England ( as relevant) process is being followed.  SWL website checked during audit and seen to include scoping documentation for public consultation for two sites ( not part of RA sample).</t>
    </r>
  </si>
  <si>
    <r>
      <rPr>
        <b/>
        <sz val="10"/>
        <rFont val="Cambria"/>
        <family val="1"/>
        <scheme val="major"/>
      </rPr>
      <t>All sites</t>
    </r>
    <r>
      <rPr>
        <sz val="10"/>
        <rFont val="Cambria"/>
        <family val="1"/>
        <scheme val="major"/>
      </rPr>
      <t xml:space="preserve">: statutory process is as follows: scoping documents  identify consultees, both statutory and non-statutory; notification letters are sent out; plans are put on the public register; Considerable evidence of consultation/co-operation seen, both within forest plan documentation and during site visits eg public information signage where harvesting operations are being undertaken; also direct liaison with neighbours prior to harvesting. Where relevant further consultation is undertaken eg Annandale: Evidence seen of ongoing consultation with Johnstonebridge community regarding proposed fellings close to housing construction site. Site list is available on SWL website, including contact details. </t>
    </r>
  </si>
  <si>
    <r>
      <rPr>
        <b/>
        <sz val="10"/>
        <rFont val="Cambria"/>
        <family val="1"/>
        <scheme val="major"/>
      </rPr>
      <t>All sites</t>
    </r>
    <r>
      <rPr>
        <sz val="10"/>
        <rFont val="Cambria"/>
        <family val="1"/>
        <scheme val="major"/>
      </rPr>
      <t xml:space="preserve"> - evidence of various means of consultation seen including consultation by email, letter, public meeting, online, on-site noticeboards / signage, personal visits to neighbours by managers. In addition to this, the site list is available on the SWL website, including contact details. Managers interviewed showed very good knowledge of the local community eg at Letham a neighbour feeds red squirrels, makes detailed records of red squirrel activity, which is shared with the local manager.</t>
    </r>
  </si>
  <si>
    <t xml:space="preserve">All sites - results from scoping exercises seen within management planning documentation, evidencing responses to issues raised by stakeholders.  Specific examples include  Annandale, evidence seen of engagement with SNH, Dumfries and Galloway's Biodiversity Officer, the RSPB, The Red Squirrel Project Officer, and the River Annan Trust in consultation during the forest plan scoping. Also engagement with the Hawk and Owl Trust regarding siting of nest boxes within the estate. At Leithenwater, a Schedule 1 Protected species was seen to be the subject of collaboration with Nature Scot and the relevant species interest group in the creation and implementation of Reference Document for Key Operation Periods. The site owner was known to be willing to make considerable management amendments to facilitate successful species management. </t>
  </si>
  <si>
    <r>
      <rPr>
        <b/>
        <sz val="10"/>
        <rFont val="Cambria"/>
        <family val="1"/>
        <scheme val="major"/>
      </rPr>
      <t>All sites</t>
    </r>
    <r>
      <rPr>
        <sz val="10"/>
        <rFont val="Cambria"/>
        <family val="1"/>
        <scheme val="major"/>
      </rPr>
      <t>: comprehensive stakeholder lists seen and management plans subject to statutory consultation period.   Soil Association 30 day consultation exercise undertaken prior to audit - sent to 376 stakeholders.</t>
    </r>
  </si>
  <si>
    <t>All sites - managers showed very good knowledge of all their neighbours, whether adjoining woodlands or other land use.  Working in coordination with adjoining woodlands is rarely a problem and is undertaken at local level by the forest manager. No issues identified.</t>
  </si>
  <si>
    <r>
      <t xml:space="preserve">At Leithenwater, rhododendron is found in policy woodlands, and rhododendrons in the certified estate may be escapees from there. The rhododendrons are valued as screening and control is subject to discussion. At Annandale, Himalayan Balsam is managed, but has no cross-boundary issues. At Rammerscales the owner undertakes grey squirrel control as part of a landscape level red squirrel protection scheme. </t>
    </r>
    <r>
      <rPr>
        <b/>
        <sz val="10"/>
        <rFont val="Cambria"/>
        <family val="1"/>
        <scheme val="major"/>
      </rPr>
      <t xml:space="preserve">All other sites </t>
    </r>
    <r>
      <rPr>
        <sz val="10"/>
        <rFont val="Cambria"/>
        <family val="1"/>
        <scheme val="major"/>
      </rPr>
      <t xml:space="preserve">no invasives but confirmed by managers that stalkers either stalk on adjacent land or are aware of / liaise with neighbouring stalkers. </t>
    </r>
  </si>
  <si>
    <r>
      <t xml:space="preserve">At Rammerscales the owner undertakes grey squirrel control as part of a landscape level red squirrel protection scheme. At Catcleugh a number of landowners, including SWL, own land within a SSSI and cooperate regarding removal of invasive conifers. </t>
    </r>
    <r>
      <rPr>
        <b/>
        <sz val="10"/>
        <rFont val="Cambria"/>
        <family val="1"/>
        <scheme val="major"/>
      </rPr>
      <t xml:space="preserve">All other sites </t>
    </r>
    <r>
      <rPr>
        <sz val="10"/>
        <rFont val="Cambria"/>
        <family val="1"/>
        <scheme val="major"/>
      </rPr>
      <t xml:space="preserve">no such opportunities for landscape scale conservation initiatives.  </t>
    </r>
  </si>
  <si>
    <r>
      <rPr>
        <b/>
        <sz val="10"/>
        <rFont val="Cambria"/>
        <family val="1"/>
        <scheme val="major"/>
      </rPr>
      <t>All sites</t>
    </r>
    <r>
      <rPr>
        <sz val="10"/>
        <rFont val="Cambria"/>
        <family val="1"/>
        <scheme val="major"/>
      </rPr>
      <t xml:space="preserve"> - discussed with managers and management planning/operational planning/operational monitoring documents indicated that soil and hydrological functions are taken into account. No evidence of non-compliance seen during site visits. Evidence seen at Leithenwater of harvester and forwarder operators aware of site hydrogology and taking steps to minimise damage. Harveste and forwarder operators interviewed at Barwhillanty showed very good knowledge as did excavator operators interviewed at Catcleugh and Appin.  At Annandale, there is collaboration with Peatland Action and the Chrichton Climate Team on bog restoration in Compt 208, where SS has been removed. </t>
    </r>
  </si>
  <si>
    <r>
      <rPr>
        <b/>
        <sz val="10"/>
        <rFont val="Cambria"/>
        <family val="1"/>
        <scheme val="major"/>
      </rPr>
      <t xml:space="preserve">All sites </t>
    </r>
    <r>
      <rPr>
        <sz val="10"/>
        <rFont val="Cambria"/>
        <family val="1"/>
        <scheme val="major"/>
      </rPr>
      <t>- AAC's seen and actual volumes harvested in past year indicated no overcutting.  Records of forecast and actual volumes seen for harvesting operations and site visit confirmed no non-compliance. Managers showed good knowledge of yield control. Record keeping comprehensive and contains detailed production forecast information which is then reconciled post - harvesting. In many of the sites, eg Leithenwater, harvesting is driven by the needs of restructuring and the influence of wind blow.</t>
    </r>
  </si>
  <si>
    <r>
      <rPr>
        <b/>
        <sz val="10"/>
        <rFont val="Cambria"/>
        <family val="1"/>
        <scheme val="major"/>
      </rPr>
      <t>All sites</t>
    </r>
    <r>
      <rPr>
        <sz val="10"/>
        <rFont val="Cambria"/>
        <family val="1"/>
        <scheme val="major"/>
      </rPr>
      <t xml:space="preserve">: no such issues noted. Volume control is well managed.  Most harvesting is no thin clearcut silvicultural system due to windthrow hazard but where thinning had been undertaken eg Annandale, Rammerscales, no evidence of overthinning noted. </t>
    </r>
  </si>
  <si>
    <r>
      <t xml:space="preserve">All sites </t>
    </r>
    <r>
      <rPr>
        <sz val="10"/>
        <rFont val="Cambria"/>
        <family val="1"/>
        <scheme val="major"/>
      </rPr>
      <t>- no such activities</t>
    </r>
  </si>
  <si>
    <r>
      <rPr>
        <b/>
        <sz val="10"/>
        <rFont val="Cambria"/>
        <family val="1"/>
        <scheme val="major"/>
      </rPr>
      <t>All sites</t>
    </r>
    <r>
      <rPr>
        <sz val="10"/>
        <rFont val="Cambria"/>
        <family val="1"/>
        <scheme val="major"/>
      </rPr>
      <t xml:space="preserve"> - no harvesting / control of priority species. </t>
    </r>
  </si>
  <si>
    <r>
      <rPr>
        <b/>
        <sz val="10"/>
        <rFont val="Cambria"/>
        <family val="1"/>
        <scheme val="major"/>
      </rPr>
      <t>All sites:</t>
    </r>
    <r>
      <rPr>
        <sz val="10"/>
        <rFont val="Cambria"/>
        <family val="1"/>
        <scheme val="major"/>
      </rPr>
      <t xml:space="preserve"> Consideration of environmental impacts included in management planning. Pre-harvest wildlife surveys are undertaken prior to significant operations eg seen for  Annandale, Barwhillanty prior to  harvesting operations.  In addition where required letters are also sent -  evidence seen of forest manager engaging with local residents prior to operations to fell close to a proposed housing development. Woodland creation sites at Ingleston and Upperbarr subject to statutory requirements</t>
    </r>
  </si>
  <si>
    <r>
      <t xml:space="preserve">All sites - </t>
    </r>
    <r>
      <rPr>
        <sz val="10"/>
        <rFont val="Cambria"/>
        <family val="1"/>
        <scheme val="major"/>
      </rPr>
      <t>consideration of environmental impacts included in management planning and contract documentation. Various documents seen evidencing correct procedure had been undertaken eg screening opinion for borrow pit and road upgrade at Ingleston confirming no EIA required, various pre-operational wildlife surveys; also pre-commencement information exchange confirming contractors had been made aware of site sensitivities.  No evidence of adverse environmental activities and plenty of evidence seen of action undertaken to avoid eg camera monitoring of badger setts at Barwhillanty undertaken to confirm that they were indeed inactive.</t>
    </r>
  </si>
  <si>
    <r>
      <rPr>
        <b/>
        <sz val="10"/>
        <rFont val="Cambria"/>
        <family val="1"/>
        <scheme val="major"/>
      </rPr>
      <t>All sites</t>
    </r>
    <r>
      <rPr>
        <sz val="10"/>
        <rFont val="Cambria"/>
        <family val="1"/>
        <scheme val="major"/>
      </rPr>
      <t xml:space="preserve"> - this is routinely undertaken as part of management planning. No significant impacts noted eg Leithenwater: landscape was considered during the forest planning process and improvements to diversity on forest edges, and access routes are being implemented as seen during site visit; Heathstanes and Menzion, Annandale: Landscape assessments inform woodland planning, particularly in the context of restructuring even aged plantations, following landform and integrating open ground/ native broadleaf and riparian corridors.</t>
    </r>
  </si>
  <si>
    <r>
      <rPr>
        <b/>
        <sz val="10"/>
        <rFont val="Cambria"/>
        <family val="1"/>
        <scheme val="major"/>
      </rPr>
      <t>All sites</t>
    </r>
    <r>
      <rPr>
        <sz val="10"/>
        <rFont val="Cambria"/>
        <family val="1"/>
        <scheme val="major"/>
      </rPr>
      <t xml:space="preserve"> - management plan templates used include sections requiring all of the above to be addressed. All noted to be completed comprehensively.</t>
    </r>
  </si>
  <si>
    <r>
      <rPr>
        <b/>
        <sz val="10"/>
        <rFont val="Cambria"/>
        <family val="1"/>
        <scheme val="major"/>
      </rPr>
      <t>All sites</t>
    </r>
    <r>
      <rPr>
        <sz val="10"/>
        <rFont val="Cambria"/>
        <family val="1"/>
        <scheme val="major"/>
      </rPr>
      <t xml:space="preserve"> Management plans include restructuring of even aged compartments and integration of open ground, native broad leaf and riparian buffers, mitigating risk of damage. On a number of sites concern by forest managers over the longterm viability of ash in the forest due to increase incidents of disease.  For example ash is not a component of beating up NBL areas in Heathstanes and Menzion.</t>
    </r>
  </si>
  <si>
    <r>
      <rPr>
        <b/>
        <sz val="10"/>
        <rFont val="Cambria"/>
        <family val="1"/>
        <scheme val="major"/>
      </rPr>
      <t xml:space="preserve">All sites </t>
    </r>
    <r>
      <rPr>
        <sz val="10"/>
        <rFont val="Cambria"/>
        <family val="1"/>
        <scheme val="major"/>
      </rPr>
      <t xml:space="preserve">- no recently planted new woodlands although Ingleston and Upperbarr were created in recent years.  Both seen to be well planned and will deliver all of the above requirements. </t>
    </r>
  </si>
  <si>
    <r>
      <rPr>
        <b/>
        <sz val="10"/>
        <rFont val="Cambria"/>
        <family val="1"/>
        <scheme val="major"/>
      </rPr>
      <t>All sites</t>
    </r>
    <r>
      <rPr>
        <sz val="10"/>
        <rFont val="Cambria"/>
        <family val="1"/>
        <scheme val="major"/>
      </rPr>
      <t xml:space="preserve"> where this is relevant -  management plan objectives include re-structuring to diversify the age structure upon maturity, and this is reflected in harvesting plans which re-design the overall scale and shape of coupes to fit closely with landscape character. In recently created woodlands at Upperbarr and Ingleston, use of a variety of species eg a very high proportion of broadleaf species at Upperbarr, will ensure structural diversity will be enhanced in future years.</t>
    </r>
  </si>
  <si>
    <r>
      <rPr>
        <b/>
        <sz val="10"/>
        <rFont val="Cambria"/>
        <family val="1"/>
        <scheme val="major"/>
      </rPr>
      <t>All sites:</t>
    </r>
    <r>
      <rPr>
        <sz val="10"/>
        <rFont val="Cambria"/>
        <family val="1"/>
        <scheme val="major"/>
      </rPr>
      <t xml:space="preserve"> Species choice discussed with managers and all showed good knowledge and justified species choice for next rotation where relevant. Annandale: Lochwood Oaks regeneration uses seedlings grown from acorns collected on site. In areas of red squirrels, BL plantings limited to small-seeded varieties (aspen, birch etc) to limit the attractiveness to to grey squirrels, which prefer large-seeded trees.</t>
    </r>
  </si>
  <si>
    <r>
      <rPr>
        <b/>
        <sz val="10"/>
        <rFont val="Cambria"/>
        <family val="1"/>
        <scheme val="major"/>
      </rPr>
      <t>All sites a</t>
    </r>
    <r>
      <rPr>
        <sz val="10"/>
        <rFont val="Cambria"/>
        <family val="1"/>
        <scheme val="major"/>
      </rPr>
      <t>ddressed in management planning documentation, discussed with managers and verified during site visits. In most sites restocking is planned for the next planting season after harvesting, though at Leithenwater, some felled areas are left for up to 3 years to allow brash to break down and permit the creation of ladder brash piles, which encourage soil conservation on steep slopes and provide some protection for seedlings.</t>
    </r>
  </si>
  <si>
    <r>
      <rPr>
        <b/>
        <sz val="10"/>
        <rFont val="Cambria"/>
        <family val="1"/>
      </rPr>
      <t xml:space="preserve">All sites </t>
    </r>
    <r>
      <rPr>
        <sz val="10"/>
        <rFont val="Cambria"/>
        <family val="1"/>
      </rPr>
      <t xml:space="preserve">- addressed in strategic and forest plans and discussed with managers - fully compliant.  Sitka Spruce is the most common species across the sites visited, which clearly outperforms native species, but design plans address species choice, with ESC software and landscape considerations used to assist in informing species choice. </t>
    </r>
  </si>
  <si>
    <t>All sites: Sitka Spruce is the most common species across the sites visited, which clearly outperforms native species, but design plans address species choice, with ESC software and landscape considerations used to assist in informing species choice. There is no stated plan for the introduction of any novel species across any of the sites visited - all species have been planted in the UK for many years.</t>
  </si>
  <si>
    <r>
      <rPr>
        <b/>
        <sz val="10"/>
        <rFont val="Cambria"/>
        <family val="1"/>
      </rPr>
      <t>All sites:</t>
    </r>
    <r>
      <rPr>
        <sz val="10"/>
        <rFont val="Cambria"/>
        <family val="1"/>
      </rPr>
      <t xml:space="preserve"> There have been releases of  Rhizophagus grandis to control Dendroctonus micans at Hearthstane and Menzion, undertaken by the relevant statutory body. No other introductions. </t>
    </r>
  </si>
  <si>
    <r>
      <rPr>
        <b/>
        <sz val="10"/>
        <rFont val="Cambria"/>
        <family val="1"/>
        <scheme val="major"/>
      </rPr>
      <t xml:space="preserve">All sites: </t>
    </r>
    <r>
      <rPr>
        <sz val="10"/>
        <rFont val="Cambria"/>
        <family val="1"/>
        <scheme val="major"/>
      </rPr>
      <t>No new introductions planned. Use of Rhizophagus grandis is commonly used for disease control and is administered by the statutory body.</t>
    </r>
  </si>
  <si>
    <r>
      <rPr>
        <b/>
        <sz val="10"/>
        <rFont val="Cambria"/>
        <family val="1"/>
        <scheme val="major"/>
      </rPr>
      <t>All sites</t>
    </r>
    <r>
      <rPr>
        <sz val="10"/>
        <rFont val="Cambria"/>
        <family val="1"/>
        <scheme val="major"/>
      </rPr>
      <t xml:space="preserve"> - on the majority of sites LISS systems are not appropriate, due to the upland nature of the sites (soil types, wind hazard and species suitability) with broadleaves predominantly managed as non-intervention and conifers managed on a clearcut silvicultural system.</t>
    </r>
  </si>
  <si>
    <r>
      <rPr>
        <b/>
        <sz val="10"/>
        <rFont val="Cambria"/>
        <family val="1"/>
        <scheme val="major"/>
      </rPr>
      <t>All sites</t>
    </r>
    <r>
      <rPr>
        <sz val="10"/>
        <rFont val="Cambria"/>
        <family val="1"/>
        <scheme val="major"/>
      </rPr>
      <t xml:space="preserve"> - on the majority of sites LISS systems are not appropriate, due to the upland nature of the sites (soil types, wind hazard and species suitability) with broadleaves predominantly managed as non-intervention and conifers managed on a clearcut silvicultural system. Where possible some areas have been identified where LISS systems are possible eg a small area at Ettrickshaws &amp; Hyndehope, some of the ASNW at Rammerscales.</t>
    </r>
  </si>
  <si>
    <r>
      <t xml:space="preserve">All sites </t>
    </r>
    <r>
      <rPr>
        <sz val="10"/>
        <rFont val="Cambria"/>
        <family val="1"/>
        <scheme val="major"/>
      </rPr>
      <t>where ASNW present; management is either non intervention or a form of LISS management</t>
    </r>
  </si>
  <si>
    <r>
      <rPr>
        <b/>
        <sz val="10"/>
        <rFont val="Cambria"/>
        <family val="1"/>
        <scheme val="major"/>
      </rPr>
      <t xml:space="preserve">All sites </t>
    </r>
    <r>
      <rPr>
        <sz val="10"/>
        <rFont val="Cambria"/>
        <family val="1"/>
        <scheme val="major"/>
      </rPr>
      <t>- management planning documentation/ maps confirm no such activity. These areas have been identified as LTR / natural reserves.</t>
    </r>
  </si>
  <si>
    <r>
      <rPr>
        <b/>
        <sz val="10"/>
        <rFont val="Cambria"/>
        <family val="1"/>
        <scheme val="major"/>
      </rPr>
      <t>All sites -</t>
    </r>
    <r>
      <rPr>
        <sz val="10"/>
        <rFont val="Cambria"/>
        <family val="1"/>
        <scheme val="major"/>
      </rPr>
      <t xml:space="preserve"> management planning documentation and associated maps  confirmed at least 15% has been identified - verified during site visits. In addition to the statutory management plan documentation ( LTFP / Woodland Management Plan) each site has an 'UKWAS' appendix which includes 'biodiversity conservation tables' listing areas and percentages of various biodiversity / conservation management types ie LISS, LTR, NR / deadwood habitats, Native Broadleaf areas, Native Scots Pine, Existing Semi natural habitats, Restored semi natural habitats ( eg peat), non-native LISS / potential LTR and other OG managed for biodiversity.  This information is provided for current year, year 10 and year 20. In addition to this, areas of ASNW and PAWS are identified in the 'ASNW and PAWS' section of the plan.</t>
    </r>
  </si>
  <si>
    <r>
      <rPr>
        <b/>
        <sz val="10"/>
        <rFont val="Cambria"/>
        <family val="1"/>
        <scheme val="major"/>
      </rPr>
      <t>All sites -</t>
    </r>
    <r>
      <rPr>
        <sz val="10"/>
        <rFont val="Cambria"/>
        <family val="1"/>
        <scheme val="major"/>
      </rPr>
      <t xml:space="preserve">  In addition to the statutory management plan documentation ( LTFP / Woodland Management Plan) each site has an 'UKWAS' appendix which includes 'biodiversity conservation tables' listing areas and percentages of various biodiversity / conservation management types ie LISS, LTR, NR / deadwood habitats, Native Broadleaf areas, Native Scots Pine, Existing Semi natural habitats, Restored semi natural habitats ( eg peat), non-native LISS / potential LTR and other OG managed for biodiversity.  This information is provided for current year, year 10 and year 20. In addition to this, areas of ASNW and PAWS are identified in the 'ASNW and PAWS' section of the plan.</t>
    </r>
  </si>
  <si>
    <r>
      <t xml:space="preserve">All sites - </t>
    </r>
    <r>
      <rPr>
        <sz val="10"/>
        <rFont val="Cambria"/>
        <family val="1"/>
        <scheme val="major"/>
      </rPr>
      <t>where present these are identified and appropriate management put in place.  Catcleugh (SSSI), Rammerscales ( PAWS and ASNW) ,  Letham ( possible ASNW)</t>
    </r>
    <r>
      <rPr>
        <b/>
        <sz val="10"/>
        <rFont val="Cambria"/>
        <family val="1"/>
        <scheme val="major"/>
      </rPr>
      <t xml:space="preserve">, </t>
    </r>
    <r>
      <rPr>
        <sz val="10"/>
        <rFont val="Cambria"/>
        <family val="1"/>
        <scheme val="major"/>
      </rPr>
      <t>Ettrickshaws and Hyndehope, Heathstanes and Menzion, Annandale: PAWS assessment reports in place.  Annandale: All semi-natural woodland sites assessed 2020-2023, 14 sites covering 80.56ha. Condition reports indicate a range of conditions including having lost any ASNW features due to previous forestry activities.Survey of LEPO indicates that two areas, extending to 64 hectares, at Mollin and Kinnel Water, contain high conservation features and are to be managed as ASNW. At Ettrickshaws and Hyndhope, ASNW and PAWS flank the River Tweed SSSI and SAC, and management going forward will enhance ANSW features.</t>
    </r>
  </si>
  <si>
    <t>On the majority of sites audited there were no such features - only identified in Catcleugh (SSSI) and Rammerscales ( PAWS and ASNW). Considerable evidence of liaison with statutory body seen at Catcleugh. At Rammerscales consultation had been undertaken as part of LTFP process. PAWS area conifers have been thinned ( seen during audit), ASNW managed as minimum intervention. Annandale: All semi-natural woodland sites assessed 2020-2023, 14 sites covering 80.56ha. Condition reports indicate a range of conditions including having lost any ASNW features due to previous forestry activities.Survey of LEPO indicates that two areas, extending to 64 hectares, at Mollin and Kinnel Water, contain high conservation features and are to be managed as ASNW. At Ettrickshaws and Hyndhope, ASNW and PAWS flank the River Tweed SSSI and SAC, and management going forward will enhance ANSW features.</t>
  </si>
  <si>
    <r>
      <t xml:space="preserve">All sites - </t>
    </r>
    <r>
      <rPr>
        <sz val="10"/>
        <rFont val="Cambria"/>
        <family val="1"/>
        <scheme val="major"/>
      </rPr>
      <t>deer management plan forms part of management planning documentation.  Managers interviewed showed good knowledge and no signs of excessive deer damage seen during site visits.</t>
    </r>
  </si>
  <si>
    <r>
      <t xml:space="preserve">All sites - </t>
    </r>
    <r>
      <rPr>
        <sz val="10"/>
        <rFont val="Cambria"/>
        <family val="1"/>
        <scheme val="major"/>
      </rPr>
      <t>emergency response plans seen to be in place</t>
    </r>
  </si>
  <si>
    <r>
      <rPr>
        <b/>
        <sz val="10"/>
        <rFont val="Cambria"/>
        <family val="1"/>
        <scheme val="major"/>
      </rPr>
      <t>All sites</t>
    </r>
    <r>
      <rPr>
        <sz val="10"/>
        <rFont val="Cambria"/>
        <family val="1"/>
        <scheme val="major"/>
      </rPr>
      <t xml:space="preserve"> - no such conversion</t>
    </r>
  </si>
  <si>
    <r>
      <rPr>
        <b/>
        <sz val="10"/>
        <rFont val="Cambria"/>
        <family val="1"/>
        <scheme val="major"/>
      </rPr>
      <t>All sites</t>
    </r>
    <r>
      <rPr>
        <sz val="10"/>
        <rFont val="Cambria"/>
        <family val="1"/>
        <scheme val="major"/>
      </rPr>
      <t xml:space="preserve"> no such areas</t>
    </r>
  </si>
  <si>
    <r>
      <rPr>
        <b/>
        <sz val="10"/>
        <rFont val="Cambria"/>
        <family val="1"/>
        <scheme val="major"/>
      </rPr>
      <t xml:space="preserve">All sites: </t>
    </r>
    <r>
      <rPr>
        <sz val="10"/>
        <rFont val="Cambria"/>
        <family val="1"/>
        <scheme val="major"/>
      </rPr>
      <t>No significant diversions seen. The only changes have been as a result of disease or significant windblow. Plan amendment approvals seen as appropriate, included additional felling licences required for SPHN fellings.</t>
    </r>
  </si>
  <si>
    <r>
      <rPr>
        <b/>
        <sz val="10"/>
        <rFont val="Cambria"/>
        <family val="1"/>
        <scheme val="major"/>
      </rPr>
      <t>All sites</t>
    </r>
    <r>
      <rPr>
        <sz val="10"/>
        <rFont val="Cambria"/>
        <family val="1"/>
        <scheme val="major"/>
      </rPr>
      <t>: monitoring plans seen to be in place</t>
    </r>
  </si>
  <si>
    <r>
      <rPr>
        <b/>
        <sz val="10"/>
        <rFont val="Cambria"/>
        <family val="1"/>
        <scheme val="major"/>
      </rPr>
      <t>All sites</t>
    </r>
    <r>
      <rPr>
        <sz val="10"/>
        <rFont val="Cambria"/>
        <family val="1"/>
        <scheme val="major"/>
      </rPr>
      <t xml:space="preserve">: monitoring plans seen to be in place, forming part of the management planning documentation and fulfilling all the above requirements. In addition, annual monitoring summaries are submitted to the Compliance Team on an annual basis for all resource managed properties - most recent version 1/10/22 - 30/9/23 seen for all resource managed sites which had been in certification during that period.  </t>
    </r>
  </si>
  <si>
    <r>
      <rPr>
        <b/>
        <sz val="10"/>
        <rFont val="Cambria"/>
        <family val="1"/>
        <scheme val="major"/>
      </rPr>
      <t xml:space="preserve">All sites: </t>
    </r>
    <r>
      <rPr>
        <sz val="10"/>
        <rFont val="Cambria"/>
        <family val="1"/>
        <scheme val="major"/>
      </rPr>
      <t xml:space="preserve">Up to date monitoring plans seen for all sites; also annual monitoring summaries for resource managed sites. Operational monitoring also seen for a variety of operations.  At Rammerscales ( associate member  - SLIMF) various monitoring seen eg bird monitoring.  At </t>
    </r>
    <r>
      <rPr>
        <b/>
        <sz val="10"/>
        <rFont val="Cambria"/>
        <family val="1"/>
        <scheme val="major"/>
      </rPr>
      <t>Appin</t>
    </r>
    <r>
      <rPr>
        <sz val="10"/>
        <rFont val="Cambria"/>
        <family val="1"/>
        <scheme val="major"/>
      </rPr>
      <t xml:space="preserve"> one of the managers monitoring the harvesting operation which had recommenced on 27 July 2023 was not making a record of operational site visits undertaken. It was possible to check dates when he visited the site by looking at timesheets but this just indicated date when he visited the forest but with no further detail. Other managers were recording monitoring of the site in the SW EWIF (Electronic Worksite Inspection Form) so some evidence of operational monitoring could be seen, so no non-compliance noted, but there is a danger of future non-compliance if the manager in question fails to record site visits for operations which are not also monitored by other managers. </t>
    </r>
    <r>
      <rPr>
        <b/>
        <sz val="10"/>
        <rFont val="Cambria"/>
        <family val="1"/>
        <scheme val="major"/>
      </rPr>
      <t>Obs raised</t>
    </r>
  </si>
  <si>
    <t>Obs 2024.10 / 2024-C02091 - 10</t>
  </si>
  <si>
    <t>Minor CAR 2024.1 / 2024-C02091 - 01</t>
  </si>
  <si>
    <r>
      <t>All sites -  a</t>
    </r>
    <r>
      <rPr>
        <sz val="10"/>
        <rFont val="Cambria"/>
        <family val="1"/>
        <scheme val="major"/>
      </rPr>
      <t>lthough no sites under review at time of audit, managers showed very good awareness of requirements and monitoring findings were available eg</t>
    </r>
    <r>
      <rPr>
        <b/>
        <sz val="10"/>
        <rFont val="Cambria"/>
        <family val="1"/>
        <scheme val="major"/>
      </rPr>
      <t xml:space="preserve"> </t>
    </r>
    <r>
      <rPr>
        <sz val="10"/>
        <rFont val="Cambria"/>
        <family val="1"/>
        <scheme val="major"/>
      </rPr>
      <t>the annual monitoring summaries are used to inform future management</t>
    </r>
  </si>
  <si>
    <r>
      <t xml:space="preserve"> </t>
    </r>
    <r>
      <rPr>
        <b/>
        <sz val="10"/>
        <rFont val="Cambria"/>
        <family val="1"/>
        <scheme val="major"/>
      </rPr>
      <t>All sites:</t>
    </r>
    <r>
      <rPr>
        <sz val="10"/>
        <rFont val="Cambria"/>
        <family val="1"/>
        <scheme val="major"/>
      </rPr>
      <t xml:space="preserve"> Confirmed that if requested, this information is available to interested parties on request. Contact details are made available on the SW website.</t>
    </r>
  </si>
  <si>
    <t>Site visits to Hearthstanes and Menzion, Leithenwater, Barwhillanty and Annandale active harvesting sites and mounding operations at Catcleugh and Appin showed that best practice was being followed, including  signage, timber stacks,  safety procedures, environmental protections. Inspection of pre-commencement  checklists and manager's contract monitoring notes all confirmed best practice was being followed. All other sites - no active operations but examples of contract monitoring  seen, all confirming best practice was being followed.</t>
  </si>
  <si>
    <r>
      <rPr>
        <b/>
        <sz val="10"/>
        <rFont val="Cambria"/>
        <family val="1"/>
        <scheme val="major"/>
      </rPr>
      <t>All sites:</t>
    </r>
    <r>
      <rPr>
        <sz val="10"/>
        <rFont val="Cambria"/>
        <family val="1"/>
        <scheme val="major"/>
      </rPr>
      <t xml:space="preserve"> Felling permission is included with the forest planning documentation. The forest planning process has assessed potential impacts. Scottish Woodlands site management procedures (including Quest Manual) define operational requirements to mitigate risk. Rammerscales ( associate member) - interview with owner and inspection of contract information confirmed appropriate environmental protection measures had been undertaken.  </t>
    </r>
  </si>
  <si>
    <r>
      <t xml:space="preserve">Pre-commencement information exchange documentation seen for a range of operations; also HAPAC ( Harvesting  Advanced Planning Checklist) for harvesting operations; however at the brash recovery operation at </t>
    </r>
    <r>
      <rPr>
        <b/>
        <sz val="10"/>
        <rFont val="Cambria"/>
        <family val="1"/>
        <scheme val="major"/>
      </rPr>
      <t xml:space="preserve">Letham </t>
    </r>
    <r>
      <rPr>
        <sz val="10"/>
        <rFont val="Cambria"/>
        <family val="1"/>
        <scheme val="major"/>
      </rPr>
      <t xml:space="preserve">there was no evidence of a pre-commencement meeting having been undertaken prior to work starting, with the first operational monitoring EWIF ( Electronic Work Inspection Form) being a number of days after the work had commenced. </t>
    </r>
    <r>
      <rPr>
        <b/>
        <sz val="10"/>
        <rFont val="Cambria"/>
        <family val="1"/>
        <scheme val="major"/>
      </rPr>
      <t>Minor CAR raised</t>
    </r>
  </si>
  <si>
    <t>Minor 2024.3 / 2024-C02091 - 03</t>
  </si>
  <si>
    <r>
      <t xml:space="preserve"> </t>
    </r>
    <r>
      <rPr>
        <b/>
        <sz val="10"/>
        <rFont val="Cambria"/>
        <family val="1"/>
        <scheme val="major"/>
      </rPr>
      <t xml:space="preserve">All sites </t>
    </r>
    <r>
      <rPr>
        <sz val="10"/>
        <rFont val="Cambria"/>
        <family val="1"/>
        <scheme val="major"/>
      </rPr>
      <t>- no current or recent issues but Scottish Woodlands protocols would apply. Site observation of current operations and interviews with operators at Leithenwater, Hearthstanes and Menzion, Annandale, Catcleugh, Barwhillanty and Appin did not indicate any damage being incurred. Understanding among operators about the need for vigilance and reporting of natural and heritages findings to management staff, was high.  Contract information provided to operators included marking of features, with appropriate buffer zones in place.</t>
    </r>
  </si>
  <si>
    <r>
      <t xml:space="preserve">All sites: </t>
    </r>
    <r>
      <rPr>
        <sz val="10"/>
        <rFont val="Cambria"/>
        <family val="1"/>
        <scheme val="major"/>
      </rPr>
      <t>no damage noted at all active / recently - completed harvesting sites visited during audit site visits and managers / operators interviewed showed good awareness.  All sites seen were well - managed.</t>
    </r>
  </si>
  <si>
    <r>
      <t xml:space="preserve">All sites: </t>
    </r>
    <r>
      <rPr>
        <sz val="10"/>
        <rFont val="Cambria"/>
        <family val="1"/>
        <scheme val="major"/>
      </rPr>
      <t>no such damage noted at any sites visited.  Contract monitoring notes also seen for completed harvesting, confirming managers were checking for damage but that none had occurred.</t>
    </r>
  </si>
  <si>
    <t xml:space="preserve">All sites: Sales documentation checked for all sites where harvesting had been undertaken in the past year.  All seen to have correct certificate and claim and to enable timber to be traced back to the woodland of origin.   Examples seen included SBI PI442639 dated 23/11/23 for sale at Letham, SBI PI442643 dated 23/11/23 for sale at Leithenwater, SBI PI442636 dated 23/11/23 for sale at Hearthstanes, Invoice dated 22/2/24 for sale at Rammerscales, harvesting contract 1/5/22 ( though still live at time of audit) for sale at Appin, harvesting contract 3/11/23 for sale at Barwhillanty.  </t>
  </si>
  <si>
    <r>
      <rPr>
        <b/>
        <sz val="10"/>
        <rFont val="Cambria"/>
        <family val="1"/>
        <scheme val="major"/>
      </rPr>
      <t xml:space="preserve">All sites </t>
    </r>
    <r>
      <rPr>
        <sz val="10"/>
        <rFont val="Cambria"/>
        <family val="1"/>
        <scheme val="major"/>
      </rPr>
      <t>- no whole tree harvesting or stump removal. Brash recovery is undertaken at some sites eg Letham, where managers consider there are no significant negative impacts</t>
    </r>
  </si>
  <si>
    <r>
      <t xml:space="preserve">All sites: </t>
    </r>
    <r>
      <rPr>
        <sz val="10"/>
        <rFont val="Cambria"/>
        <family val="1"/>
        <scheme val="major"/>
      </rPr>
      <t>no burning of lop and top</t>
    </r>
  </si>
  <si>
    <r>
      <rPr>
        <b/>
        <sz val="10"/>
        <rFont val="Cambria"/>
        <family val="1"/>
        <scheme val="major"/>
      </rPr>
      <t>All sites</t>
    </r>
    <r>
      <rPr>
        <sz val="10"/>
        <rFont val="Cambria"/>
        <family val="1"/>
        <scheme val="major"/>
      </rPr>
      <t>: where roads had been built / upgraded or borrow pits used in the past year consents were seen eg permitted development confirmation for roading at Catcleugh and Ingleston; also for borrow pit at Ingleston.</t>
    </r>
  </si>
  <si>
    <r>
      <t xml:space="preserve">All sites: </t>
    </r>
    <r>
      <rPr>
        <sz val="10"/>
        <rFont val="Cambria"/>
        <family val="1"/>
        <scheme val="major"/>
      </rPr>
      <t>road network driven extensively during site visits and timber extraction tracks inspected on all live harvesting operations.  All seen to be well designed with no issues noted.</t>
    </r>
  </si>
  <si>
    <r>
      <t xml:space="preserve">All sites: </t>
    </r>
    <r>
      <rPr>
        <sz val="10"/>
        <rFont val="Cambria"/>
        <family val="1"/>
        <scheme val="major"/>
      </rPr>
      <t>Integrated Pest Management Strategy guides usage.  There is comprehensive guidance in place, including 'The Pesticide Manual', 'List of Approved Pesticides' and 'Guide to the use of Veterinary Medicines and Veterinary Products.'</t>
    </r>
    <r>
      <rPr>
        <b/>
        <sz val="10"/>
        <rFont val="Cambria"/>
        <family val="1"/>
        <scheme val="major"/>
      </rPr>
      <t xml:space="preserve"> </t>
    </r>
    <r>
      <rPr>
        <sz val="10"/>
        <rFont val="Cambria"/>
        <family val="1"/>
        <scheme val="major"/>
      </rPr>
      <t>It is clear policy for use of pesticides and fertilisers to be avoided where practicable.</t>
    </r>
  </si>
  <si>
    <r>
      <t xml:space="preserve">All sites: </t>
    </r>
    <r>
      <rPr>
        <sz val="10"/>
        <rFont val="Cambria"/>
        <family val="1"/>
        <scheme val="major"/>
      </rPr>
      <t>SWL guidance seen to be followed.  No use of fertilisers on any sites audited.  The only use of biological control is pasts releases of  Rhizophagus grandis to control Dendroctonus micans at Hearthstane and Menzion, undertaken by the relevant statutory body.  Very little pesticide use noted - mostly use of insecticide to control weevil outbreaks and some use of Trico to repel deer at Appin and Carter Forest &amp; Huntfordburn</t>
    </r>
  </si>
  <si>
    <r>
      <t xml:space="preserve">All sites; </t>
    </r>
    <r>
      <rPr>
        <sz val="10"/>
        <rFont val="Cambria"/>
        <family val="1"/>
        <scheme val="major"/>
      </rPr>
      <t>SWL guidance seen to be followed. No damage noted</t>
    </r>
  </si>
  <si>
    <r>
      <rPr>
        <b/>
        <sz val="10"/>
        <rFont val="Cambria"/>
        <family val="1"/>
        <scheme val="major"/>
      </rPr>
      <t>All sites:</t>
    </r>
    <r>
      <rPr>
        <sz val="10"/>
        <rFont val="Cambria"/>
        <family val="1"/>
        <scheme val="major"/>
      </rPr>
      <t xml:space="preserve"> Comprehensive IPMS in place and seen to be effectively implemented</t>
    </r>
  </si>
  <si>
    <r>
      <t xml:space="preserve">All sites: </t>
    </r>
    <r>
      <rPr>
        <sz val="10"/>
        <rFont val="Cambria"/>
        <family val="1"/>
        <scheme val="major"/>
      </rPr>
      <t>Specified in the IPMS. ESRAs  ( Environmental and Social Risk Assessments)seen to be in place for all products used</t>
    </r>
  </si>
  <si>
    <r>
      <t xml:space="preserve">All sites: </t>
    </r>
    <r>
      <rPr>
        <sz val="10"/>
        <rFont val="Cambria"/>
        <family val="1"/>
        <scheme val="major"/>
      </rPr>
      <t xml:space="preserve">specified in IPMS </t>
    </r>
  </si>
  <si>
    <r>
      <t xml:space="preserve">All sites: </t>
    </r>
    <r>
      <rPr>
        <sz val="10"/>
        <rFont val="Cambria"/>
        <family val="1"/>
        <scheme val="major"/>
      </rPr>
      <t>chemical usage records seen for all sites where pesticides have been used.  This information is stored in SWL 'Capacity' system which hold records indefinitely</t>
    </r>
  </si>
  <si>
    <r>
      <t xml:space="preserve">All sites: </t>
    </r>
    <r>
      <rPr>
        <sz val="10"/>
        <rFont val="Cambria"/>
        <family val="1"/>
        <scheme val="major"/>
      </rPr>
      <t>COSHH and Risk Assessments seen for chemical usage; also FEPA records. IPMS and associated documentation guides choice. Capacity system searched and competencies for a range of operators checked; also work instructions / contract information, including emergency plans, seen for chemical applications undertaken over the past year.  Chemical stores visited at Melrose and Castle Douglas - spill kits in place and transport boxes seen to be available for transport of pesticides.</t>
    </r>
  </si>
  <si>
    <r>
      <rPr>
        <b/>
        <sz val="10"/>
        <rFont val="Cambria"/>
        <family val="1"/>
        <scheme val="major"/>
      </rPr>
      <t xml:space="preserve">All sites </t>
    </r>
    <r>
      <rPr>
        <sz val="10"/>
        <rFont val="Cambria"/>
        <family val="1"/>
        <scheme val="major"/>
      </rPr>
      <t xml:space="preserve">- choice is guided by 'List of Approved Pesticide Products'.  Chemical stores / stock records checked and seen only to include products from this list. </t>
    </r>
  </si>
  <si>
    <r>
      <rPr>
        <b/>
        <sz val="10"/>
        <rFont val="Cambria"/>
        <family val="1"/>
        <scheme val="major"/>
      </rPr>
      <t xml:space="preserve">All sites </t>
    </r>
    <r>
      <rPr>
        <sz val="10"/>
        <rFont val="Cambria"/>
        <family val="1"/>
        <scheme val="major"/>
      </rPr>
      <t xml:space="preserve">- no such usage.  Choice is restricted to 'List of Approved Pesticide Products'.  Chemical stores / stock records checked and seen only to include products from this list. </t>
    </r>
  </si>
  <si>
    <r>
      <t xml:space="preserve">All sites: </t>
    </r>
    <r>
      <rPr>
        <sz val="10"/>
        <rFont val="Cambria"/>
        <family val="1"/>
        <scheme val="major"/>
      </rPr>
      <t>no fertiliser use</t>
    </r>
    <r>
      <rPr>
        <b/>
        <sz val="10"/>
        <rFont val="Cambria"/>
        <family val="1"/>
        <scheme val="major"/>
      </rPr>
      <t xml:space="preserve">; </t>
    </r>
    <r>
      <rPr>
        <sz val="10"/>
        <rFont val="Cambria"/>
        <family val="1"/>
        <scheme val="major"/>
      </rPr>
      <t>Scottish Woodlands Quest Guides 12.01 and 12.02 would apply if undertaken</t>
    </r>
  </si>
  <si>
    <r>
      <rPr>
        <b/>
        <sz val="10"/>
        <rFont val="Cambria"/>
        <family val="1"/>
        <scheme val="major"/>
      </rPr>
      <t>All sites</t>
    </r>
    <r>
      <rPr>
        <sz val="10"/>
        <rFont val="Cambria"/>
        <family val="1"/>
        <scheme val="major"/>
      </rPr>
      <t>: no such use</t>
    </r>
  </si>
  <si>
    <r>
      <t xml:space="preserve">All sites: </t>
    </r>
    <r>
      <rPr>
        <sz val="10"/>
        <rFont val="Cambria"/>
        <family val="1"/>
        <scheme val="major"/>
      </rPr>
      <t>no use of bio-solids</t>
    </r>
  </si>
  <si>
    <r>
      <rPr>
        <b/>
        <sz val="10"/>
        <rFont val="Cambria"/>
        <family val="1"/>
        <scheme val="major"/>
      </rPr>
      <t xml:space="preserve">All sites: </t>
    </r>
    <r>
      <rPr>
        <sz val="10"/>
        <rFont val="Cambria"/>
        <family val="1"/>
        <scheme val="major"/>
      </rPr>
      <t>No recent fertiliser use. Scottish Woodlands Quest Guides 12.01 and 12.02 would apply if required</t>
    </r>
  </si>
  <si>
    <r>
      <t xml:space="preserve">All sites: </t>
    </r>
    <r>
      <rPr>
        <sz val="10"/>
        <rFont val="Cambria"/>
        <family val="1"/>
        <scheme val="major"/>
      </rPr>
      <t>There is a presumption in favour of using deer management to control deer numbers over fencing to exclude them. Generally the only fencing is stockproof boundary fencing, though at Annandale some small planted areas for commercial broadleaves have been deer fenced to allow for the minimal use of tree guards which could damage the trees</t>
    </r>
  </si>
  <si>
    <r>
      <t xml:space="preserve">All sites: </t>
    </r>
    <r>
      <rPr>
        <sz val="10"/>
        <rFont val="Cambria"/>
        <family val="1"/>
        <scheme val="major"/>
      </rPr>
      <t>all fences seen to be designed to minimise impacts.</t>
    </r>
    <r>
      <rPr>
        <b/>
        <sz val="10"/>
        <rFont val="Cambria"/>
        <family val="1"/>
        <scheme val="major"/>
      </rPr>
      <t xml:space="preserve"> </t>
    </r>
  </si>
  <si>
    <r>
      <rPr>
        <b/>
        <sz val="10"/>
        <rFont val="Cambria"/>
        <family val="1"/>
        <scheme val="major"/>
      </rPr>
      <t xml:space="preserve">All sites: </t>
    </r>
    <r>
      <rPr>
        <sz val="10"/>
        <rFont val="Cambria"/>
        <family val="1"/>
        <scheme val="major"/>
      </rPr>
      <t>Scottish Woodlands’ Waste Management guide EWI 03 applies and Quest Guides. Waste transfer notes to be held at local office - various examples seen during audit. Licences and waste transfer notes seen upon request, including for Annandale where waste management (including nuisance fly-tipping) is managed by the estate rather than the managers. Skips seen at a number of sites, including Leithope, where they are used to collect redundant materials, planting bags, etc. No issues seen with placement and management, and licences seen. At Rammerscales ( Associate Member) contract with waste disposal contractor seen and skip provided by the contractor seen on site.</t>
    </r>
  </si>
  <si>
    <t>Major CAR 2024.12 / 2024-C02091 - 12</t>
  </si>
  <si>
    <r>
      <t xml:space="preserve">All sites: </t>
    </r>
    <r>
      <rPr>
        <sz val="10"/>
        <rFont val="Cambria"/>
        <family val="1"/>
        <scheme val="major"/>
      </rPr>
      <t>where harvesting operations had been undertaken over the past year contract monitoring notes checked - no instances of diffuse pollution incidents noted and monitoring included details of soil / water protection measures.  At Appin, for example, harvesting operations had been halted due to poor weather conditions.  At Barwhillanty harvesting operation visited during audit, forwarder and harvester operators interviewed showed very good knowledge of best practice and silt netting seen to be in place, including on track edges to prevent splashing from wagons entering roadside drains. Leithenwater, Heathstanes and Menzion, Annandale: Harvesting ongoing at the time of visit. No issues noted. Drains had been bridged and water was running clear. At Heathstanes and Menzion, as supplementary siltation trap had been created before surface water was allowed to run out over vegetated ground.</t>
    </r>
  </si>
  <si>
    <r>
      <rPr>
        <b/>
        <sz val="10"/>
        <rFont val="Cambria"/>
        <family val="1"/>
        <scheme val="major"/>
      </rPr>
      <t>All sites:</t>
    </r>
    <r>
      <rPr>
        <sz val="10"/>
        <rFont val="Cambria"/>
        <family val="1"/>
        <scheme val="major"/>
      </rPr>
      <t xml:space="preserve"> Harvesting, haulage, ground prep, roading and pesticide contracts contain a requirement for suitable spill materials to be available on site. These were checked and present on the active harvesting sites at Leithenwater, Hearthstanes and Menzion, Annandale and Barwhillanty and ground prep operations at Catcleugh and Appin. Chemical stores also checked at Melrose and Castle Douglas and seen to have spill kits in place.</t>
    </r>
  </si>
  <si>
    <r>
      <rPr>
        <b/>
        <sz val="10"/>
        <rFont val="Cambria"/>
        <family val="1"/>
        <scheme val="major"/>
      </rPr>
      <t>All sites:</t>
    </r>
    <r>
      <rPr>
        <sz val="10"/>
        <rFont val="Cambria"/>
        <family val="1"/>
        <scheme val="major"/>
      </rPr>
      <t xml:space="preserve">  High conservation value features mapped for site maps for all sites, including streams linked to the River Tweed SSSI/SAC. Forest managers showed good awareness and recognition of features and action required for protection and site survey showed this implemented with known features and planned surveys ahead of operations for wildlife. Designated sites marked on maps for Ettrickshaws and Hyndehope: River Tweed and Akermoor Loch SSSI; Annandale: Lochwood Oaks SSSI, with which there is a management agreement with Nature Scot. At Leithenwater, management design is such as to ensure protection of blanket bogs and dry heath habitats, birch woodland, upland habitat assemblages at the Moorfoot Hills SAC and Dundreich Plateau SSSI. In particular, bufferzones maintained to avoid seed fall within sensitive habitats.  Heathstanes: River Tweed SAC and SSI: woodland adjoining the river ASNW managed as NR &amp; LTR.  Also, NatureScot consulted during forest plan scoping, concerning Tweedsmuir Hills SSSI, the largest area of montane plateau outside the Highlands, and threatened by woodland expansion. Catcleugh - part of the Kielderhead and Emblehope Moors SSSI lies within the forest - SSSI consent seen for removal of windblow on forested area of the SSSI, which would then be left unplanted. Carter Forest &amp; Huntfordburn - SSSI is monitored for presence of conifer natural regeneration - almost none seen during site visit at audit. </t>
    </r>
  </si>
  <si>
    <r>
      <rPr>
        <b/>
        <sz val="10"/>
        <rFont val="Cambria"/>
        <family val="1"/>
        <scheme val="major"/>
      </rPr>
      <t xml:space="preserve">All sites: </t>
    </r>
    <r>
      <rPr>
        <sz val="10"/>
        <rFont val="Cambria"/>
        <family val="1"/>
        <scheme val="major"/>
      </rPr>
      <t xml:space="preserve">All such areas are identified within LTFPs / woodland management plans and mapped in GIS system - verified during audit.  A very high degree of liaison with relevant organisations was evidenced.  A list of all SSSI's was provided to the auditor, including name of location, condition statement, date of last condition statement,  area and date of management plan expiry.  All managers showed good knowledge and a proactive approach and management plans provided for maintenance/enhancement. At Ettrickshaws and Hyndehope, comments from statutory bodies during scoping was seen to have been adhered to in the form of planting a buffer of MB between Akermoor Loch SSSI and the conifer plantation. A number of protected species occur across the sites, including, at Annandale, otter, Badgers, Mountain Hare and Red Squirrel. Prior to the start of operations, sites are surveyed for the presence of wildlife that requires protection. If present, licences to operate within the vicinity are obtained. At Catcleugh - part of the Kielderhead and Emblehope Moors SSSI lies within the forest - SSSI consent seen for removal of windblow on forested area of the SSSI, which would then be left unplanted.  Carter Forest &amp; Huntfordburn - SSSI is monitored for presence of conifer natural regeneration - almost none seen during site visit at audit. </t>
    </r>
  </si>
  <si>
    <r>
      <rPr>
        <b/>
        <sz val="10"/>
        <rFont val="Cambria"/>
        <family val="1"/>
        <scheme val="major"/>
      </rPr>
      <t xml:space="preserve">All sites: </t>
    </r>
    <r>
      <rPr>
        <sz val="10"/>
        <rFont val="Cambria"/>
        <family val="1"/>
        <scheme val="major"/>
      </rPr>
      <t>Statutory bodies and other relevant organisations are including in management plan scoping exercised.  In addition, more detailed / ongoing liaison is undertaken where necessary - good evidence seen of liaison with statutory bodies and other interested parties, including management agreement for LochWood Oaks SSSI at Annandale; and consultation with Nature Scot, Dumfries and Galloway Counil, the RSPB, the Red Squirrel Officer and River Annan Trust on overall site management for the estate; also consultation with Wildlife Trust, neighbouring landowner and Natural England regarding SSSI at Catcleugh</t>
    </r>
  </si>
  <si>
    <r>
      <t xml:space="preserve">All sites: </t>
    </r>
    <r>
      <rPr>
        <sz val="10"/>
        <rFont val="Cambria"/>
        <family val="1"/>
        <scheme val="major"/>
      </rPr>
      <t>Where present, statutory designated sites are marked on maps. Nature conservation agencies are involved in management plan scoping consultation exercise and for the two SSSIs on SWL land, a management agreement is in place for LochWood Oaks SSSI at Annandale and SSSI consent seen for removal of windblow on forested area of the SSSI, which would then be left unplanted with no planned management other than potential future removal of conifer natural regeneration.</t>
    </r>
    <r>
      <rPr>
        <b/>
        <sz val="10"/>
        <rFont val="Cambria"/>
        <family val="1"/>
        <scheme val="major"/>
      </rPr>
      <t xml:space="preserve">  </t>
    </r>
    <r>
      <rPr>
        <sz val="10"/>
        <rFont val="Cambria"/>
        <family val="1"/>
        <scheme val="major"/>
      </rPr>
      <t xml:space="preserve">Carter Forest &amp; Huntfordburn - SSSI moorland area is monitored for presence of conifer natural regeneration - almost none seen during site visit at audit. </t>
    </r>
  </si>
  <si>
    <r>
      <rPr>
        <b/>
        <sz val="10"/>
        <rFont val="Cambria"/>
        <family val="1"/>
        <scheme val="major"/>
      </rPr>
      <t>All sites</t>
    </r>
    <r>
      <rPr>
        <sz val="10"/>
        <rFont val="Cambria"/>
        <family val="1"/>
        <scheme val="major"/>
      </rPr>
      <t xml:space="preserve"> - LTFPs have been subject to public consultation including statutory agencies. Pre-operational surveys are undertaken prior to any significant operations to identify presence of species and ensure appropriate control measures are in place eg at Barwhillanty the pre-op wildlife survey identified an inactive badger setts and and inactive raptor nest .  All management plans include a section identifying priority species and habitats - seen to be completed ( including nil returns) for all sites and where present, appropriate management identified. eg Annandale - Otter identified as UKBAP species present and thus noted in management plan for inspection ahead of operational plans. At Annandale there are 2 UK BAP invertebrates: the Small Pearl Boardered Fritillary and the Large Heath. The Large Heath was discovered in 2023 on an area of open peatland that was being reviewed for restoration potential. All records are submitted to Butterfly Conservation Scotland. Green Hairstreak Butterfly known to be present - surveyed annual and  records sent to Butterfly Conservation Scotland. At Leithenwater, a Schedule 1 protected species has been identified, and a dedicated management action plan drawn up. At Leithope a Schedule 1 protected raptor species is known to nest on site. Evidence seen of protections given. At Hopekist monitoring of pearl bordered fritillary butterfly  management of habitat undertaken.  At Rammerscales red squirrel transect survey seen. </t>
    </r>
  </si>
  <si>
    <r>
      <t xml:space="preserve">All sites: </t>
    </r>
    <r>
      <rPr>
        <sz val="10"/>
        <rFont val="Cambria"/>
        <family val="1"/>
        <scheme val="major"/>
      </rPr>
      <t xml:space="preserve"> Rammerscales - ASNW is mapped and managed as minimum intervention.  Ettrickshaws and Hyndehope, Hearthstanes and Menzion, Annandale: PAWS assessment reports in place.  Annandale: All semi-natural woodland sites assessed 2020-2023, 14 sites covering 80.56ha. Condition reports indicate a range of conditions including having lost any ASNW features due to previous forestry activities.Survey of LEPO indicates that two areas, extending to 64 hectares, at Mollin and Kinnel Water, contain high conservation features and are to be managed as ASNW. At Ettrickshaws and Hyndhope, ASNW and PAWS flank the River Tweed SSSI and SAC, and management going forward will enhance ANSW features.  A small area of potential ASNW was also identified at Letham - although not confirmed as ASNW it has been mapped / recorded in management planning documentation and managed as non intervention.  All other sites - no ASNW</t>
    </r>
  </si>
  <si>
    <t xml:space="preserve">  Rammerscales - All ASNW across the sites visited to be retained as NR. The general management prescription is to enhance these areas through expansion of habitation and enhance connectivity. At Ettrickshaws and Hyndhope, the two ASNW areas are being enhanced with felling of coniers and restocking with NMB. A small area of potential ASNW was also identified at Letham - although not confirmed as ASNW it has been mapped / recorded in management planning documentation and managed as non intervention.  All other sites - no ASNW</t>
  </si>
  <si>
    <r>
      <rPr>
        <b/>
        <sz val="10"/>
        <rFont val="Cambria"/>
        <family val="1"/>
        <scheme val="major"/>
      </rPr>
      <t xml:space="preserve">All sites: </t>
    </r>
    <r>
      <rPr>
        <sz val="10"/>
        <rFont val="Cambria"/>
        <family val="1"/>
        <scheme val="major"/>
      </rPr>
      <t>managers showed very good awareness of pests, diseases and non-native species and the threats they present.  SPHNs in place where phytophthora identified and mitigations in place where D Micans identified.  Biosecurity measures seen to be in place at Letham site visit to brash recovery operations.  Ettrickshaws and Hyndehope and Rammerscales: Rhododendron present on the wider estate, but no risk to ASNW areas. Grey squirrel control being undertaken at Rammerscales as part of landscape level red squirrel protection programme</t>
    </r>
  </si>
  <si>
    <t>At Ettrickshaws and Hyndhope, the two PAWS areas are being enhanced with felling of conifers and restocking with NMB. Ettrickshaws and Hyndehope, Hearthstanes and Menzion, Annandale: PAWS assessment reports in place.  At Rammerscales PAWS area has been identified and thinning of conifers undertaken.  All other sites - no PAWS</t>
  </si>
  <si>
    <t>At Ettrickshaws and Hyndhope, the two PAWS areas are being enhanced with felling of conifers and restocking with NMB. Ettrickshaws and Hyndehope, Hearthstanes and Menzion, Annandale: PAWS assessment reports in place with associated planned actions.  At Rammerscales PAWS area has been identified and thinning of conifers undertaken to increase light levels which will enhance ground flora.  All other sites - no PAWS</t>
  </si>
  <si>
    <r>
      <rPr>
        <b/>
        <sz val="10"/>
        <rFont val="Cambria"/>
        <family val="1"/>
        <scheme val="major"/>
      </rPr>
      <t>All sites</t>
    </r>
    <r>
      <rPr>
        <sz val="10"/>
        <rFont val="Cambria"/>
        <family val="1"/>
        <scheme val="major"/>
      </rPr>
      <t xml:space="preserve">: management plans identify such features and associated treatments eg riparian zones and other areas of planted native broadleaves </t>
    </r>
  </si>
  <si>
    <r>
      <rPr>
        <b/>
        <sz val="10"/>
        <rFont val="Cambria"/>
        <family val="1"/>
        <scheme val="major"/>
      </rPr>
      <t>All sites</t>
    </r>
    <r>
      <rPr>
        <sz val="10"/>
        <rFont val="Cambria"/>
        <family val="1"/>
        <scheme val="major"/>
      </rPr>
      <t>: These areas are to be retained, predominantly as natural reserve. Conifer regeneration will be monitored and removed as required</t>
    </r>
  </si>
  <si>
    <r>
      <rPr>
        <b/>
        <sz val="10"/>
        <rFont val="Cambria"/>
        <family val="1"/>
        <scheme val="major"/>
      </rPr>
      <t>All sites</t>
    </r>
    <r>
      <rPr>
        <sz val="10"/>
        <rFont val="Cambria"/>
        <family val="1"/>
        <scheme val="major"/>
      </rPr>
      <t xml:space="preserve">: These areas are to be retained, predominantly as natural reserve. Areas are monitored and action taken as required eg Leithope: deer browsing damage is the major threat to these areas, being addressed through the deer management plan; Leithenwater: Conifer regen in NMB areas is actively being removed. There was evidence of this during the site visit. Hearthstanes and Menzion: spread of sitka growth in NBL recognised as threat and controlled with brashing contract Annandale: evidence of hand weeding of Spirea </t>
    </r>
  </si>
  <si>
    <t>All sites - identified in management plan documentation Examples include Carter Forest &amp; Huntfordburn presence of rare green tiger beetle has been discovered in an old borrow pit - monitoring is undertaken and natural regeneration of conifers has been cleared to maintain the habitat. Hopekits - pearl bordered fritillary butterfly site managed to ensure continuity of habitat. At all sites there are  areas of open ground that have been left open especially along riparian zones. Areas of deep peat have also been identified at some sites eg Leithenwater and Upperbarr and are to be left unplanted.</t>
  </si>
  <si>
    <t xml:space="preserve">All sites - sensitive sites are identified in management planning documentation and action taken to ensure their protection.  Pre- operational surveys are undertaken prior to any significant operations and protection measures put in place.  Specific examples of management include Leithenwater, Carter Forest &amp; Huntfordburn: Conifer regen in OG areas and adjacent SSSI is actively being removed. Heathstanes and Menzion, Annandale: Pre-operational planning system  identifies potential adverse ecological impacts and seeks to avoid. Pre-commencement checklists seen for a range of operations, identifying sensitive areas and how these should be treated eg harvesting at Hearthstanes - specific water protection measures as nearby SSSI/SAC.   Operational monitoring undertaken to check no damage is caused - various examples of site monitoring seen, indicating regular, thorough checking. All managers interviewed reported regular visits to sites, with visit frequency increased when working in sensitive areas / if weather conditions etc were a cause for concern - checks during audit of operational monitoring records confirmed this to have been the case. </t>
  </si>
  <si>
    <r>
      <t xml:space="preserve">All sites: </t>
    </r>
    <r>
      <rPr>
        <sz val="10"/>
        <rFont val="Cambria"/>
        <family val="1"/>
        <scheme val="major"/>
      </rPr>
      <t xml:space="preserve">this information is recorded in management planning documentation.  All sites seen to include at least 5% areas of semi-naturl habitat, with most sites considerably exceeding this eg Ettrickshaws and Hyndehope: 25.6%  Leithenwater: This will be around 24.5% by end of plan period </t>
    </r>
  </si>
  <si>
    <r>
      <rPr>
        <b/>
        <sz val="10"/>
        <rFont val="Cambria"/>
        <family val="1"/>
        <scheme val="major"/>
      </rPr>
      <t xml:space="preserve">All sites: </t>
    </r>
    <r>
      <rPr>
        <sz val="10"/>
        <rFont val="Cambria"/>
        <family val="1"/>
        <scheme val="major"/>
      </rPr>
      <t xml:space="preserve">management plans and maps indicated areas where catchment/water management is of particular importance eg:  Ettrickshaws and Hyndehope, Leithenwater and Hearthstanes &amp; Menzion all border the River Tweed SAC/SSSI. At Ettrickshaws and Hyndehope, mangement demonstrated to rectify planting by previous manager and create 10m NBL corridor bordering loch. No issues raised by SEPA at scoping.  Tweedsmuir: Inspected measures undertaken to prevent diffuse pollution entering tributary of River Tweed SAC at harvesting site at Hearthstanes. Private water supplies are identified in all management plans and buffered during operations. Hearthstanes and Menzion: Menzion Forest forms part of the public water supply catchments for Talla and Fruid Reservoirs. Scottish Water abstractions are designated as Drinking Water Protected Area (DWPA) under Article 7 of the Water Framework Directive, as a result water quality and quantity in the area are protected. Scottish Water notified of any works planned within the catchment area and mitigation measures agreed in advance. </t>
    </r>
  </si>
  <si>
    <r>
      <t xml:space="preserve">All sites: </t>
    </r>
    <r>
      <rPr>
        <sz val="10"/>
        <rFont val="Cambria"/>
        <family val="1"/>
        <scheme val="major"/>
      </rPr>
      <t>no sites of such critical importance that  licences / consents / formal management agreeements are required. Consultation is undertaken as part of management plan scoping and water / soil protection measures are put in place as standard practice at all harvesting sites where required</t>
    </r>
  </si>
  <si>
    <r>
      <t xml:space="preserve">All sites: </t>
    </r>
    <r>
      <rPr>
        <sz val="10"/>
        <rFont val="Cambria"/>
        <family val="1"/>
        <scheme val="major"/>
      </rPr>
      <t>management plans and associated maps identify natural reserves - in all cases seen to meet / exceed requirements.  Site visits confirmed their presence and appropriate location</t>
    </r>
  </si>
  <si>
    <r>
      <t xml:space="preserve">All sites: </t>
    </r>
    <r>
      <rPr>
        <sz val="10"/>
        <rFont val="Cambria"/>
        <family val="1"/>
        <scheme val="major"/>
      </rPr>
      <t>management plans and associated maps identify LTRs and Natural Reserves - in all cases seen to meet / exceed requirements.  Site visits confirmed their presence and appropriate location</t>
    </r>
  </si>
  <si>
    <r>
      <t xml:space="preserve">All sites: </t>
    </r>
    <r>
      <rPr>
        <sz val="10"/>
        <rFont val="Cambria"/>
        <family val="1"/>
        <scheme val="major"/>
      </rPr>
      <t>where present, veteran trees have been identified in management planning documentation - even at woodland creation site at Upperbarr the single veteran tree has been identified and protected. During harvesting potential future veterans are identified and protected; ideally as clumps as more likely to withstand windblow - seen at visits to all live harvesting sites.</t>
    </r>
    <r>
      <rPr>
        <b/>
        <sz val="10"/>
        <rFont val="Cambria"/>
        <family val="1"/>
        <scheme val="major"/>
      </rPr>
      <t xml:space="preserve"> </t>
    </r>
    <r>
      <rPr>
        <sz val="10"/>
        <rFont val="Cambria"/>
        <family val="1"/>
        <scheme val="major"/>
      </rPr>
      <t>Annandale: management agreement with Nature Scot for Lochwood Oaks SSSI oak wood pasture</t>
    </r>
  </si>
  <si>
    <r>
      <rPr>
        <b/>
        <sz val="10"/>
        <rFont val="Cambria"/>
        <family val="1"/>
        <scheme val="major"/>
      </rPr>
      <t>All sites</t>
    </r>
    <r>
      <rPr>
        <sz val="10"/>
        <rFont val="Cambria"/>
        <family val="1"/>
        <scheme val="major"/>
      </rPr>
      <t>: deadwood seen during all site visits,   in line with Scottish Woodlands company policy (ISO Work Instruction EWI 01 – Biodiversity, Deadwood Habitats and Monitoring – a Guide for Managers). Harvester operator interviewed at Barwhillanty showed very good knowledge of requirements.</t>
    </r>
  </si>
  <si>
    <r>
      <rPr>
        <b/>
        <sz val="10"/>
        <rFont val="Cambria"/>
        <family val="1"/>
        <scheme val="major"/>
      </rPr>
      <t>All sites</t>
    </r>
    <r>
      <rPr>
        <sz val="10"/>
        <rFont val="Cambria"/>
        <family val="1"/>
        <scheme val="major"/>
      </rPr>
      <t>: deadwood seen during all site visits,  in line with Scottish Woodlands company policy (ISO Work Instruction EWI 01 – Biodiversity, Deadwood Habitats and Monitoring – a Guide for Managers). Harvester operator interviewed at Barwhillanty showed very good knowledge of requirements.  At sites with strong production focus to management and therefore being predominantly sitka spruce, provision of deadwood focussed on standing snags in harvested coupes and areas of unrecoverable windthrow. Elsewhere, eg Leithope, identification and retention of Granny Pines. Failed re-pollarding of wood pasture oaks (under Nature Scot guidance) have created significant large standing deadwood in Lochwood Oaks SSSI in Annandale.</t>
    </r>
  </si>
  <si>
    <r>
      <t xml:space="preserve">Annandale Compt 210, Lochwood Oaks SSSi, enrichment planting undertaken with seedlings grown from acorns collected on site under management agreement with Nature Scot. </t>
    </r>
    <r>
      <rPr>
        <b/>
        <sz val="10"/>
        <rFont val="Cambria"/>
        <family val="1"/>
        <scheme val="major"/>
      </rPr>
      <t>All other sites</t>
    </r>
    <r>
      <rPr>
        <sz val="10"/>
        <rFont val="Cambria"/>
        <family val="1"/>
        <scheme val="major"/>
      </rPr>
      <t xml:space="preserve"> no planting / natural regeneration undertaken on such sites in the past year</t>
    </r>
  </si>
  <si>
    <r>
      <rPr>
        <b/>
        <sz val="10"/>
        <rFont val="Cambria"/>
        <family val="1"/>
        <scheme val="major"/>
      </rPr>
      <t>All sites</t>
    </r>
    <r>
      <rPr>
        <sz val="10"/>
        <rFont val="Cambria"/>
        <family val="1"/>
        <scheme val="major"/>
      </rPr>
      <t xml:space="preserve">: both scheduled and unscheduled features are identified in management plans, associated maps and protected eg buffering during operations.  Examples of features seen at every site visit where present and managers all showed extremely good awareness of requirements.  Management plan scoping includes consultation with statutory agencies, local authority and other experts. </t>
    </r>
  </si>
  <si>
    <t>Other than deer stalking, no such activities except at Rammerscales, Barwhillanty and Annandale.  Pheasant pens inspected at all sites and liaison with keeper discussed.  Rammerscales and Barwhillanty shoots are small.  No woodcock shooting whatsoever is allowed at Rammerscales and at Barwhillanty it is restricted to ensure their protection.</t>
  </si>
  <si>
    <r>
      <rPr>
        <b/>
        <sz val="10"/>
        <rFont val="Cambria"/>
        <family val="1"/>
        <scheme val="major"/>
      </rPr>
      <t>All sites:</t>
    </r>
    <r>
      <rPr>
        <sz val="10"/>
        <rFont val="Cambria"/>
        <family val="1"/>
        <scheme val="major"/>
      </rPr>
      <t xml:space="preserve"> no such uses. No evidence of restrictions in place. Where present core paths / rights of way are marked on maps. </t>
    </r>
  </si>
  <si>
    <r>
      <rPr>
        <b/>
        <sz val="10"/>
        <rFont val="Cambria"/>
        <family val="1"/>
        <scheme val="major"/>
      </rPr>
      <t>All sites:</t>
    </r>
    <r>
      <rPr>
        <sz val="10"/>
        <rFont val="Cambria"/>
        <family val="1"/>
        <scheme val="major"/>
      </rPr>
      <t xml:space="preserve"> where present water supplies are mapped and buffer zones observed.  Hearthstanes and Menzion: Menzion Forest forms part of the public water supply catchments for Talla and Fruid Reservoirs. Scottish Water abstractions are designated as Drinking Water Protected Area (DWPA) under Article 7 of the Water Framework Directive, as a result water quality and quantity in the area are protected. Scottish Water notified of any works planned within the catchment area and mitigation measures agreed in advance. </t>
    </r>
  </si>
  <si>
    <t>Scottish sites are subject to Land Reform Act right for responsible open access. No restrictions on access at any sites, though very little demand. At Leithenwater, no core paths, but significant levels of usage, including mountain bikers  Annandale hosts a major music festival event every year - the Eden Festival and at Barwhillanty the owner has provided car parking facilities, signage and vehicle access along forest roads.</t>
  </si>
  <si>
    <r>
      <rPr>
        <b/>
        <sz val="10"/>
        <rFont val="Cambria"/>
        <family val="1"/>
        <scheme val="major"/>
      </rPr>
      <t>All sites</t>
    </r>
    <r>
      <rPr>
        <sz val="10"/>
        <rFont val="Cambria"/>
        <family val="1"/>
        <scheme val="major"/>
      </rPr>
      <t xml:space="preserve"> - no such demand other than at  Hearthstanes and Menzion, evidence was seen of collaboration with the local community to create a walking trail through a newly restocked area and at Annandale, the local school has been granted access to create an outdoor classrom in a compartment close to the school.</t>
    </r>
  </si>
  <si>
    <r>
      <t xml:space="preserve">All sites: where present, borrow pits / quarries all have individual risk assessments. Risk assessments seen for a sample of sites and borrow pits and associated control measures eg signage, fencing inspected at all sites where borrow pits present. Threshold and safety signage seen at all active operational sites and goalposts plus associated signage seen at active sites with OHPLS present.  Management plans include information regarding agreed timber transport routes / consultation routes. Bridge inspections seen where bridges present ( Leithenwater and Appin).  Most sites do not require formal tree safety surveys due to their remote location but examples seen of areas where tree safety inspections were required and had been planned / undertaken eg planned for Barwhillanty, undertaken for Letham and identified works for immediate attention seen to have been undertaken ( checked during site visit). Leithenwater: specific tree survey seen for avenue of trees at entrance to estate.  Hearthstanes and Menzion: Evidence seen of roadside tree surveys; however it is noted that, where tree safety inspections are undertaken and tree surgery work identified as not immediately urgent but required to be undertaken in the medium term, there is no resumption system to ensure this is followed up.  Although no non-compliance noted there is a danger of future non-compliance.eir remote location but where required, formal tree safety inspections have been undertaken. </t>
    </r>
    <r>
      <rPr>
        <b/>
        <sz val="10"/>
        <rFont val="Cambria"/>
        <family val="1"/>
        <scheme val="major"/>
      </rPr>
      <t xml:space="preserve">Observation raised </t>
    </r>
  </si>
  <si>
    <t>Obs 2024.6 / 2024-CO2091-06</t>
  </si>
  <si>
    <r>
      <rPr>
        <b/>
        <sz val="10"/>
        <rFont val="Cambria"/>
        <family val="1"/>
        <scheme val="major"/>
      </rPr>
      <t>All sites:</t>
    </r>
    <r>
      <rPr>
        <sz val="10"/>
        <rFont val="Cambria"/>
        <family val="1"/>
        <scheme val="major"/>
      </rPr>
      <t xml:space="preserve"> No indications of complaints received for the sites visited, although negative feedback was provided as part of pre-audit stakeholder consultation for a site not visited during audit. This was investigated in detail and no non-conformance noted, though the issue could not be resolved via engagement.  Evidence seen of constructive engagement by the forest manager with local community respondees to a consultation exercise related to a felling activity close to the village at Annandale. </t>
    </r>
  </si>
  <si>
    <r>
      <rPr>
        <b/>
        <sz val="10"/>
        <rFont val="Cambria"/>
        <family val="1"/>
        <scheme val="major"/>
      </rPr>
      <t>All sites:</t>
    </r>
    <r>
      <rPr>
        <sz val="10"/>
        <rFont val="Cambria"/>
        <family val="1"/>
        <scheme val="major"/>
      </rPr>
      <t xml:space="preserve"> Timber is sold to markets in the region and locally. The strong role of forestry in the local economy ensures a market for timber in the form of sawmills and biomass energy plants; as well as a ready supply of contractors for the range of forest works. All contractors interviewed were local to the area they were working or, in the case of the chipper operator at Letham, although not immediately local, from the neighbouring county.</t>
    </r>
  </si>
  <si>
    <t>Minor CAR 2024.5 / 2024-C02091-5</t>
  </si>
  <si>
    <t>Major CAR 2024.9 / 2024-C02091 - 09</t>
  </si>
  <si>
    <t>All sites: A number of discussions where held with SW staff, all confirmed they had received training as well as ongoing on the job mentoring from more experienced staff within their team. This included participants in the Graduate Training Scheme. It is SWL policy and practice for certain roles to require specific 'defined competencies'  - system checked and confirmed that, for example, if the role includes acting as FWM, this triggers the need to record both training and ongoing CPD.  Training plans sampled confirming identified training had been undertaken.  Contractor competencies were checked for every live operation site visited; also for recently-completed/planned operations including harvesting (direct production and contract), roads maintenance, fencing, chemical spraying. Pre-commencement checks include checking contractor competencies - seen for a range of operations. The Capacity IT system holds competency certificates for workers. Samples seen for contractors across all sites visited, including Forest Machine Operator, chainsaw, 1st aid + Forestry chemical spraying ( PA1 / PA6), and a range of internal deer management competence requirements regarding use of firearms.</t>
  </si>
  <si>
    <t>SWL maintains a graduate trainee scheme. Four members of the scheme were met and interviewed during the audit, part of both the environment teams and forest management teams.</t>
  </si>
  <si>
    <r>
      <rPr>
        <b/>
        <sz val="10"/>
        <rFont val="Cambria"/>
        <family val="1"/>
        <scheme val="major"/>
      </rPr>
      <t>All sites:</t>
    </r>
    <r>
      <rPr>
        <sz val="10"/>
        <rFont val="Cambria"/>
        <family val="1"/>
        <scheme val="major"/>
      </rPr>
      <t xml:space="preserve"> Workers / managers interviewed confirmed that there was compliance </t>
    </r>
  </si>
  <si>
    <r>
      <rPr>
        <b/>
        <sz val="10"/>
        <rFont val="Cambria"/>
        <family val="1"/>
        <scheme val="major"/>
      </rPr>
      <t xml:space="preserve">All sites: </t>
    </r>
    <r>
      <rPr>
        <sz val="10"/>
        <rFont val="Cambria"/>
        <family val="1"/>
        <scheme val="major"/>
      </rPr>
      <t xml:space="preserve">Workers / managers confirmed that they were not deterred.  </t>
    </r>
  </si>
  <si>
    <r>
      <rPr>
        <b/>
        <sz val="10"/>
        <rFont val="Cambria"/>
        <family val="1"/>
        <scheme val="major"/>
      </rPr>
      <t xml:space="preserve">All sites: </t>
    </r>
    <r>
      <rPr>
        <sz val="10"/>
        <rFont val="Cambria"/>
        <family val="1"/>
        <scheme val="major"/>
      </rPr>
      <t>Managers interviewed confirmed that they were permitted to negotiate individually or collectively should they so wish.</t>
    </r>
  </si>
  <si>
    <r>
      <t xml:space="preserve">All sites: </t>
    </r>
    <r>
      <rPr>
        <sz val="10"/>
        <rFont val="Cambria"/>
        <family val="1"/>
        <scheme val="major"/>
      </rPr>
      <t>Workers / managers confirmed that they had such recourse though none reported having used this.</t>
    </r>
  </si>
  <si>
    <r>
      <rPr>
        <b/>
        <sz val="10"/>
        <rFont val="Cambria"/>
        <family val="1"/>
        <scheme val="major"/>
      </rPr>
      <t xml:space="preserve">All sites: </t>
    </r>
    <r>
      <rPr>
        <sz val="10"/>
        <rFont val="Cambria"/>
        <family val="1"/>
        <scheme val="major"/>
      </rPr>
      <t xml:space="preserve">Workers confirmed that their wages were compliant. </t>
    </r>
  </si>
  <si>
    <t>Major CAR 2024.8 / 2024-C02091 - 08</t>
  </si>
  <si>
    <t>ANNEX 1 CHECKLIST for :UK</t>
  </si>
  <si>
    <t>UKWAS v 4.0</t>
  </si>
  <si>
    <t>In UK, the PEFC endorsed national standard UKWAS V4.0 is used</t>
  </si>
  <si>
    <r>
      <t>PEFC</t>
    </r>
    <r>
      <rPr>
        <b/>
        <i/>
        <sz val="11"/>
        <rFont val="Cambria"/>
        <family val="1"/>
      </rPr>
      <t xml:space="preserve"> </t>
    </r>
  </si>
  <si>
    <t>Overview provided of stakeholder's experience with Scottish Woodlands which has now resulted in stakeholder consulting a solicitor about their private water supply and access and egress to their home. It also highlighted  concerns about the consultation process regarding woodland creation proposals.</t>
  </si>
  <si>
    <t>19/4/24 update - Rammerscales has been expelled from SWL group scheme.  Letter of expulsion seen dated 12 April 2024 confirming immediate expulsion due to failure to provide insurance within time period specified by SWL.</t>
  </si>
  <si>
    <t>19/4/24 update - Rammerscales has been expelled from SWL group scheme.  Letter of expulsion seen dated 12 April 2024 confirming immediate expulsion due to failure to provide insurance within time period specified by SWL.  30/04/24 further update - evidence of first aid training provided for estate forester.</t>
  </si>
  <si>
    <t>Bernardo Hauri</t>
  </si>
  <si>
    <t>No. FMUs</t>
  </si>
  <si>
    <r>
      <t xml:space="preserve">At </t>
    </r>
    <r>
      <rPr>
        <b/>
        <sz val="10"/>
        <rFont val="Cambria"/>
        <family val="1"/>
        <scheme val="major"/>
      </rPr>
      <t>Catcleugh</t>
    </r>
    <r>
      <rPr>
        <sz val="10"/>
        <rFont val="Cambria"/>
        <family val="1"/>
        <scheme val="major"/>
      </rPr>
      <t xml:space="preserve"> no monitoring of the area of open ground habitat SSSI within the forest had been identified in the ‘Monitoring of special features’ section of the management plan</t>
    </r>
    <r>
      <rPr>
        <b/>
        <sz val="10"/>
        <rFont val="Cambria"/>
        <family val="1"/>
        <scheme val="major"/>
      </rPr>
      <t xml:space="preserve"> Minor CAR</t>
    </r>
    <r>
      <rPr>
        <sz val="10"/>
        <rFont val="Cambria"/>
        <family val="1"/>
        <scheme val="major"/>
      </rPr>
      <t xml:space="preserve"> raised and </t>
    </r>
    <r>
      <rPr>
        <b/>
        <sz val="10"/>
        <rFont val="Cambria"/>
        <family val="1"/>
        <scheme val="major"/>
      </rPr>
      <t xml:space="preserve">closed during audit. </t>
    </r>
    <r>
      <rPr>
        <sz val="10"/>
        <rFont val="Cambria"/>
        <family val="1"/>
        <scheme val="major"/>
      </rPr>
      <t xml:space="preserve"> </t>
    </r>
    <r>
      <rPr>
        <b/>
        <sz val="10"/>
        <rFont val="Cambria"/>
        <family val="1"/>
        <scheme val="major"/>
      </rPr>
      <t>All other sites -</t>
    </r>
    <r>
      <rPr>
        <sz val="10"/>
        <rFont val="Cambria"/>
        <family val="1"/>
        <scheme val="major"/>
      </rPr>
      <t xml:space="preserve"> fully compliant </t>
    </r>
  </si>
  <si>
    <r>
      <t xml:space="preserve">All sites - </t>
    </r>
    <r>
      <rPr>
        <sz val="10"/>
        <rFont val="Cambria"/>
        <family val="1"/>
        <scheme val="major"/>
      </rPr>
      <t>fully compliant monitoring plans seen</t>
    </r>
    <r>
      <rPr>
        <b/>
        <sz val="10"/>
        <rFont val="Cambria"/>
        <family val="1"/>
        <scheme val="major"/>
      </rPr>
      <t xml:space="preserve"> except at Catcleugh </t>
    </r>
    <r>
      <rPr>
        <sz val="10"/>
        <rFont val="Cambria"/>
        <family val="1"/>
        <scheme val="major"/>
      </rPr>
      <t>where no monitoring of the area of open ground habitat SSSI within the forest had been identified in the ‘Monitoring of special features’ section of the management plan.  Ref Minor CAR 2024.1 raised under 2.15.1d</t>
    </r>
    <r>
      <rPr>
        <b/>
        <sz val="10"/>
        <rFont val="Cambria"/>
        <family val="1"/>
        <scheme val="major"/>
      </rPr>
      <t>. Closed during audit</t>
    </r>
  </si>
  <si>
    <r>
      <rPr>
        <b/>
        <sz val="10"/>
        <rFont val="Cambria"/>
        <family val="1"/>
        <scheme val="major"/>
      </rPr>
      <t>All sites</t>
    </r>
    <r>
      <rPr>
        <sz val="10"/>
        <rFont val="Cambria"/>
        <family val="1"/>
        <scheme val="major"/>
      </rPr>
      <t>: Scottish Woodlands’ Waste Management guide EWI 03 applies and Quest Guides. Management planning documentation includes a redundant materials plan - seen for all sites; however at</t>
    </r>
    <r>
      <rPr>
        <b/>
        <sz val="10"/>
        <rFont val="Cambria"/>
        <family val="1"/>
        <scheme val="major"/>
      </rPr>
      <t xml:space="preserve"> Leithope</t>
    </r>
    <r>
      <rPr>
        <sz val="10"/>
        <rFont val="Cambria"/>
        <family val="1"/>
        <scheme val="major"/>
      </rPr>
      <t xml:space="preserve"> a removed metal culvert was left by the side of the road. The Forest Manager was aware of it, and said that it had been there for about a year. During that time, it had not been included into any redundant materials plan. </t>
    </r>
    <r>
      <rPr>
        <b/>
        <sz val="10"/>
        <rFont val="Cambria"/>
        <family val="1"/>
        <scheme val="major"/>
      </rPr>
      <t>Major CAR</t>
    </r>
    <r>
      <rPr>
        <sz val="10"/>
        <rFont val="Cambria"/>
        <family val="1"/>
        <scheme val="major"/>
      </rPr>
      <t xml:space="preserve"> raised as repeat of Minor CAR raised at S4 2023. </t>
    </r>
    <r>
      <rPr>
        <b/>
        <sz val="10"/>
        <rFont val="Cambria"/>
        <family val="1"/>
        <scheme val="major"/>
      </rPr>
      <t>Closed at audit.</t>
    </r>
  </si>
  <si>
    <r>
      <t xml:space="preserve">All staff  showed good awareness of H&amp;S, both in their office systems and in the field. At Hearthstanes &amp; Menzion, Leithenwater,  Annandale and Barwhillanty  active harvesting sites there were appropriate threshold signs, more signs at works site.  Signage was also in place at mounding operations visited at Catcleugh and Appin.  All operators interviewed had all necessary documentation (including emergency rules, outline risk assessment, site specific risk assessment, relevant maps) and equipment (including spill kit, in-date fire extinguisher, in-date 1st aid kit with eye wash - though see below re first aid kit at Letham) and showed very good awareness of safety and environmental best practice; however the chipper operator at the brash recovery operation at </t>
    </r>
    <r>
      <rPr>
        <b/>
        <sz val="10"/>
        <rFont val="Cambria"/>
        <family val="1"/>
        <scheme val="major"/>
      </rPr>
      <t>Letham</t>
    </r>
    <r>
      <rPr>
        <sz val="10"/>
        <rFont val="Cambria"/>
        <family val="1"/>
        <scheme val="major"/>
      </rPr>
      <t xml:space="preserve"> was not wearing his hard hat when outside of his machine within the work area. </t>
    </r>
    <r>
      <rPr>
        <b/>
        <sz val="10"/>
        <rFont val="Cambria"/>
        <family val="1"/>
        <scheme val="major"/>
      </rPr>
      <t>Major CAR</t>
    </r>
    <r>
      <rPr>
        <sz val="10"/>
        <rFont val="Cambria"/>
        <family val="1"/>
        <scheme val="major"/>
      </rPr>
      <t xml:space="preserve"> raised as repeat from S4 2023. </t>
    </r>
    <r>
      <rPr>
        <b/>
        <sz val="10"/>
        <rFont val="Cambria"/>
        <family val="1"/>
        <scheme val="major"/>
      </rPr>
      <t>Closed at audit.</t>
    </r>
    <r>
      <rPr>
        <sz val="10"/>
        <rFont val="Cambria"/>
        <family val="1"/>
        <scheme val="major"/>
      </rPr>
      <t xml:space="preserve"> The assessment of welfare arrangement provision requirements for mounding operations at </t>
    </r>
    <r>
      <rPr>
        <b/>
        <sz val="10"/>
        <rFont val="Cambria"/>
        <family val="1"/>
        <scheme val="major"/>
      </rPr>
      <t>Burnmouth</t>
    </r>
    <r>
      <rPr>
        <sz val="10"/>
        <rFont val="Cambria"/>
        <family val="1"/>
        <scheme val="major"/>
      </rPr>
      <t xml:space="preserve"> did not comply with FISA 806 Welfare requirements. </t>
    </r>
    <r>
      <rPr>
        <b/>
        <sz val="10"/>
        <rFont val="Cambria"/>
        <family val="1"/>
        <scheme val="major"/>
      </rPr>
      <t>Minor CAR</t>
    </r>
    <r>
      <rPr>
        <sz val="10"/>
        <rFont val="Cambria"/>
        <family val="1"/>
        <scheme val="major"/>
      </rPr>
      <t xml:space="preserve"> raised.  At </t>
    </r>
    <r>
      <rPr>
        <b/>
        <sz val="10"/>
        <rFont val="Cambria"/>
        <family val="1"/>
        <scheme val="major"/>
      </rPr>
      <t>Hearthstanes</t>
    </r>
    <r>
      <rPr>
        <sz val="10"/>
        <rFont val="Cambria"/>
        <family val="1"/>
        <scheme val="major"/>
      </rPr>
      <t xml:space="preserve"> a timber stack was seen to be overheight. Operations had finished at the site, and all timber extracted, except for one stack of undersize material left for the site owner to fuel their biomass boiler. The Site Risk Assessment required maximum stack height to be equal to product length and, if to be higher, a supplementary risk assessment to be prepared. No supplementary assessment justifying the overheight stack had been prepared. </t>
    </r>
    <r>
      <rPr>
        <b/>
        <sz val="10"/>
        <rFont val="Cambria"/>
        <family val="1"/>
        <scheme val="major"/>
      </rPr>
      <t>Minor CAR</t>
    </r>
    <r>
      <rPr>
        <sz val="10"/>
        <rFont val="Cambria"/>
        <family val="1"/>
        <scheme val="major"/>
      </rPr>
      <t xml:space="preserve"> raised. </t>
    </r>
    <r>
      <rPr>
        <b/>
        <sz val="10"/>
        <rFont val="Cambria"/>
        <family val="1"/>
        <scheme val="major"/>
      </rPr>
      <t>Closed at audit</t>
    </r>
  </si>
  <si>
    <t>Major CAR 2024.4 /2024-C02091 - 04 ( closed at audit),Minor CAR 2024.7 / 2024-C02091-07, Minor CAR 2024.11 / 2024-C02091-11 (closed at audit)</t>
  </si>
  <si>
    <r>
      <rPr>
        <b/>
        <sz val="10"/>
        <rFont val="Cambria"/>
        <family val="1"/>
        <scheme val="major"/>
      </rPr>
      <t>All sites:</t>
    </r>
    <r>
      <rPr>
        <sz val="10"/>
        <rFont val="Cambria"/>
        <family val="1"/>
        <scheme val="major"/>
      </rPr>
      <t xml:space="preserve"> Pre commencement meeting records and site diaries inspected for a range of operations; also risk assessments and emergency plans. First aid kits and spill kits seen to be present at all live operational sites and at chemical stores visited.  The contents of the first aid kit of the chipper operator at </t>
    </r>
    <r>
      <rPr>
        <b/>
        <sz val="10"/>
        <rFont val="Cambria"/>
        <family val="1"/>
        <scheme val="major"/>
      </rPr>
      <t>Letham</t>
    </r>
    <r>
      <rPr>
        <sz val="10"/>
        <rFont val="Cambria"/>
        <family val="1"/>
        <scheme val="major"/>
      </rPr>
      <t xml:space="preserve"> were out of date.  </t>
    </r>
    <r>
      <rPr>
        <b/>
        <sz val="10"/>
        <rFont val="Cambria"/>
        <family val="1"/>
        <scheme val="major"/>
      </rPr>
      <t>Minor CAR</t>
    </r>
    <r>
      <rPr>
        <sz val="10"/>
        <rFont val="Cambria"/>
        <family val="1"/>
        <scheme val="major"/>
      </rPr>
      <t xml:space="preserve"> raised </t>
    </r>
    <r>
      <rPr>
        <b/>
        <sz val="10"/>
        <rFont val="Cambria"/>
        <family val="1"/>
        <scheme val="major"/>
      </rPr>
      <t>Closed at audit</t>
    </r>
  </si>
  <si>
    <r>
      <rPr>
        <b/>
        <sz val="10"/>
        <rFont val="Cambria"/>
        <family val="1"/>
        <scheme val="major"/>
      </rPr>
      <t>All sites:</t>
    </r>
    <r>
      <rPr>
        <sz val="10"/>
        <rFont val="Cambria"/>
        <family val="1"/>
        <scheme val="major"/>
      </rPr>
      <t xml:space="preserve"> A number of discussions where held with SW staff, all confirmed they had received training as well as ongoing on the job mentoring from more experienced staff within their team. This included participants in the Graduate Training Scheme. Contractor competencies were checked for every live operation site visited; also for recently-completed/planned operations including harvesting (direct production and contract), roads maintenance, fencing, chemical spraying. Pre-commencement checks include checking contractor competencies - seen for a range of operations; however at </t>
    </r>
    <r>
      <rPr>
        <b/>
        <sz val="10"/>
        <rFont val="Cambria"/>
        <family val="1"/>
        <scheme val="major"/>
      </rPr>
      <t>Rammerscales</t>
    </r>
    <r>
      <rPr>
        <sz val="10"/>
        <rFont val="Cambria"/>
        <family val="1"/>
        <scheme val="major"/>
      </rPr>
      <t xml:space="preserve"> the first aid certificates provided for operators undertaking thinning operations had expired in 2021. The stalker at Rammerscales did not hold a first aid certificate. The chainsaw certificate provided for an operator due to start work on larch felling was dated 1993. At </t>
    </r>
    <r>
      <rPr>
        <b/>
        <sz val="10"/>
        <rFont val="Cambria"/>
        <family val="1"/>
        <scheme val="major"/>
      </rPr>
      <t>Barwhillanty</t>
    </r>
    <r>
      <rPr>
        <sz val="10"/>
        <rFont val="Cambria"/>
        <family val="1"/>
        <scheme val="major"/>
      </rPr>
      <t xml:space="preserve"> the estate forester’s first aid certificate had expired in 2021.  </t>
    </r>
    <r>
      <rPr>
        <b/>
        <sz val="10"/>
        <rFont val="Cambria"/>
        <family val="1"/>
        <scheme val="major"/>
      </rPr>
      <t xml:space="preserve"> Major CAR </t>
    </r>
    <r>
      <rPr>
        <sz val="10"/>
        <rFont val="Cambria"/>
        <family val="1"/>
        <scheme val="major"/>
      </rPr>
      <t xml:space="preserve">raised as repeat of Minor CAR raised at S4 2023 </t>
    </r>
    <r>
      <rPr>
        <b/>
        <sz val="10"/>
        <rFont val="Cambria"/>
        <family val="1"/>
        <scheme val="major"/>
      </rPr>
      <t>Closed shortly after audit</t>
    </r>
  </si>
  <si>
    <r>
      <t xml:space="preserve"> </t>
    </r>
    <r>
      <rPr>
        <b/>
        <sz val="10"/>
        <rFont val="Cambria"/>
        <family val="1"/>
        <scheme val="major"/>
      </rPr>
      <t>All Resource Managed Sites:</t>
    </r>
    <r>
      <rPr>
        <sz val="10"/>
        <rFont val="Cambria"/>
        <family val="1"/>
        <scheme val="major"/>
      </rPr>
      <t xml:space="preserve"> insurances for a range of contractors was seen - all seen to be adequate and in date.  A system is in place for checking contractor insurances and ensuring evidence of annual renewal is requested and provided, through the IT capacity system or, in the case of some insurances eg stalker, via a spreadsheet managed by office administrative staff ( also checked during audit). The owner at </t>
    </r>
    <r>
      <rPr>
        <b/>
        <sz val="10"/>
        <rFont val="Cambria"/>
        <family val="1"/>
        <scheme val="major"/>
      </rPr>
      <t xml:space="preserve">Rammerscales ( Associate member) </t>
    </r>
    <r>
      <rPr>
        <sz val="10"/>
        <rFont val="Cambria"/>
        <family val="1"/>
        <scheme val="major"/>
      </rPr>
      <t xml:space="preserve"> had not obtained evidence of insurance for the shooting syndicate. By close of audit the only insurance obtained only covered the shoot captain. </t>
    </r>
    <r>
      <rPr>
        <b/>
        <sz val="10"/>
        <rFont val="Cambria"/>
        <family val="1"/>
        <scheme val="major"/>
      </rPr>
      <t>Major CAR</t>
    </r>
    <r>
      <rPr>
        <sz val="10"/>
        <rFont val="Cambria"/>
        <family val="1"/>
        <scheme val="major"/>
      </rPr>
      <t xml:space="preserve"> raised as repeat of Minor raised in 2023 S4</t>
    </r>
    <r>
      <rPr>
        <b/>
        <sz val="10"/>
        <rFont val="Cambria"/>
        <family val="1"/>
        <scheme val="major"/>
      </rPr>
      <t xml:space="preserve"> then closed shortly after audit</t>
    </r>
    <r>
      <rPr>
        <sz val="10"/>
        <rFont val="Cambria"/>
        <family val="1"/>
        <scheme val="major"/>
      </rPr>
      <t xml:space="preserve">.  All other sites evidence of insurance seen for a range of activities. This is stored within the SWL Capacity system, though at the Melrose office a spreadsheet is kept for insurances for stalkers - seen during audit and resumption system checked. SWL insurance document is available to download from their website. </t>
    </r>
  </si>
  <si>
    <t>Date: 09/05/2024</t>
  </si>
  <si>
    <t>Janette McKay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</si>
</sst>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809]dd\ mmmm\ yyyy;@"/>
    <numFmt numFmtId="166" formatCode="yyyy\-mm\-dd"/>
    <numFmt numFmtId="167" formatCode="0.00000000\°"/>
  </numFmts>
  <fonts count="119">
    <font>
      <sz val="11"/>
      <name val="Palatino"/>
      <family val="1"/>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sz val="11"/>
      <color indexed="10"/>
      <name val="Palatino"/>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sz val="11"/>
      <color indexed="1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sz val="10"/>
      <name val="Cambria"/>
      <family val="1"/>
    </font>
    <font>
      <i/>
      <sz val="11"/>
      <color indexed="12"/>
      <name val="Cambria"/>
      <family val="1"/>
    </font>
    <font>
      <b/>
      <u/>
      <vertAlign val="superscript"/>
      <sz val="11"/>
      <name val="Cambria"/>
      <family val="1"/>
    </font>
    <font>
      <b/>
      <u/>
      <sz val="11"/>
      <name val="Cambria"/>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sz val="10"/>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sz val="11"/>
      <color rgb="FFFF0000"/>
      <name val="Cambria"/>
      <family val="1"/>
      <scheme val="major"/>
    </font>
    <font>
      <b/>
      <sz val="11"/>
      <color rgb="FFFF0000"/>
      <name val="Cambria"/>
      <family val="1"/>
      <scheme val="major"/>
    </font>
    <font>
      <sz val="11"/>
      <color rgb="FFFF0000"/>
      <name val="Palatino"/>
      <family val="1"/>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color theme="3"/>
      <name val="Cambria"/>
      <family val="1"/>
      <scheme val="major"/>
    </font>
    <font>
      <sz val="11"/>
      <name val="Calibri"/>
      <family val="2"/>
      <scheme val="minor"/>
    </font>
    <font>
      <sz val="11"/>
      <color theme="1"/>
      <name val="Cambria"/>
      <family val="1"/>
      <scheme val="major"/>
    </font>
    <font>
      <sz val="11"/>
      <color rgb="FF1414B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sz val="14"/>
      <color rgb="FF0000FF"/>
      <name val="Cambria"/>
      <family val="1"/>
      <scheme val="major"/>
    </font>
    <font>
      <sz val="11"/>
      <color rgb="FF0000FF"/>
      <name val="Palatino"/>
      <family val="1"/>
    </font>
    <font>
      <b/>
      <i/>
      <sz val="12"/>
      <name val="Cambria"/>
      <family val="1"/>
      <scheme val="major"/>
    </font>
    <font>
      <b/>
      <sz val="11"/>
      <color theme="1"/>
      <name val="Cambria"/>
      <family val="1"/>
      <scheme val="major"/>
    </font>
    <font>
      <sz val="11"/>
      <color rgb="FF000000"/>
      <name val="Cambria"/>
      <family val="1"/>
    </font>
    <font>
      <sz val="11"/>
      <color theme="1"/>
      <name val="Arial"/>
      <family val="2"/>
    </font>
    <font>
      <sz val="10"/>
      <color theme="1"/>
      <name val="Cambria"/>
      <family val="1"/>
    </font>
    <font>
      <b/>
      <sz val="8"/>
      <name val="Cambria"/>
      <family val="1"/>
      <scheme val="major"/>
    </font>
    <font>
      <sz val="11"/>
      <color rgb="FF000000"/>
      <name val="Calibri"/>
      <family val="2"/>
      <scheme val="minor"/>
    </font>
    <font>
      <b/>
      <sz val="10"/>
      <color indexed="10"/>
      <name val="Arial"/>
      <family val="2"/>
    </font>
    <font>
      <b/>
      <sz val="10"/>
      <color rgb="FFFF0000"/>
      <name val="Arial"/>
      <family val="2"/>
    </font>
    <font>
      <b/>
      <sz val="12"/>
      <color indexed="18"/>
      <name val="Arial"/>
      <family val="2"/>
    </font>
    <font>
      <sz val="10"/>
      <color rgb="FF00B0F0"/>
      <name val="Arial"/>
      <family val="2"/>
    </font>
    <font>
      <i/>
      <sz val="10"/>
      <color rgb="FF00B0F0"/>
      <name val="Arial"/>
      <family val="2"/>
    </font>
    <font>
      <sz val="10"/>
      <color indexed="10"/>
      <name val="Arial"/>
      <family val="2"/>
    </font>
    <font>
      <b/>
      <sz val="10"/>
      <color rgb="FF00B0F0"/>
      <name val="Arial"/>
      <family val="2"/>
    </font>
    <font>
      <b/>
      <sz val="11"/>
      <name val="Palatino"/>
    </font>
    <font>
      <i/>
      <sz val="11"/>
      <name val="Palatino"/>
    </font>
    <font>
      <b/>
      <i/>
      <sz val="10"/>
      <name val="Arial"/>
      <family val="2"/>
    </font>
    <font>
      <i/>
      <sz val="11"/>
      <color rgb="FF00B0F0"/>
      <name val="Palatino"/>
    </font>
    <font>
      <b/>
      <u/>
      <sz val="10"/>
      <color rgb="FF00B0F0"/>
      <name val="Arial"/>
      <family val="2"/>
    </font>
    <font>
      <sz val="12"/>
      <name val="Palatino"/>
      <family val="1"/>
    </font>
    <font>
      <b/>
      <sz val="14"/>
      <name val="Cambria"/>
      <family val="2"/>
      <scheme val="major"/>
    </font>
    <font>
      <b/>
      <sz val="9"/>
      <name val="Cambria"/>
      <family val="1"/>
    </font>
    <font>
      <b/>
      <sz val="11"/>
      <color rgb="FFFF0000"/>
      <name val="Cambria"/>
      <family val="2"/>
      <scheme val="major"/>
    </font>
    <font>
      <b/>
      <sz val="11"/>
      <name val="Cambria"/>
      <family val="2"/>
      <scheme val="major"/>
    </font>
    <font>
      <sz val="11"/>
      <name val="Calibri"/>
      <family val="2"/>
    </font>
    <font>
      <u/>
      <sz val="11"/>
      <color theme="10"/>
      <name val="Palatino"/>
      <family val="1"/>
    </font>
    <font>
      <u/>
      <sz val="11"/>
      <color rgb="FFFF0000"/>
      <name val="Palatino"/>
      <family val="1"/>
    </font>
    <font>
      <u/>
      <sz val="11"/>
      <color theme="10"/>
      <name val="Calibri"/>
      <family val="2"/>
      <scheme val="minor"/>
    </font>
    <font>
      <sz val="11"/>
      <color rgb="FF000000"/>
      <name val="Arial"/>
      <family val="2"/>
    </font>
    <font>
      <sz val="10"/>
      <color rgb="FF000000"/>
      <name val="Calibri Light"/>
      <family val="2"/>
    </font>
    <font>
      <b/>
      <sz val="11"/>
      <color theme="1"/>
      <name val="Arial"/>
      <family val="2"/>
    </font>
    <font>
      <b/>
      <sz val="10"/>
      <color rgb="FF000000"/>
      <name val="Calibri Light"/>
      <family val="2"/>
    </font>
    <font>
      <sz val="10"/>
      <name val="Calibri Light"/>
      <family val="2"/>
    </font>
    <font>
      <b/>
      <sz val="10"/>
      <name val="Calibri Light"/>
      <family val="2"/>
    </font>
    <font>
      <b/>
      <sz val="11"/>
      <color rgb="FF000000"/>
      <name val="Arial"/>
      <family val="2"/>
    </font>
    <font>
      <sz val="10"/>
      <color rgb="FFFF0000"/>
      <name val="Cambria"/>
      <family val="1"/>
      <scheme val="major"/>
    </font>
    <font>
      <sz val="11"/>
      <name val="Arial"/>
      <family val="2"/>
    </font>
    <font>
      <sz val="11"/>
      <color theme="1"/>
      <name val="Aptos"/>
      <family val="2"/>
    </font>
    <font>
      <sz val="12"/>
      <name val="Cambria"/>
      <family val="1"/>
    </font>
    <font>
      <b/>
      <sz val="12"/>
      <color theme="1"/>
      <name val="Calibri"/>
      <family val="2"/>
      <scheme val="minor"/>
    </font>
    <font>
      <b/>
      <sz val="12"/>
      <color rgb="FF00B0F0"/>
      <name val="Arial"/>
      <family val="2"/>
    </font>
  </fonts>
  <fills count="39">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49"/>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rgb="FF92CDDC"/>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DFDDB"/>
        <bgColor indexed="64"/>
      </patternFill>
    </fill>
    <fill>
      <patternFill patternType="solid">
        <fgColor rgb="FF00CC66"/>
        <bgColor indexed="64"/>
      </patternFill>
    </fill>
    <fill>
      <patternFill patternType="solid">
        <fgColor rgb="FFBFBFBF"/>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2" tint="-0.499984740745262"/>
        <bgColor indexed="64"/>
      </patternFill>
    </fill>
    <fill>
      <patternFill patternType="solid">
        <fgColor theme="3" tint="0.39997558519241921"/>
        <bgColor indexed="64"/>
      </patternFill>
    </fill>
    <fill>
      <patternFill patternType="solid">
        <fgColor rgb="FFC0C0C0"/>
        <bgColor rgb="FFC0C0C0"/>
      </patternFill>
    </fill>
    <fill>
      <patternFill patternType="solid">
        <fgColor rgb="FFBFBFBF"/>
        <bgColor rgb="FFBFBFBF"/>
      </patternFill>
    </fill>
    <fill>
      <patternFill patternType="solid">
        <fgColor theme="0" tint="-0.249977111117893"/>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rgb="FFFEFBE6"/>
        <bgColor indexed="64"/>
      </patternFill>
    </fill>
    <fill>
      <patternFill patternType="solid">
        <fgColor theme="1" tint="0.499984740745262"/>
        <bgColor indexed="64"/>
      </patternFill>
    </fill>
  </fills>
  <borders count="96">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right/>
      <top style="thin">
        <color theme="9"/>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theme="9"/>
      </left>
      <right/>
      <top style="thin">
        <color theme="9"/>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theme="9"/>
      </top>
      <bottom/>
      <diagonal/>
    </border>
    <border>
      <left/>
      <right style="medium">
        <color indexed="64"/>
      </right>
      <top style="thin">
        <color theme="9"/>
      </top>
      <bottom/>
      <diagonal/>
    </border>
    <border>
      <left style="medium">
        <color indexed="64"/>
      </left>
      <right style="medium">
        <color indexed="64"/>
      </right>
      <top style="medium">
        <color rgb="FF70AD47"/>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indexed="64"/>
      </left>
      <right style="thin">
        <color indexed="64"/>
      </right>
      <top/>
      <bottom style="medium">
        <color indexed="64"/>
      </bottom>
      <diagonal/>
    </border>
    <border>
      <left/>
      <right style="thin">
        <color rgb="FFA9B7AA"/>
      </right>
      <top style="thin">
        <color rgb="FFA9B7AA"/>
      </top>
      <bottom style="thin">
        <color rgb="FFA9B7AA"/>
      </bottom>
      <diagonal/>
    </border>
    <border>
      <left style="thin">
        <color rgb="FFA9B7AA"/>
      </left>
      <right style="thin">
        <color rgb="FFA9B7AA"/>
      </right>
      <top style="thin">
        <color rgb="FFA9B7AA"/>
      </top>
      <bottom style="thin">
        <color rgb="FFA9B7AA"/>
      </bottom>
      <diagonal/>
    </border>
    <border>
      <left style="thin">
        <color rgb="FFA9B7AA"/>
      </left>
      <right style="thin">
        <color rgb="FFA9B7AA"/>
      </right>
      <top style="medium">
        <color indexed="64"/>
      </top>
      <bottom style="thin">
        <color rgb="FFA9B7AA"/>
      </bottom>
      <diagonal/>
    </border>
    <border>
      <left style="thin">
        <color rgb="FFA9B7AA"/>
      </left>
      <right style="thin">
        <color rgb="FFA9B7AA"/>
      </right>
      <top style="thin">
        <color rgb="FFA9B7AA"/>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s>
  <cellStyleXfs count="47">
    <xf numFmtId="0" fontId="0" fillId="0" borderId="0"/>
    <xf numFmtId="0" fontId="7" fillId="0" borderId="0"/>
    <xf numFmtId="0" fontId="43" fillId="0" borderId="0"/>
    <xf numFmtId="0" fontId="43" fillId="0" borderId="0"/>
    <xf numFmtId="0" fontId="43" fillId="0" borderId="0"/>
    <xf numFmtId="0" fontId="4" fillId="0" borderId="0"/>
    <xf numFmtId="0" fontId="4" fillId="0" borderId="0"/>
    <xf numFmtId="0" fontId="7" fillId="0" borderId="0"/>
    <xf numFmtId="0" fontId="4" fillId="0" borderId="0"/>
    <xf numFmtId="0" fontId="43" fillId="0" borderId="0"/>
    <xf numFmtId="0" fontId="4" fillId="0" borderId="0"/>
    <xf numFmtId="0" fontId="12" fillId="0" borderId="0"/>
    <xf numFmtId="0" fontId="7" fillId="0" borderId="0"/>
    <xf numFmtId="0" fontId="43" fillId="0" borderId="0"/>
    <xf numFmtId="0" fontId="12" fillId="0" borderId="0"/>
    <xf numFmtId="0" fontId="12" fillId="0" borderId="0"/>
    <xf numFmtId="0" fontId="7" fillId="0" borderId="0"/>
    <xf numFmtId="0" fontId="43" fillId="0" borderId="0"/>
    <xf numFmtId="0" fontId="43" fillId="0" borderId="0"/>
    <xf numFmtId="0" fontId="43" fillId="0" borderId="0"/>
    <xf numFmtId="0" fontId="43" fillId="0" borderId="0"/>
    <xf numFmtId="0" fontId="43" fillId="0" borderId="0"/>
    <xf numFmtId="0" fontId="43" fillId="0" borderId="0"/>
    <xf numFmtId="0" fontId="7" fillId="0" borderId="0"/>
    <xf numFmtId="0" fontId="43" fillId="0" borderId="0"/>
    <xf numFmtId="0" fontId="43" fillId="0" borderId="0"/>
    <xf numFmtId="0" fontId="84" fillId="0" borderId="0"/>
    <xf numFmtId="0" fontId="43" fillId="0" borderId="0"/>
    <xf numFmtId="0" fontId="43" fillId="0" borderId="0"/>
    <xf numFmtId="0" fontId="43" fillId="0" borderId="0"/>
    <xf numFmtId="0" fontId="7" fillId="0" borderId="0"/>
    <xf numFmtId="0" fontId="12" fillId="0" borderId="0"/>
    <xf numFmtId="0" fontId="43" fillId="0" borderId="0"/>
    <xf numFmtId="0" fontId="12" fillId="0" borderId="0"/>
    <xf numFmtId="0" fontId="12" fillId="0" borderId="0"/>
    <xf numFmtId="0" fontId="43" fillId="0" borderId="0"/>
    <xf numFmtId="0" fontId="7" fillId="0" borderId="0"/>
    <xf numFmtId="0" fontId="43" fillId="0" borderId="0"/>
    <xf numFmtId="0" fontId="43" fillId="0" borderId="0"/>
    <xf numFmtId="0" fontId="12" fillId="0" borderId="0"/>
    <xf numFmtId="0" fontId="103" fillId="0" borderId="0" applyNumberFormat="0" applyFill="0" applyBorder="0" applyAlignment="0" applyProtection="0"/>
    <xf numFmtId="0" fontId="3" fillId="0" borderId="0"/>
    <xf numFmtId="0" fontId="105" fillId="0" borderId="0" applyNumberFormat="0" applyFill="0" applyBorder="0" applyAlignment="0" applyProtection="0"/>
    <xf numFmtId="0" fontId="2" fillId="0" borderId="0"/>
    <xf numFmtId="9" fontId="2" fillId="0" borderId="0" applyFont="0" applyFill="0" applyBorder="0" applyAlignment="0" applyProtection="0"/>
    <xf numFmtId="0" fontId="4" fillId="0" borderId="0"/>
    <xf numFmtId="0" fontId="103" fillId="0" borderId="0" applyNumberFormat="0" applyFill="0" applyBorder="0" applyAlignment="0" applyProtection="0"/>
  </cellStyleXfs>
  <cellXfs count="904">
    <xf numFmtId="0" fontId="0" fillId="0" borderId="0" xfId="0"/>
    <xf numFmtId="0" fontId="8" fillId="0" borderId="0" xfId="0" applyFont="1" applyAlignment="1">
      <alignment vertical="top" wrapText="1"/>
    </xf>
    <xf numFmtId="0" fontId="6" fillId="0" borderId="0" xfId="0" applyFont="1" applyAlignment="1">
      <alignment vertical="top" wrapText="1"/>
    </xf>
    <xf numFmtId="0" fontId="12" fillId="2" borderId="1" xfId="0" applyFont="1" applyFill="1" applyBorder="1"/>
    <xf numFmtId="49" fontId="15" fillId="0" borderId="0" xfId="0" applyNumberFormat="1" applyFont="1" applyAlignment="1">
      <alignment wrapText="1"/>
    </xf>
    <xf numFmtId="0" fontId="17" fillId="2" borderId="1" xfId="0" applyFont="1" applyFill="1" applyBorder="1" applyAlignment="1">
      <alignment horizontal="center" wrapText="1"/>
    </xf>
    <xf numFmtId="0" fontId="13" fillId="2" borderId="1" xfId="0" applyFont="1" applyFill="1" applyBorder="1" applyAlignment="1">
      <alignment wrapText="1"/>
    </xf>
    <xf numFmtId="49" fontId="16" fillId="0" borderId="0" xfId="0" applyNumberFormat="1" applyFont="1" applyAlignment="1">
      <alignment wrapText="1"/>
    </xf>
    <xf numFmtId="0" fontId="13" fillId="2" borderId="1" xfId="0" applyFont="1" applyFill="1" applyBorder="1" applyAlignment="1">
      <alignment vertical="top" wrapText="1"/>
    </xf>
    <xf numFmtId="0" fontId="14" fillId="2" borderId="1" xfId="0" applyFont="1" applyFill="1" applyBorder="1" applyAlignment="1">
      <alignment horizontal="center" wrapText="1"/>
    </xf>
    <xf numFmtId="0" fontId="0" fillId="11" borderId="0" xfId="0" applyFill="1" applyAlignment="1">
      <alignment vertical="top" wrapText="1"/>
    </xf>
    <xf numFmtId="49" fontId="16" fillId="3" borderId="2" xfId="0" applyNumberFormat="1" applyFont="1" applyFill="1" applyBorder="1" applyAlignment="1">
      <alignment wrapText="1"/>
    </xf>
    <xf numFmtId="49" fontId="15" fillId="0" borderId="3" xfId="0" applyNumberFormat="1" applyFont="1" applyBorder="1" applyAlignment="1">
      <alignment wrapText="1"/>
    </xf>
    <xf numFmtId="0" fontId="16" fillId="3" borderId="0" xfId="0" applyFont="1" applyFill="1" applyAlignment="1">
      <alignment horizontal="left" vertical="top" wrapText="1"/>
    </xf>
    <xf numFmtId="0" fontId="16" fillId="3" borderId="4" xfId="0" applyFont="1" applyFill="1" applyBorder="1" applyAlignment="1">
      <alignment horizontal="left" vertical="top" wrapText="1"/>
    </xf>
    <xf numFmtId="0" fontId="19" fillId="4" borderId="5" xfId="0" applyFont="1" applyFill="1" applyBorder="1" applyAlignment="1">
      <alignment vertical="top" wrapText="1"/>
    </xf>
    <xf numFmtId="0" fontId="20" fillId="0" borderId="6" xfId="0" applyFont="1" applyBorder="1" applyAlignment="1">
      <alignment vertical="top" wrapText="1"/>
    </xf>
    <xf numFmtId="0" fontId="22" fillId="4" borderId="7" xfId="0" applyFont="1" applyFill="1" applyBorder="1" applyAlignment="1">
      <alignment vertical="top" wrapText="1"/>
    </xf>
    <xf numFmtId="0" fontId="22" fillId="4" borderId="8" xfId="0" applyFont="1" applyFill="1" applyBorder="1" applyAlignment="1">
      <alignment vertical="top" wrapText="1"/>
    </xf>
    <xf numFmtId="0" fontId="21" fillId="0" borderId="9" xfId="0" applyFont="1" applyBorder="1" applyAlignment="1">
      <alignment vertical="top" wrapText="1"/>
    </xf>
    <xf numFmtId="0" fontId="20" fillId="0" borderId="10" xfId="0" applyFont="1" applyBorder="1" applyAlignment="1">
      <alignment vertical="top" wrapText="1"/>
    </xf>
    <xf numFmtId="0" fontId="20" fillId="0" borderId="4" xfId="0" applyFont="1" applyBorder="1" applyAlignment="1">
      <alignment vertical="top" wrapText="1"/>
    </xf>
    <xf numFmtId="0" fontId="21" fillId="0" borderId="11" xfId="0" applyFont="1" applyBorder="1" applyAlignment="1">
      <alignment vertical="top" wrapText="1"/>
    </xf>
    <xf numFmtId="0" fontId="20" fillId="0" borderId="7" xfId="0" applyFont="1" applyBorder="1" applyAlignment="1">
      <alignment vertical="top" wrapText="1"/>
    </xf>
    <xf numFmtId="0" fontId="20" fillId="0" borderId="8" xfId="0" applyFont="1" applyBorder="1" applyAlignment="1">
      <alignment vertical="top" wrapText="1"/>
    </xf>
    <xf numFmtId="0" fontId="20" fillId="2" borderId="6" xfId="0" applyFont="1" applyFill="1" applyBorder="1" applyAlignment="1">
      <alignment vertical="top" wrapText="1"/>
    </xf>
    <xf numFmtId="0" fontId="20" fillId="2" borderId="10" xfId="0" applyFont="1" applyFill="1" applyBorder="1" applyAlignment="1">
      <alignment vertical="top" wrapText="1"/>
    </xf>
    <xf numFmtId="0" fontId="20" fillId="2" borderId="7" xfId="0" applyFont="1" applyFill="1" applyBorder="1" applyAlignment="1">
      <alignment vertical="top" wrapText="1"/>
    </xf>
    <xf numFmtId="0" fontId="22" fillId="4" borderId="4" xfId="0" applyFont="1" applyFill="1" applyBorder="1" applyAlignment="1">
      <alignment vertical="top" wrapText="1"/>
    </xf>
    <xf numFmtId="0" fontId="22" fillId="4" borderId="11" xfId="0" applyFont="1" applyFill="1" applyBorder="1" applyAlignment="1">
      <alignment vertical="top" wrapText="1"/>
    </xf>
    <xf numFmtId="0" fontId="19" fillId="0" borderId="0" xfId="0" applyFont="1" applyAlignment="1">
      <alignment vertical="top" wrapText="1"/>
    </xf>
    <xf numFmtId="0" fontId="20" fillId="0" borderId="0" xfId="0" applyFont="1" applyAlignment="1">
      <alignment vertical="top" wrapText="1"/>
    </xf>
    <xf numFmtId="0" fontId="21" fillId="0" borderId="0" xfId="0" applyFont="1" applyAlignment="1">
      <alignment vertical="top" wrapText="1"/>
    </xf>
    <xf numFmtId="0" fontId="11" fillId="2" borderId="1" xfId="0" applyFont="1" applyFill="1" applyBorder="1"/>
    <xf numFmtId="0" fontId="44" fillId="0" borderId="0" xfId="0" applyFont="1" applyAlignment="1">
      <alignment horizontal="center" vertical="center" wrapText="1"/>
    </xf>
    <xf numFmtId="0" fontId="45" fillId="0" borderId="0" xfId="0" applyFont="1"/>
    <xf numFmtId="0" fontId="46" fillId="0" borderId="0" xfId="0" applyFont="1"/>
    <xf numFmtId="0" fontId="46" fillId="5" borderId="0" xfId="0" applyFont="1" applyFill="1"/>
    <xf numFmtId="0" fontId="47" fillId="0" borderId="0" xfId="0" applyFont="1"/>
    <xf numFmtId="0" fontId="46" fillId="6" borderId="0" xfId="0" applyFont="1" applyFill="1"/>
    <xf numFmtId="0" fontId="48" fillId="0" borderId="0" xfId="0" applyFont="1"/>
    <xf numFmtId="0" fontId="48" fillId="0" borderId="0" xfId="0" applyFont="1" applyAlignment="1">
      <alignment wrapText="1"/>
    </xf>
    <xf numFmtId="0" fontId="46" fillId="0" borderId="0" xfId="0" applyFont="1" applyAlignment="1">
      <alignment vertical="top"/>
    </xf>
    <xf numFmtId="0" fontId="46" fillId="6" borderId="0" xfId="0" applyFont="1" applyFill="1" applyAlignment="1">
      <alignment vertical="top"/>
    </xf>
    <xf numFmtId="0" fontId="48" fillId="0" borderId="0" xfId="0" applyFont="1" applyAlignment="1">
      <alignment vertical="top"/>
    </xf>
    <xf numFmtId="0" fontId="48" fillId="0" borderId="0" xfId="0" applyFont="1" applyAlignment="1">
      <alignment vertical="top" wrapText="1"/>
    </xf>
    <xf numFmtId="15" fontId="49" fillId="0" borderId="0" xfId="5" applyNumberFormat="1" applyFont="1" applyAlignment="1">
      <alignment horizontal="center" wrapText="1"/>
    </xf>
    <xf numFmtId="15" fontId="45" fillId="0" borderId="0" xfId="5" applyNumberFormat="1" applyFont="1" applyAlignment="1">
      <alignment wrapText="1"/>
    </xf>
    <xf numFmtId="0" fontId="45" fillId="0" borderId="0" xfId="0" applyFont="1" applyAlignment="1">
      <alignment vertical="top"/>
    </xf>
    <xf numFmtId="0" fontId="45" fillId="0" borderId="0" xfId="0" applyFont="1" applyAlignment="1">
      <alignment horizontal="center" vertical="top"/>
    </xf>
    <xf numFmtId="0" fontId="45" fillId="0" borderId="0" xfId="0" applyFont="1" applyAlignment="1">
      <alignment vertical="top" wrapText="1"/>
    </xf>
    <xf numFmtId="0" fontId="49" fillId="0" borderId="0" xfId="0" applyFont="1" applyAlignment="1">
      <alignment vertical="top" wrapText="1"/>
    </xf>
    <xf numFmtId="0" fontId="50" fillId="0" borderId="0" xfId="0" applyFont="1" applyAlignment="1">
      <alignment vertical="top" wrapText="1"/>
    </xf>
    <xf numFmtId="0" fontId="45" fillId="0" borderId="0" xfId="0" applyFont="1" applyAlignment="1">
      <alignment horizontal="left" vertical="top" wrapText="1"/>
    </xf>
    <xf numFmtId="0" fontId="51" fillId="0" borderId="0" xfId="0" applyFont="1" applyAlignment="1">
      <alignment vertical="top" wrapText="1"/>
    </xf>
    <xf numFmtId="0" fontId="45" fillId="0" borderId="12" xfId="0" applyFont="1" applyBorder="1" applyAlignment="1">
      <alignment vertical="top" wrapText="1"/>
    </xf>
    <xf numFmtId="0" fontId="49" fillId="7" borderId="0" xfId="0" applyFont="1" applyFill="1" applyAlignment="1">
      <alignment vertical="top" wrapText="1"/>
    </xf>
    <xf numFmtId="0" fontId="45" fillId="7" borderId="0" xfId="0" applyFont="1" applyFill="1" applyAlignment="1">
      <alignment vertical="top" wrapText="1"/>
    </xf>
    <xf numFmtId="0" fontId="50" fillId="7" borderId="0" xfId="0" applyFont="1" applyFill="1" applyAlignment="1">
      <alignment horizontal="left" vertical="top" wrapText="1"/>
    </xf>
    <xf numFmtId="0" fontId="50" fillId="7" borderId="0" xfId="0" applyFont="1" applyFill="1" applyAlignment="1">
      <alignment vertical="top" wrapText="1"/>
    </xf>
    <xf numFmtId="0" fontId="45" fillId="7" borderId="0" xfId="0" applyFont="1" applyFill="1"/>
    <xf numFmtId="49" fontId="49" fillId="0" borderId="12" xfId="0" applyNumberFormat="1" applyFont="1" applyBorder="1" applyAlignment="1">
      <alignment vertical="top"/>
    </xf>
    <xf numFmtId="0" fontId="49" fillId="0" borderId="12" xfId="0" applyFont="1" applyBorder="1" applyAlignment="1">
      <alignment horizontal="left" vertical="top"/>
    </xf>
    <xf numFmtId="49" fontId="49" fillId="0" borderId="0" xfId="0" applyNumberFormat="1" applyFont="1" applyAlignment="1">
      <alignment vertical="top"/>
    </xf>
    <xf numFmtId="0" fontId="49" fillId="0" borderId="0" xfId="0" applyFont="1" applyAlignment="1">
      <alignment horizontal="left" vertical="top"/>
    </xf>
    <xf numFmtId="0" fontId="49" fillId="8" borderId="12" xfId="0" applyFont="1" applyFill="1" applyBorder="1" applyAlignment="1">
      <alignment vertical="top" wrapText="1"/>
    </xf>
    <xf numFmtId="0" fontId="49" fillId="0" borderId="12" xfId="0" applyFont="1" applyBorder="1" applyAlignment="1">
      <alignment vertical="top" wrapText="1"/>
    </xf>
    <xf numFmtId="0" fontId="45" fillId="12" borderId="12" xfId="0" applyFont="1" applyFill="1" applyBorder="1" applyAlignment="1">
      <alignment vertical="top" wrapText="1"/>
    </xf>
    <xf numFmtId="49" fontId="49" fillId="9" borderId="12" xfId="0" applyNumberFormat="1" applyFont="1" applyFill="1" applyBorder="1" applyAlignment="1">
      <alignment vertical="top"/>
    </xf>
    <xf numFmtId="0" fontId="49" fillId="9" borderId="12" xfId="0" applyFont="1" applyFill="1" applyBorder="1" applyAlignment="1">
      <alignment horizontal="left" vertical="top"/>
    </xf>
    <xf numFmtId="0" fontId="49" fillId="9" borderId="12" xfId="0" applyFont="1" applyFill="1" applyBorder="1" applyAlignment="1">
      <alignment vertical="top" wrapText="1"/>
    </xf>
    <xf numFmtId="0" fontId="49" fillId="9" borderId="13" xfId="0" applyFont="1" applyFill="1" applyBorder="1" applyAlignment="1">
      <alignment vertical="top" wrapText="1"/>
    </xf>
    <xf numFmtId="0" fontId="49" fillId="0" borderId="0" xfId="0" applyFont="1"/>
    <xf numFmtId="0" fontId="45" fillId="14" borderId="0" xfId="0" applyFont="1" applyFill="1"/>
    <xf numFmtId="0" fontId="53" fillId="0" borderId="0" xfId="0" applyFont="1"/>
    <xf numFmtId="0" fontId="46" fillId="0" borderId="0" xfId="0" applyFont="1" applyAlignment="1">
      <alignment horizontal="center" vertical="top"/>
    </xf>
    <xf numFmtId="0" fontId="49" fillId="0" borderId="16" xfId="0" applyFont="1" applyBorder="1" applyAlignment="1">
      <alignment vertical="top"/>
    </xf>
    <xf numFmtId="0" fontId="45" fillId="0" borderId="17" xfId="0" applyFont="1" applyBorder="1" applyAlignment="1">
      <alignment vertical="top"/>
    </xf>
    <xf numFmtId="0" fontId="45" fillId="0" borderId="18" xfId="0" applyFont="1" applyBorder="1" applyAlignment="1">
      <alignment vertical="top"/>
    </xf>
    <xf numFmtId="0" fontId="45" fillId="0" borderId="3" xfId="0" applyFont="1" applyBorder="1" applyAlignment="1">
      <alignment horizontal="left" vertical="top"/>
    </xf>
    <xf numFmtId="0" fontId="45" fillId="0" borderId="19" xfId="0" applyFont="1" applyBorder="1" applyAlignment="1">
      <alignment vertical="top"/>
    </xf>
    <xf numFmtId="0" fontId="49" fillId="7" borderId="16" xfId="0" applyFont="1" applyFill="1" applyBorder="1" applyAlignment="1">
      <alignment vertical="top"/>
    </xf>
    <xf numFmtId="0" fontId="45" fillId="7" borderId="17" xfId="0" applyFont="1" applyFill="1" applyBorder="1" applyAlignment="1">
      <alignment vertical="top"/>
    </xf>
    <xf numFmtId="0" fontId="45" fillId="7" borderId="18" xfId="0" applyFont="1" applyFill="1" applyBorder="1" applyAlignment="1">
      <alignment vertical="top"/>
    </xf>
    <xf numFmtId="0" fontId="45" fillId="7" borderId="3" xfId="0" applyFont="1" applyFill="1" applyBorder="1" applyAlignment="1">
      <alignment vertical="top"/>
    </xf>
    <xf numFmtId="0" fontId="45" fillId="7" borderId="19" xfId="0" applyFont="1" applyFill="1" applyBorder="1" applyAlignment="1">
      <alignment vertical="top"/>
    </xf>
    <xf numFmtId="0" fontId="45" fillId="7" borderId="20" xfId="0" applyFont="1" applyFill="1" applyBorder="1" applyAlignment="1">
      <alignment vertical="top" wrapText="1"/>
    </xf>
    <xf numFmtId="0" fontId="45" fillId="0" borderId="17" xfId="0" applyFont="1" applyBorder="1" applyAlignment="1">
      <alignment vertical="top" wrapText="1"/>
    </xf>
    <xf numFmtId="0" fontId="50" fillId="0" borderId="3" xfId="0" applyFont="1" applyBorder="1" applyAlignment="1">
      <alignment vertical="top" wrapText="1"/>
    </xf>
    <xf numFmtId="0" fontId="50" fillId="0" borderId="3" xfId="7" applyFont="1" applyBorder="1" applyAlignment="1">
      <alignment vertical="top" wrapText="1"/>
    </xf>
    <xf numFmtId="0" fontId="50" fillId="0" borderId="20" xfId="7" applyFont="1" applyBorder="1" applyAlignment="1">
      <alignment vertical="top" wrapText="1"/>
    </xf>
    <xf numFmtId="0" fontId="45" fillId="0" borderId="3" xfId="0" applyFont="1" applyBorder="1" applyAlignment="1">
      <alignment vertical="top" wrapText="1"/>
    </xf>
    <xf numFmtId="0" fontId="54" fillId="0" borderId="0" xfId="0" applyFont="1"/>
    <xf numFmtId="0" fontId="54" fillId="0" borderId="0" xfId="0" applyFont="1" applyAlignment="1">
      <alignment horizontal="center" vertical="top"/>
    </xf>
    <xf numFmtId="0" fontId="44" fillId="0" borderId="13" xfId="7" applyFont="1" applyBorder="1" applyAlignment="1" applyProtection="1">
      <alignment horizontal="center" vertical="center" wrapText="1"/>
      <protection locked="0"/>
    </xf>
    <xf numFmtId="0" fontId="46" fillId="9" borderId="0" xfId="6" applyFont="1" applyFill="1"/>
    <xf numFmtId="0" fontId="46" fillId="0" borderId="0" xfId="6" applyFont="1"/>
    <xf numFmtId="0" fontId="49" fillId="0" borderId="12" xfId="7" applyFont="1" applyBorder="1" applyAlignment="1">
      <alignment horizontal="center" vertical="center" wrapText="1"/>
    </xf>
    <xf numFmtId="0" fontId="49" fillId="9" borderId="0" xfId="6" applyFont="1" applyFill="1" applyAlignment="1">
      <alignment horizontal="center" vertical="center" wrapText="1"/>
    </xf>
    <xf numFmtId="0" fontId="49" fillId="0" borderId="0" xfId="6" applyFont="1" applyAlignment="1">
      <alignment horizontal="center" vertical="center" wrapText="1"/>
    </xf>
    <xf numFmtId="0" fontId="56" fillId="9" borderId="0" xfId="6" applyFont="1" applyFill="1"/>
    <xf numFmtId="0" fontId="56" fillId="0" borderId="0" xfId="6" applyFont="1"/>
    <xf numFmtId="0" fontId="45" fillId="0" borderId="22" xfId="7" applyFont="1" applyBorder="1" applyAlignment="1">
      <alignment vertical="top" wrapText="1"/>
    </xf>
    <xf numFmtId="0" fontId="45" fillId="0" borderId="22" xfId="7" applyFont="1" applyBorder="1" applyAlignment="1">
      <alignment vertical="top"/>
    </xf>
    <xf numFmtId="164" fontId="45" fillId="15" borderId="1" xfId="0" applyNumberFormat="1" applyFont="1" applyFill="1" applyBorder="1" applyAlignment="1">
      <alignment horizontal="left" vertical="top" wrapText="1"/>
    </xf>
    <xf numFmtId="164" fontId="45" fillId="15" borderId="18" xfId="0" applyNumberFormat="1" applyFont="1" applyFill="1" applyBorder="1" applyAlignment="1">
      <alignment horizontal="left" vertical="top" wrapText="1"/>
    </xf>
    <xf numFmtId="0" fontId="51" fillId="0" borderId="3" xfId="0" applyFont="1" applyBorder="1" applyAlignment="1">
      <alignment vertical="top" wrapText="1"/>
    </xf>
    <xf numFmtId="0" fontId="57" fillId="15" borderId="12" xfId="0" applyFont="1" applyFill="1" applyBorder="1" applyAlignment="1">
      <alignment vertical="center"/>
    </xf>
    <xf numFmtId="0" fontId="57" fillId="15" borderId="12" xfId="0" applyFont="1" applyFill="1" applyBorder="1" applyAlignment="1">
      <alignment vertical="center" wrapText="1"/>
    </xf>
    <xf numFmtId="0" fontId="57" fillId="7" borderId="0" xfId="0" applyFont="1" applyFill="1" applyAlignment="1">
      <alignment vertical="center" wrapText="1"/>
    </xf>
    <xf numFmtId="0" fontId="57" fillId="0" borderId="0" xfId="0" applyFont="1" applyAlignment="1">
      <alignment vertical="center"/>
    </xf>
    <xf numFmtId="0" fontId="49" fillId="15" borderId="16" xfId="0" applyFont="1" applyFill="1" applyBorder="1" applyAlignment="1">
      <alignment horizontal="left" vertical="top" wrapText="1"/>
    </xf>
    <xf numFmtId="0" fontId="49" fillId="15" borderId="17" xfId="0" applyFont="1" applyFill="1" applyBorder="1" applyAlignment="1">
      <alignment vertical="top" wrapText="1"/>
    </xf>
    <xf numFmtId="0" fontId="49" fillId="14" borderId="0" xfId="0" applyFont="1" applyFill="1" applyAlignment="1">
      <alignment vertical="top" wrapText="1"/>
    </xf>
    <xf numFmtId="0" fontId="49" fillId="15" borderId="18" xfId="0" applyFont="1" applyFill="1" applyBorder="1" applyAlignment="1">
      <alignment horizontal="left" vertical="top" wrapText="1"/>
    </xf>
    <xf numFmtId="0" fontId="49" fillId="15" borderId="20" xfId="0" applyFont="1" applyFill="1" applyBorder="1" applyAlignment="1">
      <alignment vertical="top" wrapText="1"/>
    </xf>
    <xf numFmtId="0" fontId="45" fillId="15" borderId="1" xfId="0" applyFont="1" applyFill="1" applyBorder="1" applyAlignment="1">
      <alignment horizontal="left" vertical="top" wrapText="1"/>
    </xf>
    <xf numFmtId="0" fontId="49" fillId="0" borderId="3" xfId="0" applyFont="1" applyBorder="1" applyAlignment="1">
      <alignment vertical="top" wrapText="1"/>
    </xf>
    <xf numFmtId="0" fontId="45" fillId="14" borderId="0" xfId="0" applyFont="1" applyFill="1" applyAlignment="1">
      <alignment vertical="top" wrapText="1"/>
    </xf>
    <xf numFmtId="0" fontId="58" fillId="0" borderId="3" xfId="0" applyFont="1" applyBorder="1" applyAlignment="1">
      <alignment vertical="top" wrapText="1"/>
    </xf>
    <xf numFmtId="0" fontId="49" fillId="15" borderId="13" xfId="0" applyFont="1" applyFill="1" applyBorder="1" applyAlignment="1">
      <alignment vertical="top" wrapText="1"/>
    </xf>
    <xf numFmtId="0" fontId="49" fillId="15" borderId="1" xfId="0" applyFont="1" applyFill="1" applyBorder="1" applyAlignment="1">
      <alignment horizontal="left" vertical="top" wrapText="1"/>
    </xf>
    <xf numFmtId="0" fontId="50" fillId="14" borderId="0" xfId="0" applyFont="1" applyFill="1" applyAlignment="1">
      <alignment horizontal="left" vertical="top" wrapText="1"/>
    </xf>
    <xf numFmtId="0" fontId="50" fillId="14" borderId="0" xfId="0" applyFont="1" applyFill="1" applyAlignment="1">
      <alignment vertical="top" wrapText="1"/>
    </xf>
    <xf numFmtId="0" fontId="50" fillId="15" borderId="1" xfId="0" applyFont="1" applyFill="1" applyBorder="1" applyAlignment="1">
      <alignment horizontal="left" vertical="top" wrapText="1"/>
    </xf>
    <xf numFmtId="2" fontId="49" fillId="15" borderId="1" xfId="0" applyNumberFormat="1" applyFont="1" applyFill="1" applyBorder="1" applyAlignment="1">
      <alignment horizontal="left" vertical="top" wrapText="1"/>
    </xf>
    <xf numFmtId="164" fontId="49" fillId="11" borderId="16" xfId="0" applyNumberFormat="1" applyFont="1" applyFill="1" applyBorder="1" applyAlignment="1">
      <alignment horizontal="left" vertical="top"/>
    </xf>
    <xf numFmtId="0" fontId="49" fillId="11" borderId="17" xfId="0" applyFont="1" applyFill="1" applyBorder="1" applyAlignment="1">
      <alignment vertical="top" wrapText="1"/>
    </xf>
    <xf numFmtId="0" fontId="49" fillId="11" borderId="18" xfId="0" applyFont="1" applyFill="1" applyBorder="1" applyAlignment="1">
      <alignment horizontal="left" vertical="top"/>
    </xf>
    <xf numFmtId="0" fontId="49" fillId="11" borderId="20" xfId="0" applyFont="1" applyFill="1" applyBorder="1" applyAlignment="1">
      <alignment vertical="top" wrapText="1"/>
    </xf>
    <xf numFmtId="0" fontId="45" fillId="0" borderId="14" xfId="0" applyFont="1" applyBorder="1" applyAlignment="1">
      <alignment vertical="top" wrapText="1"/>
    </xf>
    <xf numFmtId="0" fontId="45" fillId="0" borderId="15" xfId="0" applyFont="1" applyBorder="1" applyAlignment="1">
      <alignment vertical="top" wrapText="1"/>
    </xf>
    <xf numFmtId="0" fontId="49" fillId="11" borderId="13" xfId="0" applyFont="1" applyFill="1" applyBorder="1" applyAlignment="1">
      <alignment vertical="top" wrapText="1"/>
    </xf>
    <xf numFmtId="0" fontId="49" fillId="0" borderId="14" xfId="0" applyFont="1" applyBorder="1" applyAlignment="1">
      <alignment vertical="top" wrapText="1"/>
    </xf>
    <xf numFmtId="0" fontId="45" fillId="0" borderId="1" xfId="0" applyFont="1" applyBorder="1" applyAlignment="1">
      <alignment vertical="top" wrapText="1"/>
    </xf>
    <xf numFmtId="0" fontId="49" fillId="0" borderId="1" xfId="0" applyFont="1" applyBorder="1" applyAlignment="1">
      <alignment vertical="top" wrapText="1"/>
    </xf>
    <xf numFmtId="0" fontId="50" fillId="0" borderId="14" xfId="0" applyFont="1" applyBorder="1" applyAlignment="1">
      <alignment horizontal="left" vertical="top" wrapText="1"/>
    </xf>
    <xf numFmtId="0" fontId="50" fillId="0" borderId="1" xfId="0" applyFont="1" applyBorder="1" applyAlignment="1">
      <alignment horizontal="left" vertical="top" wrapText="1"/>
    </xf>
    <xf numFmtId="0" fontId="49" fillId="0" borderId="1" xfId="0" applyFont="1" applyBorder="1" applyAlignment="1">
      <alignment horizontal="left" vertical="top" wrapText="1"/>
    </xf>
    <xf numFmtId="0" fontId="49" fillId="14" borderId="0" xfId="0" applyFont="1" applyFill="1" applyAlignment="1">
      <alignment horizontal="left" vertical="top" wrapText="1"/>
    </xf>
    <xf numFmtId="0" fontId="50" fillId="0" borderId="1" xfId="0" applyFont="1" applyBorder="1" applyAlignment="1">
      <alignment vertical="top" wrapText="1"/>
    </xf>
    <xf numFmtId="0" fontId="50" fillId="0" borderId="14" xfId="0" applyFont="1" applyBorder="1" applyAlignment="1">
      <alignment vertical="top" wrapText="1"/>
    </xf>
    <xf numFmtId="2" fontId="49" fillId="11" borderId="18" xfId="0" applyNumberFormat="1" applyFont="1" applyFill="1" applyBorder="1" applyAlignment="1">
      <alignment horizontal="left" vertical="top"/>
    </xf>
    <xf numFmtId="0" fontId="59" fillId="11" borderId="18" xfId="0" applyFont="1" applyFill="1" applyBorder="1" applyAlignment="1">
      <alignment horizontal="left" vertical="top" wrapText="1"/>
    </xf>
    <xf numFmtId="0" fontId="50" fillId="11" borderId="19" xfId="0" applyFont="1" applyFill="1" applyBorder="1" applyAlignment="1">
      <alignment horizontal="left" vertical="top"/>
    </xf>
    <xf numFmtId="0" fontId="49" fillId="11" borderId="0" xfId="0" applyFont="1" applyFill="1" applyAlignment="1">
      <alignment horizontal="left" vertical="top"/>
    </xf>
    <xf numFmtId="0" fontId="58" fillId="0" borderId="14" xfId="0" applyFont="1" applyBorder="1" applyAlignment="1">
      <alignment vertical="top" wrapText="1"/>
    </xf>
    <xf numFmtId="0" fontId="45" fillId="11" borderId="18" xfId="0" applyFont="1" applyFill="1" applyBorder="1" applyAlignment="1">
      <alignment horizontal="left"/>
    </xf>
    <xf numFmtId="0" fontId="45" fillId="0" borderId="1" xfId="0" applyFont="1" applyBorder="1"/>
    <xf numFmtId="0" fontId="49" fillId="7" borderId="0" xfId="0" applyFont="1" applyFill="1" applyAlignment="1">
      <alignment horizontal="left" vertical="top" wrapText="1"/>
    </xf>
    <xf numFmtId="0" fontId="49" fillId="11" borderId="12" xfId="0" applyFont="1" applyFill="1" applyBorder="1" applyAlignment="1">
      <alignment vertical="top" wrapText="1"/>
    </xf>
    <xf numFmtId="2" fontId="49" fillId="11" borderId="0" xfId="0" applyNumberFormat="1" applyFont="1" applyFill="1" applyAlignment="1">
      <alignment horizontal="left" vertical="top"/>
    </xf>
    <xf numFmtId="0" fontId="45" fillId="0" borderId="0" xfId="0" applyFont="1" applyAlignment="1">
      <alignment wrapText="1"/>
    </xf>
    <xf numFmtId="0" fontId="45" fillId="0" borderId="0" xfId="0" applyFont="1" applyAlignment="1">
      <alignment horizontal="center" wrapText="1"/>
    </xf>
    <xf numFmtId="0" fontId="49" fillId="16" borderId="0" xfId="8" applyFont="1" applyFill="1" applyAlignment="1">
      <alignment horizontal="left" vertical="top"/>
    </xf>
    <xf numFmtId="0" fontId="49" fillId="16" borderId="0" xfId="8" applyFont="1" applyFill="1" applyAlignment="1">
      <alignment vertical="top" wrapText="1"/>
    </xf>
    <xf numFmtId="0" fontId="45" fillId="16" borderId="0" xfId="8" applyFont="1" applyFill="1" applyAlignment="1">
      <alignment vertical="top"/>
    </xf>
    <xf numFmtId="0" fontId="46" fillId="16" borderId="0" xfId="8" applyFont="1" applyFill="1" applyAlignment="1">
      <alignment vertical="top" wrapText="1"/>
    </xf>
    <xf numFmtId="0" fontId="45" fillId="0" borderId="0" xfId="8" applyFont="1"/>
    <xf numFmtId="0" fontId="49" fillId="16" borderId="14" xfId="8" applyFont="1" applyFill="1" applyBorder="1" applyAlignment="1">
      <alignment horizontal="left" vertical="top" wrapText="1"/>
    </xf>
    <xf numFmtId="0" fontId="49" fillId="16" borderId="14" xfId="8" applyFont="1" applyFill="1" applyBorder="1" applyAlignment="1">
      <alignment vertical="top" wrapText="1"/>
    </xf>
    <xf numFmtId="0" fontId="49" fillId="16" borderId="14" xfId="8" applyFont="1" applyFill="1" applyBorder="1" applyAlignment="1">
      <alignment vertical="top"/>
    </xf>
    <xf numFmtId="0" fontId="49" fillId="16" borderId="23" xfId="8" applyFont="1" applyFill="1" applyBorder="1" applyAlignment="1">
      <alignment horizontal="left" vertical="top"/>
    </xf>
    <xf numFmtId="0" fontId="49" fillId="16" borderId="24" xfId="8" applyFont="1" applyFill="1" applyBorder="1" applyAlignment="1">
      <alignment vertical="top" wrapText="1"/>
    </xf>
    <xf numFmtId="0" fontId="49" fillId="16" borderId="15" xfId="8" applyFont="1" applyFill="1" applyBorder="1" applyAlignment="1">
      <alignment horizontal="left" vertical="top"/>
    </xf>
    <xf numFmtId="0" fontId="45" fillId="0" borderId="15" xfId="8" applyFont="1" applyBorder="1" applyAlignment="1">
      <alignment vertical="top" wrapText="1"/>
    </xf>
    <xf numFmtId="0" fontId="45" fillId="0" borderId="15" xfId="8" applyFont="1" applyBorder="1" applyAlignment="1">
      <alignment vertical="top"/>
    </xf>
    <xf numFmtId="0" fontId="46" fillId="0" borderId="15" xfId="8" applyFont="1" applyBorder="1" applyAlignment="1">
      <alignment vertical="top" wrapText="1"/>
    </xf>
    <xf numFmtId="0" fontId="49" fillId="16" borderId="12" xfId="8" applyFont="1" applyFill="1" applyBorder="1" applyAlignment="1">
      <alignment horizontal="left" vertical="top"/>
    </xf>
    <xf numFmtId="0" fontId="45" fillId="0" borderId="12" xfId="8" applyFont="1" applyBorder="1" applyAlignment="1">
      <alignment vertical="top" wrapText="1"/>
    </xf>
    <xf numFmtId="0" fontId="45" fillId="0" borderId="12" xfId="8" applyFont="1" applyBorder="1" applyAlignment="1">
      <alignment vertical="top"/>
    </xf>
    <xf numFmtId="0" fontId="46" fillId="0" borderId="12" xfId="8" applyFont="1" applyBorder="1" applyAlignment="1">
      <alignment vertical="top" wrapText="1"/>
    </xf>
    <xf numFmtId="0" fontId="45" fillId="16" borderId="24" xfId="0" applyFont="1" applyFill="1" applyBorder="1" applyAlignment="1">
      <alignment vertical="top"/>
    </xf>
    <xf numFmtId="0" fontId="45" fillId="16" borderId="13" xfId="0" applyFont="1" applyFill="1" applyBorder="1" applyAlignment="1">
      <alignment vertical="top"/>
    </xf>
    <xf numFmtId="0" fontId="46" fillId="11" borderId="0" xfId="0" applyFont="1" applyFill="1" applyAlignment="1">
      <alignment vertical="top"/>
    </xf>
    <xf numFmtId="0" fontId="50" fillId="0" borderId="3" xfId="0" applyFont="1" applyBorder="1" applyAlignment="1">
      <alignment vertical="top"/>
    </xf>
    <xf numFmtId="0" fontId="50" fillId="17" borderId="12" xfId="0" applyFont="1" applyFill="1" applyBorder="1" applyAlignment="1">
      <alignment vertical="top" wrapText="1"/>
    </xf>
    <xf numFmtId="0" fontId="50" fillId="18" borderId="15" xfId="0" applyFont="1" applyFill="1" applyBorder="1" applyAlignment="1">
      <alignment vertical="top" wrapText="1"/>
    </xf>
    <xf numFmtId="0" fontId="50" fillId="18" borderId="12" xfId="0" applyFont="1" applyFill="1" applyBorder="1" applyAlignment="1">
      <alignment vertical="top" wrapText="1"/>
    </xf>
    <xf numFmtId="0" fontId="49" fillId="0" borderId="0" xfId="0" applyFont="1" applyAlignment="1">
      <alignment horizontal="left" vertical="top" wrapText="1"/>
    </xf>
    <xf numFmtId="0" fontId="45" fillId="7" borderId="0" xfId="0" applyFont="1" applyFill="1" applyAlignment="1">
      <alignment horizontal="left" vertical="top" wrapText="1"/>
    </xf>
    <xf numFmtId="0" fontId="45" fillId="0" borderId="3" xfId="0" applyFont="1" applyBorder="1" applyAlignment="1">
      <alignment horizontal="left" vertical="top" wrapText="1"/>
    </xf>
    <xf numFmtId="0" fontId="61" fillId="15" borderId="1" xfId="0" applyFont="1" applyFill="1" applyBorder="1" applyAlignment="1">
      <alignment horizontal="left" vertical="top" wrapText="1"/>
    </xf>
    <xf numFmtId="0" fontId="45" fillId="15" borderId="18" xfId="0" applyFont="1" applyFill="1" applyBorder="1" applyAlignment="1">
      <alignment horizontal="left" vertical="top" wrapText="1"/>
    </xf>
    <xf numFmtId="0" fontId="50" fillId="0" borderId="15" xfId="0" applyFont="1" applyBorder="1" applyAlignment="1">
      <alignment vertical="top" wrapText="1"/>
    </xf>
    <xf numFmtId="0" fontId="53" fillId="0" borderId="3" xfId="0" applyFont="1" applyBorder="1" applyAlignment="1">
      <alignment vertical="top" wrapText="1"/>
    </xf>
    <xf numFmtId="164" fontId="60" fillId="15" borderId="1" xfId="0" applyNumberFormat="1" applyFont="1" applyFill="1" applyBorder="1" applyAlignment="1">
      <alignment horizontal="left" vertical="top" wrapText="1"/>
    </xf>
    <xf numFmtId="0" fontId="60" fillId="15" borderId="1" xfId="0" applyFont="1" applyFill="1" applyBorder="1" applyAlignment="1">
      <alignment horizontal="left" vertical="top" wrapText="1"/>
    </xf>
    <xf numFmtId="0" fontId="61" fillId="15" borderId="18" xfId="0" applyFont="1" applyFill="1" applyBorder="1" applyAlignment="1">
      <alignment horizontal="left" vertical="top" wrapText="1"/>
    </xf>
    <xf numFmtId="0" fontId="61" fillId="15" borderId="13" xfId="0" applyFont="1" applyFill="1" applyBorder="1" applyAlignment="1">
      <alignment vertical="top" wrapText="1"/>
    </xf>
    <xf numFmtId="0" fontId="63" fillId="14" borderId="0" xfId="0" applyFont="1" applyFill="1" applyAlignment="1">
      <alignment vertical="top" wrapText="1"/>
    </xf>
    <xf numFmtId="0" fontId="63" fillId="0" borderId="0" xfId="0" applyFont="1" applyAlignment="1">
      <alignment vertical="top" wrapText="1"/>
    </xf>
    <xf numFmtId="0" fontId="64" fillId="0" borderId="0" xfId="0" applyFont="1"/>
    <xf numFmtId="0" fontId="64" fillId="15" borderId="1" xfId="0" applyFont="1" applyFill="1" applyBorder="1" applyAlignment="1">
      <alignment horizontal="left" vertical="top" wrapText="1"/>
    </xf>
    <xf numFmtId="0" fontId="64" fillId="0" borderId="3" xfId="0" applyFont="1" applyBorder="1" applyAlignment="1">
      <alignment vertical="top" wrapText="1"/>
    </xf>
    <xf numFmtId="0" fontId="64" fillId="14" borderId="0" xfId="0" applyFont="1" applyFill="1" applyAlignment="1">
      <alignment vertical="top" wrapText="1"/>
    </xf>
    <xf numFmtId="0" fontId="64" fillId="0" borderId="0" xfId="0" applyFont="1" applyAlignment="1">
      <alignment vertical="top" wrapText="1"/>
    </xf>
    <xf numFmtId="0" fontId="45" fillId="11" borderId="12" xfId="0" applyFont="1" applyFill="1" applyBorder="1" applyAlignment="1">
      <alignment vertical="top" wrapText="1"/>
    </xf>
    <xf numFmtId="0" fontId="65" fillId="11" borderId="0" xfId="0" applyFont="1" applyFill="1" applyAlignment="1">
      <alignment vertical="top"/>
    </xf>
    <xf numFmtId="0" fontId="66" fillId="11" borderId="3" xfId="0" applyFont="1" applyFill="1" applyBorder="1" applyAlignment="1">
      <alignment vertical="top" wrapText="1"/>
    </xf>
    <xf numFmtId="0" fontId="51" fillId="11" borderId="3" xfId="0" applyFont="1" applyFill="1" applyBorder="1" applyAlignment="1">
      <alignment vertical="top" wrapText="1"/>
    </xf>
    <xf numFmtId="0" fontId="60" fillId="11" borderId="3" xfId="0" applyFont="1" applyFill="1" applyBorder="1" applyAlignment="1">
      <alignment vertical="top" wrapText="1"/>
    </xf>
    <xf numFmtId="0" fontId="49" fillId="13" borderId="12" xfId="0" applyFont="1" applyFill="1" applyBorder="1" applyAlignment="1">
      <alignment vertical="top" wrapText="1"/>
    </xf>
    <xf numFmtId="0" fontId="67" fillId="0" borderId="0" xfId="0" applyFont="1" applyAlignment="1">
      <alignment horizontal="left" vertical="top" wrapText="1"/>
    </xf>
    <xf numFmtId="0" fontId="68" fillId="14" borderId="0" xfId="0" applyFont="1" applyFill="1"/>
    <xf numFmtId="0" fontId="68" fillId="0" borderId="0" xfId="0" applyFont="1"/>
    <xf numFmtId="0" fontId="68" fillId="19" borderId="0" xfId="0" applyFont="1" applyFill="1"/>
    <xf numFmtId="0" fontId="38" fillId="20" borderId="6" xfId="0" applyFont="1" applyFill="1" applyBorder="1" applyAlignment="1">
      <alignment vertical="center" wrapText="1"/>
    </xf>
    <xf numFmtId="0" fontId="38" fillId="20" borderId="12" xfId="0" applyFont="1" applyFill="1" applyBorder="1" applyAlignment="1">
      <alignment vertical="center" wrapText="1"/>
    </xf>
    <xf numFmtId="0" fontId="39" fillId="0" borderId="12" xfId="0" applyFont="1" applyBorder="1" applyAlignment="1">
      <alignment vertical="center" wrapText="1"/>
    </xf>
    <xf numFmtId="0" fontId="29" fillId="0" borderId="12" xfId="0" applyFont="1" applyBorder="1" applyAlignment="1">
      <alignment vertical="center"/>
    </xf>
    <xf numFmtId="0" fontId="58" fillId="0" borderId="1" xfId="0" applyFont="1" applyBorder="1" applyAlignment="1">
      <alignment vertical="top" wrapText="1"/>
    </xf>
    <xf numFmtId="0" fontId="69" fillId="0" borderId="3" xfId="0" applyFont="1" applyBorder="1" applyAlignment="1">
      <alignment vertical="top" wrapText="1"/>
    </xf>
    <xf numFmtId="0" fontId="49" fillId="0" borderId="17" xfId="0" applyFont="1" applyBorder="1" applyAlignment="1">
      <alignment vertical="top" wrapText="1"/>
    </xf>
    <xf numFmtId="0" fontId="70" fillId="0" borderId="15" xfId="0" applyFont="1" applyBorder="1" applyAlignment="1">
      <alignment vertical="top" wrapText="1"/>
    </xf>
    <xf numFmtId="0" fontId="70" fillId="0" borderId="0" xfId="0" applyFont="1" applyAlignment="1">
      <alignment vertical="top" wrapText="1"/>
    </xf>
    <xf numFmtId="164" fontId="49" fillId="15" borderId="16" xfId="0" applyNumberFormat="1" applyFont="1" applyFill="1" applyBorder="1" applyAlignment="1" applyProtection="1">
      <alignment horizontal="left" vertical="top" wrapText="1"/>
      <protection locked="0"/>
    </xf>
    <xf numFmtId="0" fontId="49" fillId="15" borderId="22" xfId="0" applyFont="1" applyFill="1" applyBorder="1" applyAlignment="1" applyProtection="1">
      <alignment vertical="top"/>
      <protection locked="0"/>
    </xf>
    <xf numFmtId="0" fontId="53" fillId="15" borderId="33" xfId="0" applyFont="1" applyFill="1" applyBorder="1" applyAlignment="1" applyProtection="1">
      <alignment vertical="top" wrapText="1"/>
      <protection locked="0"/>
    </xf>
    <xf numFmtId="0" fontId="45" fillId="14" borderId="0" xfId="0" applyFont="1" applyFill="1" applyAlignment="1" applyProtection="1">
      <alignment vertical="top" wrapText="1"/>
      <protection locked="0"/>
    </xf>
    <xf numFmtId="164" fontId="49" fillId="15" borderId="18" xfId="0" applyNumberFormat="1" applyFont="1" applyFill="1" applyBorder="1" applyAlignment="1" applyProtection="1">
      <alignment horizontal="left" vertical="top" wrapText="1"/>
      <protection locked="0"/>
    </xf>
    <xf numFmtId="0" fontId="49" fillId="15" borderId="21" xfId="0" applyFont="1" applyFill="1" applyBorder="1" applyAlignment="1" applyProtection="1">
      <alignment vertical="top" wrapText="1"/>
      <protection locked="0"/>
    </xf>
    <xf numFmtId="0" fontId="71" fillId="15" borderId="20" xfId="0" applyFont="1" applyFill="1" applyBorder="1" applyAlignment="1" applyProtection="1">
      <alignment vertical="top" wrapText="1"/>
      <protection locked="0"/>
    </xf>
    <xf numFmtId="164" fontId="45" fillId="15" borderId="18" xfId="0" applyNumberFormat="1" applyFont="1" applyFill="1" applyBorder="1" applyAlignment="1" applyProtection="1">
      <alignment horizontal="left" vertical="top" wrapText="1"/>
      <protection locked="0"/>
    </xf>
    <xf numFmtId="0" fontId="45" fillId="0" borderId="16" xfId="0" applyFont="1" applyBorder="1" applyAlignment="1" applyProtection="1">
      <alignment vertical="top" wrapText="1"/>
      <protection locked="0"/>
    </xf>
    <xf numFmtId="0" fontId="51" fillId="0" borderId="17" xfId="0" applyFont="1" applyBorder="1" applyAlignment="1" applyProtection="1">
      <alignment vertical="top" wrapText="1"/>
      <protection locked="0"/>
    </xf>
    <xf numFmtId="0" fontId="45" fillId="0" borderId="18" xfId="0" applyFont="1" applyBorder="1" applyAlignment="1" applyProtection="1">
      <alignment vertical="top" wrapText="1"/>
      <protection locked="0"/>
    </xf>
    <xf numFmtId="0" fontId="69" fillId="0" borderId="0" xfId="0" applyFont="1" applyAlignment="1" applyProtection="1">
      <alignment vertical="top" wrapText="1"/>
      <protection locked="0"/>
    </xf>
    <xf numFmtId="0" fontId="46" fillId="11" borderId="18" xfId="0" applyFont="1" applyFill="1" applyBorder="1" applyAlignment="1">
      <alignment vertical="top" wrapText="1"/>
    </xf>
    <xf numFmtId="0" fontId="45" fillId="0" borderId="0" xfId="0" applyFont="1" applyAlignment="1" applyProtection="1">
      <alignment vertical="top"/>
      <protection locked="0"/>
    </xf>
    <xf numFmtId="0" fontId="60" fillId="11" borderId="0" xfId="0" applyFont="1" applyFill="1" applyAlignment="1">
      <alignment vertical="top" wrapText="1"/>
    </xf>
    <xf numFmtId="164" fontId="45" fillId="15" borderId="0" xfId="0" applyNumberFormat="1" applyFont="1" applyFill="1" applyAlignment="1" applyProtection="1">
      <alignment horizontal="left" vertical="top" wrapText="1"/>
      <protection locked="0"/>
    </xf>
    <xf numFmtId="0" fontId="45" fillId="0" borderId="0" xfId="0" applyFont="1" applyAlignment="1" applyProtection="1">
      <alignment vertical="top" wrapText="1"/>
      <protection locked="0"/>
    </xf>
    <xf numFmtId="0" fontId="53" fillId="0" borderId="0" xfId="0" applyFont="1" applyAlignment="1" applyProtection="1">
      <alignment vertical="top" wrapText="1"/>
      <protection locked="0"/>
    </xf>
    <xf numFmtId="0" fontId="49" fillId="15" borderId="24" xfId="0" applyFont="1" applyFill="1" applyBorder="1" applyAlignment="1" applyProtection="1">
      <alignment vertical="top"/>
      <protection locked="0"/>
    </xf>
    <xf numFmtId="0" fontId="53" fillId="15" borderId="13" xfId="0" applyFont="1" applyFill="1" applyBorder="1" applyAlignment="1" applyProtection="1">
      <alignment vertical="top" wrapText="1"/>
      <protection locked="0"/>
    </xf>
    <xf numFmtId="164" fontId="45" fillId="15" borderId="1" xfId="0" applyNumberFormat="1" applyFont="1" applyFill="1" applyBorder="1" applyAlignment="1" applyProtection="1">
      <alignment horizontal="left" vertical="top" wrapText="1"/>
      <protection locked="0"/>
    </xf>
    <xf numFmtId="0" fontId="45" fillId="0" borderId="33" xfId="0" applyFont="1" applyBorder="1" applyAlignment="1" applyProtection="1">
      <alignment vertical="top" wrapText="1"/>
      <protection locked="0"/>
    </xf>
    <xf numFmtId="0" fontId="53" fillId="0" borderId="3" xfId="0" applyFont="1" applyBorder="1" applyAlignment="1" applyProtection="1">
      <alignment vertical="top" wrapText="1"/>
      <protection locked="0"/>
    </xf>
    <xf numFmtId="0" fontId="72" fillId="0" borderId="3" xfId="0" applyFont="1" applyBorder="1" applyAlignment="1" applyProtection="1">
      <alignment vertical="top" wrapText="1"/>
      <protection locked="0"/>
    </xf>
    <xf numFmtId="0" fontId="51" fillId="0" borderId="3" xfId="0" applyFont="1" applyBorder="1" applyAlignment="1" applyProtection="1">
      <alignment vertical="top" wrapText="1"/>
      <protection locked="0"/>
    </xf>
    <xf numFmtId="0" fontId="45" fillId="12" borderId="0" xfId="0" applyFont="1" applyFill="1" applyAlignment="1" applyProtection="1">
      <alignment vertical="top" wrapText="1"/>
      <protection locked="0"/>
    </xf>
    <xf numFmtId="0" fontId="49" fillId="15" borderId="24" xfId="0" applyFont="1" applyFill="1" applyBorder="1" applyAlignment="1" applyProtection="1">
      <alignment vertical="top" wrapText="1"/>
      <protection locked="0"/>
    </xf>
    <xf numFmtId="0" fontId="53" fillId="0" borderId="17" xfId="0" applyFont="1" applyBorder="1" applyAlignment="1" applyProtection="1">
      <alignment vertical="top" wrapText="1"/>
      <protection locked="0"/>
    </xf>
    <xf numFmtId="0" fontId="71" fillId="15" borderId="13" xfId="0" applyFont="1" applyFill="1" applyBorder="1" applyAlignment="1" applyProtection="1">
      <alignment vertical="top" wrapText="1"/>
      <protection locked="0"/>
    </xf>
    <xf numFmtId="0" fontId="72" fillId="0" borderId="0" xfId="0" applyFont="1" applyAlignment="1" applyProtection="1">
      <alignment vertical="top"/>
      <protection locked="0"/>
    </xf>
    <xf numFmtId="0" fontId="45" fillId="11" borderId="0" xfId="0" applyFont="1" applyFill="1" applyAlignment="1">
      <alignment vertical="top" wrapText="1"/>
    </xf>
    <xf numFmtId="2" fontId="69" fillId="0" borderId="0" xfId="0" applyNumberFormat="1" applyFont="1" applyAlignment="1" applyProtection="1">
      <alignment vertical="top" wrapText="1"/>
      <protection locked="0"/>
    </xf>
    <xf numFmtId="0" fontId="53" fillId="0" borderId="3" xfId="0" applyFont="1" applyBorder="1" applyAlignment="1" applyProtection="1">
      <alignment vertical="top"/>
      <protection locked="0"/>
    </xf>
    <xf numFmtId="0" fontId="45" fillId="0" borderId="34" xfId="0" applyFont="1" applyBorder="1" applyAlignment="1" applyProtection="1">
      <alignment vertical="top" wrapText="1"/>
      <protection locked="0"/>
    </xf>
    <xf numFmtId="0" fontId="40" fillId="0" borderId="3" xfId="0" applyFont="1" applyBorder="1" applyAlignment="1" applyProtection="1">
      <alignment vertical="top" wrapText="1"/>
      <protection locked="0"/>
    </xf>
    <xf numFmtId="0" fontId="45" fillId="12" borderId="18" xfId="0" applyFont="1" applyFill="1" applyBorder="1" applyAlignment="1" applyProtection="1">
      <alignment horizontal="right" vertical="top" wrapText="1"/>
      <protection locked="0"/>
    </xf>
    <xf numFmtId="0" fontId="51" fillId="12" borderId="3" xfId="0" applyFont="1" applyFill="1" applyBorder="1" applyAlignment="1" applyProtection="1">
      <alignment vertical="top" wrapText="1"/>
      <protection locked="0"/>
    </xf>
    <xf numFmtId="0" fontId="45" fillId="12" borderId="18" xfId="0" applyFont="1" applyFill="1" applyBorder="1" applyAlignment="1" applyProtection="1">
      <alignment vertical="top" wrapText="1"/>
      <protection locked="0"/>
    </xf>
    <xf numFmtId="0" fontId="45" fillId="0" borderId="19" xfId="0" applyFont="1" applyBorder="1" applyAlignment="1" applyProtection="1">
      <alignment horizontal="left" vertical="top" wrapText="1"/>
      <protection locked="0"/>
    </xf>
    <xf numFmtId="0" fontId="53" fillId="0" borderId="20" xfId="0" applyFont="1" applyBorder="1" applyAlignment="1" applyProtection="1">
      <alignment vertical="top" wrapText="1"/>
      <protection locked="0"/>
    </xf>
    <xf numFmtId="164" fontId="45" fillId="15" borderId="1" xfId="0" applyNumberFormat="1" applyFont="1" applyFill="1" applyBorder="1" applyAlignment="1" applyProtection="1">
      <alignment vertical="top"/>
      <protection locked="0"/>
    </xf>
    <xf numFmtId="0" fontId="49" fillId="15" borderId="13" xfId="0" applyFont="1" applyFill="1" applyBorder="1" applyAlignment="1" applyProtection="1">
      <alignment horizontal="center" vertical="top" wrapText="1"/>
      <protection locked="0"/>
    </xf>
    <xf numFmtId="0" fontId="49" fillId="15" borderId="12" xfId="0" applyFont="1" applyFill="1" applyBorder="1" applyAlignment="1" applyProtection="1">
      <alignment horizontal="center" vertical="top" wrapText="1"/>
      <protection locked="0"/>
    </xf>
    <xf numFmtId="0" fontId="49" fillId="14" borderId="0" xfId="0" applyFont="1" applyFill="1" applyAlignment="1" applyProtection="1">
      <alignment vertical="top" wrapText="1"/>
      <protection locked="0"/>
    </xf>
    <xf numFmtId="0" fontId="45" fillId="15" borderId="13" xfId="0" applyFont="1" applyFill="1" applyBorder="1" applyAlignment="1" applyProtection="1">
      <alignment horizontal="center" vertical="top" wrapText="1"/>
      <protection locked="0"/>
    </xf>
    <xf numFmtId="0" fontId="69" fillId="0" borderId="12" xfId="0" applyFont="1" applyBorder="1" applyAlignment="1" applyProtection="1">
      <alignment horizontal="center" vertical="top" wrapText="1"/>
      <protection locked="0"/>
    </xf>
    <xf numFmtId="164" fontId="45" fillId="15" borderId="1" xfId="0" applyNumberFormat="1" applyFont="1" applyFill="1" applyBorder="1" applyAlignment="1" applyProtection="1">
      <alignment vertical="top" wrapText="1"/>
      <protection locked="0"/>
    </xf>
    <xf numFmtId="0" fontId="73" fillId="0" borderId="0" xfId="0" applyFont="1" applyAlignment="1" applyProtection="1">
      <alignment vertical="top" wrapText="1"/>
      <protection locked="0"/>
    </xf>
    <xf numFmtId="0" fontId="45" fillId="0" borderId="19" xfId="0" applyFont="1" applyBorder="1" applyAlignment="1" applyProtection="1">
      <alignment vertical="top" wrapText="1"/>
      <protection locked="0"/>
    </xf>
    <xf numFmtId="0" fontId="69" fillId="0" borderId="21" xfId="0" applyFont="1" applyBorder="1" applyAlignment="1" applyProtection="1">
      <alignment vertical="top" wrapText="1"/>
      <protection locked="0"/>
    </xf>
    <xf numFmtId="0" fontId="72" fillId="0" borderId="20" xfId="0" applyFont="1" applyBorder="1" applyAlignment="1" applyProtection="1">
      <alignment vertical="top" wrapText="1"/>
      <protection locked="0"/>
    </xf>
    <xf numFmtId="0" fontId="74" fillId="15" borderId="12" xfId="0" applyFont="1" applyFill="1" applyBorder="1" applyAlignment="1" applyProtection="1">
      <alignment vertical="top" wrapText="1"/>
      <protection locked="0"/>
    </xf>
    <xf numFmtId="0" fontId="45" fillId="15" borderId="12" xfId="0" applyFont="1" applyFill="1" applyBorder="1" applyAlignment="1" applyProtection="1">
      <alignment vertical="top" wrapText="1"/>
      <protection locked="0"/>
    </xf>
    <xf numFmtId="0" fontId="69" fillId="0" borderId="12" xfId="0" applyFont="1" applyBorder="1" applyAlignment="1" applyProtection="1">
      <alignment vertical="top" wrapText="1"/>
      <protection locked="0"/>
    </xf>
    <xf numFmtId="0" fontId="73" fillId="0" borderId="12" xfId="0" applyFont="1" applyBorder="1" applyAlignment="1" applyProtection="1">
      <alignment vertical="top" wrapText="1"/>
      <protection locked="0"/>
    </xf>
    <xf numFmtId="0" fontId="69" fillId="0" borderId="24" xfId="0" applyFont="1" applyBorder="1" applyAlignment="1" applyProtection="1">
      <alignment vertical="top" wrapText="1"/>
      <protection locked="0"/>
    </xf>
    <xf numFmtId="0" fontId="73" fillId="0" borderId="17" xfId="0" applyFont="1" applyBorder="1" applyAlignment="1" applyProtection="1">
      <alignment vertical="top" wrapText="1"/>
      <protection locked="0"/>
    </xf>
    <xf numFmtId="0" fontId="58" fillId="0" borderId="0" xfId="0" applyFont="1" applyAlignment="1" applyProtection="1">
      <alignment vertical="top" wrapText="1"/>
      <protection locked="0"/>
    </xf>
    <xf numFmtId="0" fontId="72" fillId="12" borderId="3" xfId="0" applyFont="1" applyFill="1" applyBorder="1" applyAlignment="1" applyProtection="1">
      <alignment vertical="top" wrapText="1"/>
      <protection locked="0"/>
    </xf>
    <xf numFmtId="164" fontId="45" fillId="21" borderId="18" xfId="0" applyNumberFormat="1" applyFont="1" applyFill="1" applyBorder="1" applyAlignment="1" applyProtection="1">
      <alignment horizontal="left" vertical="top" wrapText="1"/>
      <protection locked="0"/>
    </xf>
    <xf numFmtId="0" fontId="45" fillId="21" borderId="0" xfId="0" applyFont="1" applyFill="1" applyAlignment="1" applyProtection="1">
      <alignment vertical="top"/>
      <protection locked="0"/>
    </xf>
    <xf numFmtId="164" fontId="49" fillId="15" borderId="1" xfId="0" applyNumberFormat="1" applyFont="1" applyFill="1" applyBorder="1" applyAlignment="1" applyProtection="1">
      <alignment horizontal="left" vertical="top" wrapText="1"/>
      <protection locked="0"/>
    </xf>
    <xf numFmtId="0" fontId="49" fillId="15" borderId="13" xfId="0" applyFont="1" applyFill="1" applyBorder="1" applyAlignment="1" applyProtection="1">
      <alignment vertical="top" wrapText="1"/>
      <protection locked="0"/>
    </xf>
    <xf numFmtId="0" fontId="49" fillId="15" borderId="12" xfId="0" applyFont="1" applyFill="1" applyBorder="1" applyAlignment="1" applyProtection="1">
      <alignment vertical="top" wrapText="1"/>
      <protection locked="0"/>
    </xf>
    <xf numFmtId="0" fontId="72" fillId="0" borderId="13" xfId="0" applyFont="1" applyBorder="1" applyAlignment="1" applyProtection="1">
      <alignment vertical="top" wrapText="1"/>
      <protection locked="0"/>
    </xf>
    <xf numFmtId="0" fontId="72" fillId="0" borderId="12" xfId="0" applyFont="1" applyBorder="1" applyAlignment="1" applyProtection="1">
      <alignment vertical="top" wrapText="1"/>
      <protection locked="0"/>
    </xf>
    <xf numFmtId="0" fontId="69" fillId="0" borderId="13" xfId="0" applyFont="1" applyBorder="1" applyAlignment="1" applyProtection="1">
      <alignment vertical="top" wrapText="1"/>
      <protection locked="0"/>
    </xf>
    <xf numFmtId="0" fontId="47" fillId="0" borderId="0" xfId="0" applyFont="1" applyAlignment="1" applyProtection="1">
      <alignment vertical="top"/>
      <protection locked="0"/>
    </xf>
    <xf numFmtId="0" fontId="46" fillId="0" borderId="0" xfId="0" applyFont="1" applyAlignment="1" applyProtection="1">
      <alignment vertical="top"/>
      <protection locked="0"/>
    </xf>
    <xf numFmtId="0" fontId="65" fillId="11" borderId="0" xfId="0" applyFont="1" applyFill="1" applyAlignment="1" applyProtection="1">
      <alignment horizontal="left" vertical="top" wrapText="1"/>
      <protection locked="0"/>
    </xf>
    <xf numFmtId="0" fontId="75" fillId="0" borderId="0" xfId="0" applyFont="1" applyAlignment="1" applyProtection="1">
      <alignment horizontal="left" vertical="top" wrapText="1"/>
      <protection locked="0"/>
    </xf>
    <xf numFmtId="165" fontId="47" fillId="0" borderId="0" xfId="0" applyNumberFormat="1" applyFont="1" applyAlignment="1" applyProtection="1">
      <alignment vertical="top"/>
      <protection locked="0"/>
    </xf>
    <xf numFmtId="0" fontId="47" fillId="0" borderId="0" xfId="0" applyFont="1" applyProtection="1">
      <protection locked="0"/>
    </xf>
    <xf numFmtId="0" fontId="46" fillId="0" borderId="0" xfId="0" applyFont="1" applyProtection="1">
      <protection locked="0"/>
    </xf>
    <xf numFmtId="0" fontId="45" fillId="14" borderId="0" xfId="0" applyFont="1" applyFill="1" applyAlignment="1">
      <alignment horizontal="left" vertical="top" wrapText="1"/>
    </xf>
    <xf numFmtId="0" fontId="57" fillId="15" borderId="12" xfId="0" applyFont="1" applyFill="1" applyBorder="1" applyAlignment="1">
      <alignment horizontal="left" vertical="center" wrapText="1"/>
    </xf>
    <xf numFmtId="0" fontId="49" fillId="15" borderId="12" xfId="0" applyFont="1" applyFill="1" applyBorder="1" applyAlignment="1">
      <alignment vertical="top" wrapText="1"/>
    </xf>
    <xf numFmtId="0" fontId="49" fillId="15" borderId="24" xfId="0" applyFont="1" applyFill="1" applyBorder="1" applyAlignment="1">
      <alignment vertical="top" wrapText="1"/>
    </xf>
    <xf numFmtId="0" fontId="69" fillId="0" borderId="12" xfId="0" applyFont="1" applyBorder="1" applyAlignment="1">
      <alignment vertical="top" wrapText="1"/>
    </xf>
    <xf numFmtId="0" fontId="69" fillId="0" borderId="14" xfId="0" applyFont="1" applyBorder="1" applyAlignment="1">
      <alignment vertical="top" wrapText="1"/>
    </xf>
    <xf numFmtId="0" fontId="79" fillId="0" borderId="12" xfId="0" applyFont="1" applyBorder="1" applyAlignment="1">
      <alignment vertical="top" wrapText="1"/>
    </xf>
    <xf numFmtId="0" fontId="50" fillId="0" borderId="12" xfId="0" applyFont="1" applyBorder="1" applyAlignment="1">
      <alignment vertical="top" wrapText="1"/>
    </xf>
    <xf numFmtId="164" fontId="49" fillId="15" borderId="22" xfId="0" applyNumberFormat="1" applyFont="1" applyFill="1" applyBorder="1" applyAlignment="1">
      <alignment vertical="top" wrapText="1"/>
    </xf>
    <xf numFmtId="0" fontId="46" fillId="22" borderId="12" xfId="9" applyFont="1" applyFill="1" applyBorder="1" applyAlignment="1">
      <alignment horizontal="left" vertical="top" wrapText="1"/>
    </xf>
    <xf numFmtId="0" fontId="45" fillId="17" borderId="12" xfId="0" applyFont="1" applyFill="1" applyBorder="1" applyAlignment="1">
      <alignment vertical="top" wrapText="1"/>
    </xf>
    <xf numFmtId="0" fontId="46" fillId="17" borderId="12" xfId="9" applyFont="1" applyFill="1" applyBorder="1" applyAlignment="1">
      <alignment horizontal="left" vertical="top" wrapText="1"/>
    </xf>
    <xf numFmtId="2" fontId="45" fillId="0" borderId="0" xfId="0" applyNumberFormat="1" applyFont="1" applyAlignment="1">
      <alignment vertical="top" wrapText="1"/>
    </xf>
    <xf numFmtId="0" fontId="46" fillId="24" borderId="12" xfId="9" applyFont="1" applyFill="1" applyBorder="1" applyAlignment="1">
      <alignment horizontal="left" vertical="top" wrapText="1"/>
    </xf>
    <xf numFmtId="0" fontId="83" fillId="0" borderId="12" xfId="12" applyFont="1" applyBorder="1" applyAlignment="1">
      <alignment horizontal="left" vertical="top" wrapText="1"/>
    </xf>
    <xf numFmtId="0" fontId="57" fillId="0" borderId="12" xfId="12" applyFont="1" applyBorder="1" applyAlignment="1">
      <alignment horizontal="left" vertical="top" wrapText="1"/>
    </xf>
    <xf numFmtId="0" fontId="46" fillId="0" borderId="23" xfId="12" applyFont="1" applyBorder="1" applyAlignment="1">
      <alignment horizontal="left" vertical="top" wrapText="1"/>
    </xf>
    <xf numFmtId="0" fontId="46" fillId="0" borderId="0" xfId="12" applyFont="1" applyAlignment="1">
      <alignment horizontal="left" vertical="top" wrapText="1"/>
    </xf>
    <xf numFmtId="0" fontId="54" fillId="0" borderId="0" xfId="12" applyFont="1" applyAlignment="1">
      <alignment horizontal="left" vertical="top" wrapText="1"/>
    </xf>
    <xf numFmtId="0" fontId="57" fillId="0" borderId="0" xfId="12" applyFont="1" applyAlignment="1">
      <alignment horizontal="left" vertical="top" wrapText="1"/>
    </xf>
    <xf numFmtId="0" fontId="52" fillId="0" borderId="0" xfId="12" applyFont="1" applyAlignment="1">
      <alignment horizontal="left" vertical="top" wrapText="1"/>
    </xf>
    <xf numFmtId="0" fontId="52" fillId="25" borderId="12" xfId="12" applyFont="1" applyFill="1" applyBorder="1" applyAlignment="1">
      <alignment horizontal="left" vertical="top" wrapText="1"/>
    </xf>
    <xf numFmtId="0" fontId="57" fillId="25" borderId="12" xfId="12" applyFont="1" applyFill="1" applyBorder="1" applyAlignment="1">
      <alignment horizontal="left" vertical="top" wrapText="1"/>
    </xf>
    <xf numFmtId="0" fontId="83" fillId="25" borderId="12" xfId="12" applyFont="1" applyFill="1" applyBorder="1" applyAlignment="1">
      <alignment horizontal="left" vertical="top" wrapText="1"/>
    </xf>
    <xf numFmtId="0" fontId="54" fillId="25" borderId="12" xfId="12" applyFont="1" applyFill="1" applyBorder="1" applyAlignment="1">
      <alignment horizontal="left" vertical="top" wrapText="1"/>
    </xf>
    <xf numFmtId="0" fontId="52" fillId="0" borderId="12" xfId="12" applyFont="1" applyBorder="1" applyAlignment="1">
      <alignment horizontal="left" vertical="top" wrapText="1"/>
    </xf>
    <xf numFmtId="0" fontId="54" fillId="0" borderId="12" xfId="12" applyFont="1" applyBorder="1" applyAlignment="1">
      <alignment horizontal="left" vertical="top" wrapText="1"/>
    </xf>
    <xf numFmtId="0" fontId="57" fillId="0" borderId="12" xfId="12" applyFont="1" applyBorder="1" applyAlignment="1">
      <alignment horizontal="center" vertical="top" wrapText="1"/>
    </xf>
    <xf numFmtId="0" fontId="46" fillId="12" borderId="23" xfId="12" applyFont="1" applyFill="1" applyBorder="1" applyAlignment="1">
      <alignment horizontal="left" vertical="top" wrapText="1"/>
    </xf>
    <xf numFmtId="0" fontId="52" fillId="0" borderId="23" xfId="12" applyFont="1" applyBorder="1" applyAlignment="1">
      <alignment horizontal="left" vertical="top" wrapText="1"/>
    </xf>
    <xf numFmtId="0" fontId="46" fillId="0" borderId="24" xfId="12" applyFont="1" applyBorder="1" applyAlignment="1">
      <alignment horizontal="left" vertical="top" wrapText="1"/>
    </xf>
    <xf numFmtId="0" fontId="57" fillId="0" borderId="23" xfId="12" applyFont="1" applyBorder="1" applyAlignment="1">
      <alignment horizontal="left" vertical="top" wrapText="1"/>
    </xf>
    <xf numFmtId="0" fontId="47" fillId="0" borderId="12" xfId="12" applyFont="1" applyBorder="1" applyAlignment="1">
      <alignment horizontal="left" vertical="top" wrapText="1"/>
    </xf>
    <xf numFmtId="0" fontId="46" fillId="0" borderId="12" xfId="12" applyFont="1" applyBorder="1" applyAlignment="1">
      <alignment horizontal="left" vertical="top" wrapText="1"/>
    </xf>
    <xf numFmtId="0" fontId="57" fillId="0" borderId="16" xfId="12" applyFont="1" applyBorder="1" applyAlignment="1">
      <alignment horizontal="left" vertical="top" wrapText="1"/>
    </xf>
    <xf numFmtId="0" fontId="46" fillId="12" borderId="0" xfId="12" applyFont="1" applyFill="1" applyAlignment="1">
      <alignment horizontal="left" vertical="top" wrapText="1"/>
    </xf>
    <xf numFmtId="0" fontId="47" fillId="12" borderId="0" xfId="12" applyFont="1" applyFill="1" applyAlignment="1">
      <alignment horizontal="left" vertical="top" wrapText="1"/>
    </xf>
    <xf numFmtId="0" fontId="54" fillId="12" borderId="0" xfId="12" applyFont="1" applyFill="1" applyAlignment="1">
      <alignment horizontal="left" vertical="top" wrapText="1"/>
    </xf>
    <xf numFmtId="2" fontId="52" fillId="25" borderId="12" xfId="12" applyNumberFormat="1" applyFont="1" applyFill="1" applyBorder="1" applyAlignment="1">
      <alignment horizontal="left" vertical="top" wrapText="1"/>
    </xf>
    <xf numFmtId="0" fontId="57" fillId="0" borderId="24" xfId="12" applyFont="1" applyBorder="1" applyAlignment="1">
      <alignment horizontal="left" vertical="top" wrapText="1"/>
    </xf>
    <xf numFmtId="0" fontId="52" fillId="12" borderId="12" xfId="12" applyFont="1" applyFill="1" applyBorder="1" applyAlignment="1">
      <alignment horizontal="left" vertical="top" wrapText="1"/>
    </xf>
    <xf numFmtId="0" fontId="39" fillId="0" borderId="23" xfId="12" applyFont="1" applyBorder="1" applyAlignment="1">
      <alignment horizontal="left" vertical="top" wrapText="1"/>
    </xf>
    <xf numFmtId="0" fontId="57" fillId="12" borderId="12" xfId="12" applyFont="1" applyFill="1" applyBorder="1" applyAlignment="1">
      <alignment horizontal="left" vertical="top" wrapText="1"/>
    </xf>
    <xf numFmtId="0" fontId="87" fillId="0" borderId="0" xfId="24" applyFont="1"/>
    <xf numFmtId="0" fontId="43" fillId="0" borderId="0" xfId="24"/>
    <xf numFmtId="0" fontId="43" fillId="0" borderId="12" xfId="24" applyBorder="1"/>
    <xf numFmtId="0" fontId="88" fillId="0" borderId="0" xfId="24" applyFont="1"/>
    <xf numFmtId="0" fontId="43" fillId="0" borderId="12" xfId="24" applyBorder="1" applyAlignment="1">
      <alignment wrapText="1"/>
    </xf>
    <xf numFmtId="0" fontId="43" fillId="0" borderId="0" xfId="24" applyAlignment="1">
      <alignment wrapText="1"/>
    </xf>
    <xf numFmtId="0" fontId="88" fillId="0" borderId="12" xfId="24" applyFont="1" applyBorder="1"/>
    <xf numFmtId="0" fontId="88" fillId="0" borderId="12" xfId="24" applyFont="1" applyBorder="1" applyAlignment="1">
      <alignment wrapText="1"/>
    </xf>
    <xf numFmtId="15" fontId="88" fillId="0" borderId="12" xfId="24" applyNumberFormat="1" applyFont="1" applyBorder="1" applyAlignment="1">
      <alignment horizontal="left"/>
    </xf>
    <xf numFmtId="0" fontId="85" fillId="0" borderId="0" xfId="24" applyFont="1"/>
    <xf numFmtId="0" fontId="11" fillId="0" borderId="0" xfId="24" applyFont="1"/>
    <xf numFmtId="0" fontId="90" fillId="0" borderId="0" xfId="24" applyFont="1"/>
    <xf numFmtId="0" fontId="91" fillId="0" borderId="0" xfId="24" applyFont="1"/>
    <xf numFmtId="0" fontId="92" fillId="0" borderId="0" xfId="24" applyFont="1"/>
    <xf numFmtId="0" fontId="11" fillId="9" borderId="12" xfId="24" applyFont="1" applyFill="1" applyBorder="1"/>
    <xf numFmtId="0" fontId="86" fillId="9" borderId="12" xfId="24" applyFont="1" applyFill="1" applyBorder="1" applyAlignment="1">
      <alignment wrapText="1"/>
    </xf>
    <xf numFmtId="0" fontId="93" fillId="14" borderId="12" xfId="24" applyFont="1" applyFill="1" applyBorder="1" applyAlignment="1">
      <alignment wrapText="1"/>
    </xf>
    <xf numFmtId="0" fontId="92" fillId="0" borderId="0" xfId="24" applyFont="1" applyAlignment="1">
      <alignment wrapText="1"/>
    </xf>
    <xf numFmtId="0" fontId="92" fillId="14" borderId="12" xfId="24" applyFont="1" applyFill="1" applyBorder="1" applyAlignment="1">
      <alignment wrapText="1"/>
    </xf>
    <xf numFmtId="0" fontId="94" fillId="0" borderId="0" xfId="24" applyFont="1"/>
    <xf numFmtId="0" fontId="95" fillId="0" borderId="0" xfId="24" applyFont="1"/>
    <xf numFmtId="0" fontId="91" fillId="9" borderId="12" xfId="24" applyFont="1" applyFill="1" applyBorder="1"/>
    <xf numFmtId="0" fontId="93" fillId="0" borderId="0" xfId="24" applyFont="1"/>
    <xf numFmtId="0" fontId="43" fillId="14" borderId="12" xfId="24" applyFill="1" applyBorder="1"/>
    <xf numFmtId="0" fontId="89" fillId="0" borderId="12" xfId="24" applyFont="1" applyBorder="1"/>
    <xf numFmtId="0" fontId="11" fillId="9" borderId="12" xfId="24" applyFont="1" applyFill="1" applyBorder="1" applyAlignment="1">
      <alignment wrapText="1"/>
    </xf>
    <xf numFmtId="14" fontId="45" fillId="0" borderId="3" xfId="0" applyNumberFormat="1" applyFont="1" applyBorder="1" applyAlignment="1">
      <alignment vertical="top" wrapText="1"/>
    </xf>
    <xf numFmtId="0" fontId="45" fillId="0" borderId="0" xfId="39" applyFont="1"/>
    <xf numFmtId="0" fontId="46" fillId="0" borderId="0" xfId="39" applyFont="1" applyAlignment="1">
      <alignment vertical="top" wrapText="1"/>
    </xf>
    <xf numFmtId="0" fontId="45" fillId="0" borderId="0" xfId="39" applyFont="1" applyAlignment="1">
      <alignment horizontal="center" vertical="top"/>
    </xf>
    <xf numFmtId="0" fontId="45" fillId="0" borderId="0" xfId="39" applyFont="1" applyAlignment="1">
      <alignment vertical="top" wrapText="1"/>
    </xf>
    <xf numFmtId="0" fontId="49" fillId="16" borderId="0" xfId="39" applyFont="1" applyFill="1" applyAlignment="1">
      <alignment horizontal="left" vertical="top"/>
    </xf>
    <xf numFmtId="0" fontId="45" fillId="0" borderId="0" xfId="39" applyFont="1" applyAlignment="1">
      <alignment horizontal="center"/>
    </xf>
    <xf numFmtId="0" fontId="0" fillId="16" borderId="17" xfId="0" applyFill="1" applyBorder="1" applyAlignment="1">
      <alignment vertical="top" wrapText="1"/>
    </xf>
    <xf numFmtId="0" fontId="0" fillId="16" borderId="22" xfId="0" applyFill="1" applyBorder="1" applyAlignment="1">
      <alignment horizontal="center" vertical="top" wrapText="1"/>
    </xf>
    <xf numFmtId="0" fontId="97" fillId="16" borderId="17" xfId="0" applyFont="1" applyFill="1" applyBorder="1" applyAlignment="1">
      <alignment vertical="top" wrapText="1"/>
    </xf>
    <xf numFmtId="0" fontId="97" fillId="16" borderId="22" xfId="0" applyFont="1" applyFill="1" applyBorder="1" applyAlignment="1">
      <alignment horizontal="center" vertical="top" wrapText="1"/>
    </xf>
    <xf numFmtId="0" fontId="97" fillId="16" borderId="13" xfId="0" applyFont="1" applyFill="1" applyBorder="1" applyAlignment="1">
      <alignment vertical="top" wrapText="1"/>
    </xf>
    <xf numFmtId="0" fontId="97" fillId="16" borderId="24" xfId="0" applyFont="1" applyFill="1" applyBorder="1" applyAlignment="1">
      <alignment horizontal="center" vertical="top" wrapText="1"/>
    </xf>
    <xf numFmtId="0" fontId="0" fillId="16" borderId="13" xfId="0" applyFill="1" applyBorder="1" applyAlignment="1">
      <alignment vertical="top" wrapText="1"/>
    </xf>
    <xf numFmtId="0" fontId="0" fillId="16" borderId="24" xfId="0" applyFill="1" applyBorder="1" applyAlignment="1">
      <alignment horizontal="center" vertical="top" wrapText="1"/>
    </xf>
    <xf numFmtId="0" fontId="6" fillId="16" borderId="17" xfId="0" applyFont="1" applyFill="1" applyBorder="1" applyAlignment="1">
      <alignment vertical="top" wrapText="1"/>
    </xf>
    <xf numFmtId="0" fontId="6" fillId="16" borderId="22" xfId="0" applyFont="1" applyFill="1" applyBorder="1" applyAlignment="1">
      <alignment horizontal="center" vertical="top" wrapText="1"/>
    </xf>
    <xf numFmtId="0" fontId="0" fillId="23" borderId="17" xfId="0" applyFill="1" applyBorder="1" applyAlignment="1">
      <alignment vertical="top" wrapText="1"/>
    </xf>
    <xf numFmtId="0" fontId="0" fillId="23" borderId="22" xfId="0" applyFill="1" applyBorder="1" applyAlignment="1">
      <alignment horizontal="center" vertical="top" wrapText="1"/>
    </xf>
    <xf numFmtId="0" fontId="0" fillId="23" borderId="13" xfId="0" applyFill="1" applyBorder="1" applyAlignment="1">
      <alignment vertical="top" wrapText="1"/>
    </xf>
    <xf numFmtId="0" fontId="0" fillId="23" borderId="24" xfId="0" applyFill="1" applyBorder="1" applyAlignment="1">
      <alignment horizontal="center" vertical="top" wrapText="1"/>
    </xf>
    <xf numFmtId="0" fontId="97" fillId="27" borderId="13" xfId="0" applyFont="1" applyFill="1" applyBorder="1" applyAlignment="1">
      <alignment vertical="top" wrapText="1"/>
    </xf>
    <xf numFmtId="0" fontId="97" fillId="27" borderId="24" xfId="0" applyFont="1" applyFill="1" applyBorder="1" applyAlignment="1">
      <alignment horizontal="center" vertical="top" wrapText="1"/>
    </xf>
    <xf numFmtId="0" fontId="47" fillId="0" borderId="0" xfId="39" applyFont="1"/>
    <xf numFmtId="0" fontId="23" fillId="0" borderId="0" xfId="0" applyFont="1" applyAlignment="1">
      <alignment horizontal="left" vertical="center" wrapText="1"/>
    </xf>
    <xf numFmtId="0" fontId="23" fillId="0" borderId="0" xfId="0" applyFont="1" applyAlignment="1">
      <alignment horizontal="center" vertical="center"/>
    </xf>
    <xf numFmtId="0" fontId="23" fillId="0" borderId="0" xfId="0" applyFont="1"/>
    <xf numFmtId="0" fontId="23" fillId="0" borderId="0" xfId="0" applyFont="1" applyAlignment="1">
      <alignment horizontal="left" vertical="center"/>
    </xf>
    <xf numFmtId="0" fontId="99" fillId="29" borderId="13" xfId="0" applyFont="1" applyFill="1" applyBorder="1" applyAlignment="1">
      <alignment wrapText="1"/>
    </xf>
    <xf numFmtId="0" fontId="38" fillId="29" borderId="24" xfId="0" applyFont="1" applyFill="1" applyBorder="1" applyAlignment="1">
      <alignment horizontal="center" wrapText="1"/>
    </xf>
    <xf numFmtId="0" fontId="38" fillId="29" borderId="23" xfId="0" applyFont="1" applyFill="1" applyBorder="1"/>
    <xf numFmtId="0" fontId="62" fillId="16" borderId="13" xfId="0" applyFont="1" applyFill="1" applyBorder="1" applyAlignment="1">
      <alignment vertical="top" wrapText="1"/>
    </xf>
    <xf numFmtId="0" fontId="62" fillId="16" borderId="24" xfId="0" applyFont="1" applyFill="1" applyBorder="1" applyAlignment="1">
      <alignment horizontal="center" vertical="top" wrapText="1"/>
    </xf>
    <xf numFmtId="0" fontId="60" fillId="0" borderId="0" xfId="39" applyFont="1"/>
    <xf numFmtId="0" fontId="38" fillId="0" borderId="0" xfId="0" applyFont="1" applyAlignment="1">
      <alignment vertical="center" wrapText="1"/>
    </xf>
    <xf numFmtId="0" fontId="38" fillId="0" borderId="0" xfId="0" applyFont="1" applyAlignment="1">
      <alignment vertical="center"/>
    </xf>
    <xf numFmtId="0" fontId="0" fillId="27" borderId="17" xfId="0" applyFill="1" applyBorder="1" applyAlignment="1">
      <alignment vertical="top" wrapText="1"/>
    </xf>
    <xf numFmtId="0" fontId="0" fillId="27" borderId="22" xfId="0" applyFill="1" applyBorder="1" applyAlignment="1">
      <alignment horizontal="center" vertical="top" wrapText="1"/>
    </xf>
    <xf numFmtId="0" fontId="97" fillId="27" borderId="17" xfId="0" applyFont="1" applyFill="1" applyBorder="1" applyAlignment="1">
      <alignment vertical="top" wrapText="1"/>
    </xf>
    <xf numFmtId="0" fontId="97" fillId="27" borderId="22" xfId="0" applyFont="1" applyFill="1" applyBorder="1" applyAlignment="1">
      <alignment horizontal="center" vertical="top" wrapText="1"/>
    </xf>
    <xf numFmtId="0" fontId="0" fillId="27" borderId="13" xfId="0" applyFill="1" applyBorder="1" applyAlignment="1">
      <alignment vertical="top" wrapText="1"/>
    </xf>
    <xf numFmtId="0" fontId="0" fillId="27" borderId="24" xfId="0" applyFill="1" applyBorder="1" applyAlignment="1">
      <alignment horizontal="center" vertical="top" wrapText="1"/>
    </xf>
    <xf numFmtId="0" fontId="102" fillId="0" borderId="0" xfId="0" applyFont="1" applyAlignment="1">
      <alignment wrapText="1"/>
    </xf>
    <xf numFmtId="0" fontId="0" fillId="23" borderId="13" xfId="0" applyFill="1" applyBorder="1" applyAlignment="1">
      <alignment vertical="top"/>
    </xf>
    <xf numFmtId="0" fontId="0" fillId="23" borderId="24" xfId="0" applyFill="1" applyBorder="1" applyAlignment="1">
      <alignment horizontal="center" vertical="top"/>
    </xf>
    <xf numFmtId="0" fontId="0" fillId="16" borderId="13" xfId="0" applyFill="1" applyBorder="1" applyAlignment="1">
      <alignment vertical="top"/>
    </xf>
    <xf numFmtId="0" fontId="0" fillId="16" borderId="24" xfId="0" applyFill="1" applyBorder="1" applyAlignment="1">
      <alignment horizontal="center" vertical="top"/>
    </xf>
    <xf numFmtId="0" fontId="104" fillId="23" borderId="0" xfId="40" applyFont="1" applyFill="1" applyAlignment="1">
      <alignment horizontal="center" vertical="top"/>
    </xf>
    <xf numFmtId="0" fontId="4" fillId="0" borderId="12" xfId="0" applyFont="1" applyBorder="1" applyAlignment="1">
      <alignment vertical="top" wrapText="1"/>
    </xf>
    <xf numFmtId="14" fontId="46" fillId="0" borderId="21" xfId="7" applyNumberFormat="1" applyFont="1" applyBorder="1" applyAlignment="1">
      <alignment vertical="top"/>
    </xf>
    <xf numFmtId="0" fontId="45" fillId="0" borderId="20" xfId="0" applyFont="1" applyBorder="1" applyAlignment="1">
      <alignment horizontal="left" vertical="top"/>
    </xf>
    <xf numFmtId="0" fontId="52" fillId="11" borderId="14" xfId="0" applyFont="1" applyFill="1" applyBorder="1" applyAlignment="1">
      <alignment vertical="top"/>
    </xf>
    <xf numFmtId="0" fontId="52" fillId="11" borderId="0" xfId="0" applyFont="1" applyFill="1" applyAlignment="1">
      <alignment vertical="top"/>
    </xf>
    <xf numFmtId="0" fontId="52" fillId="11" borderId="12" xfId="0" applyFont="1" applyFill="1" applyBorder="1" applyAlignment="1">
      <alignment vertical="top"/>
    </xf>
    <xf numFmtId="0" fontId="52" fillId="31" borderId="49" xfId="0" applyFont="1" applyFill="1" applyBorder="1" applyAlignment="1">
      <alignment vertical="top"/>
    </xf>
    <xf numFmtId="0" fontId="52" fillId="31" borderId="50" xfId="0" applyFont="1" applyFill="1" applyBorder="1" applyAlignment="1">
      <alignment vertical="top"/>
    </xf>
    <xf numFmtId="0" fontId="52" fillId="31" borderId="25" xfId="0" applyFont="1" applyFill="1" applyBorder="1" applyAlignment="1">
      <alignment horizontal="left" vertical="top" wrapText="1"/>
    </xf>
    <xf numFmtId="0" fontId="52" fillId="31" borderId="15" xfId="0" applyFont="1" applyFill="1" applyBorder="1" applyAlignment="1">
      <alignment vertical="top" wrapText="1"/>
    </xf>
    <xf numFmtId="0" fontId="52" fillId="31" borderId="51" xfId="0" applyFont="1" applyFill="1" applyBorder="1" applyAlignment="1">
      <alignment vertical="top" wrapText="1"/>
    </xf>
    <xf numFmtId="0" fontId="52" fillId="11" borderId="13" xfId="0" applyFont="1" applyFill="1" applyBorder="1" applyAlignment="1">
      <alignment vertical="top" wrapText="1"/>
    </xf>
    <xf numFmtId="0" fontId="52" fillId="11" borderId="12" xfId="0" applyFont="1" applyFill="1" applyBorder="1" applyAlignment="1">
      <alignment vertical="top" wrapText="1"/>
    </xf>
    <xf numFmtId="0" fontId="107" fillId="0" borderId="39" xfId="32" applyFont="1" applyBorder="1" applyAlignment="1">
      <alignment vertical="top" wrapText="1"/>
    </xf>
    <xf numFmtId="167" fontId="81" fillId="0" borderId="52" xfId="0" applyNumberFormat="1" applyFont="1" applyBorder="1" applyAlignment="1">
      <alignment horizontal="left" vertical="center" wrapText="1"/>
    </xf>
    <xf numFmtId="167" fontId="81" fillId="0" borderId="53" xfId="0" applyNumberFormat="1" applyFont="1" applyBorder="1" applyAlignment="1">
      <alignment horizontal="left" vertical="center" wrapText="1"/>
    </xf>
    <xf numFmtId="0" fontId="109" fillId="32" borderId="39" xfId="32" applyFont="1" applyFill="1" applyBorder="1" applyAlignment="1">
      <alignment vertical="top" wrapText="1"/>
    </xf>
    <xf numFmtId="17" fontId="107" fillId="0" borderId="39" xfId="32" applyNumberFormat="1" applyFont="1" applyBorder="1" applyAlignment="1">
      <alignment vertical="top" wrapText="1"/>
    </xf>
    <xf numFmtId="0" fontId="107" fillId="0" borderId="55" xfId="32" applyFont="1" applyBorder="1" applyAlignment="1">
      <alignment vertical="top" wrapText="1"/>
    </xf>
    <xf numFmtId="0" fontId="107" fillId="0" borderId="56" xfId="32" applyFont="1" applyBorder="1" applyAlignment="1">
      <alignment vertical="top" wrapText="1"/>
    </xf>
    <xf numFmtId="0" fontId="107" fillId="0" borderId="56" xfId="32" applyFont="1" applyBorder="1" applyAlignment="1">
      <alignment vertical="top"/>
    </xf>
    <xf numFmtId="0" fontId="110" fillId="0" borderId="56" xfId="32" applyFont="1" applyBorder="1" applyAlignment="1">
      <alignment vertical="top"/>
    </xf>
    <xf numFmtId="0" fontId="110" fillId="0" borderId="56" xfId="32" applyFont="1" applyBorder="1" applyAlignment="1">
      <alignment vertical="top" wrapText="1"/>
    </xf>
    <xf numFmtId="0" fontId="111" fillId="0" borderId="56" xfId="32" applyFont="1" applyBorder="1" applyAlignment="1">
      <alignment vertical="top"/>
    </xf>
    <xf numFmtId="0" fontId="109" fillId="0" borderId="56" xfId="32" applyFont="1" applyBorder="1" applyAlignment="1">
      <alignment vertical="top" wrapText="1"/>
    </xf>
    <xf numFmtId="0" fontId="107" fillId="0" borderId="0" xfId="32" applyFont="1" applyAlignment="1">
      <alignment vertical="top" wrapText="1"/>
    </xf>
    <xf numFmtId="0" fontId="107" fillId="0" borderId="57" xfId="32" applyFont="1" applyBorder="1" applyAlignment="1">
      <alignment vertical="top"/>
    </xf>
    <xf numFmtId="0" fontId="107" fillId="0" borderId="57" xfId="32" applyFont="1" applyBorder="1" applyAlignment="1">
      <alignment vertical="top" wrapText="1"/>
    </xf>
    <xf numFmtId="0" fontId="107" fillId="0" borderId="12" xfId="32" applyFont="1" applyBorder="1" applyAlignment="1">
      <alignment vertical="top" wrapText="1"/>
    </xf>
    <xf numFmtId="0" fontId="107" fillId="0" borderId="12" xfId="32" applyFont="1" applyBorder="1" applyAlignment="1">
      <alignment vertical="top"/>
    </xf>
    <xf numFmtId="0" fontId="46" fillId="0" borderId="0" xfId="0" applyFont="1" applyAlignment="1">
      <alignment vertical="top" wrapText="1"/>
    </xf>
    <xf numFmtId="0" fontId="52" fillId="0" borderId="0" xfId="0" applyFont="1" applyAlignment="1">
      <alignment vertical="top" wrapText="1"/>
    </xf>
    <xf numFmtId="0" fontId="52" fillId="31" borderId="12" xfId="0" applyFont="1" applyFill="1" applyBorder="1" applyAlignment="1">
      <alignment vertical="top"/>
    </xf>
    <xf numFmtId="0" fontId="52" fillId="31" borderId="25" xfId="0" applyFont="1" applyFill="1" applyBorder="1" applyAlignment="1">
      <alignment vertical="top" wrapText="1"/>
    </xf>
    <xf numFmtId="0" fontId="52" fillId="11" borderId="23" xfId="0" applyFont="1" applyFill="1" applyBorder="1" applyAlignment="1">
      <alignment vertical="top" wrapText="1"/>
    </xf>
    <xf numFmtId="0" fontId="52" fillId="31" borderId="12" xfId="0" applyFont="1" applyFill="1" applyBorder="1" applyAlignment="1">
      <alignment vertical="top" wrapText="1"/>
    </xf>
    <xf numFmtId="0" fontId="52" fillId="31" borderId="58" xfId="0" applyFont="1" applyFill="1" applyBorder="1" applyAlignment="1">
      <alignment vertical="top" wrapText="1"/>
    </xf>
    <xf numFmtId="0" fontId="109" fillId="33" borderId="39" xfId="32" applyFont="1" applyFill="1" applyBorder="1" applyAlignment="1">
      <alignment vertical="top" wrapText="1"/>
    </xf>
    <xf numFmtId="0" fontId="109" fillId="33" borderId="12" xfId="32" applyFont="1" applyFill="1" applyBorder="1" applyAlignment="1">
      <alignment vertical="top" wrapText="1"/>
    </xf>
    <xf numFmtId="0" fontId="45" fillId="16" borderId="0" xfId="8" applyFont="1" applyFill="1" applyAlignment="1">
      <alignment horizontal="center" vertical="top"/>
    </xf>
    <xf numFmtId="0" fontId="49" fillId="23" borderId="0" xfId="8" applyFont="1" applyFill="1" applyAlignment="1">
      <alignment horizontal="left" vertical="top"/>
    </xf>
    <xf numFmtId="0" fontId="45" fillId="23" borderId="0" xfId="8" applyFont="1" applyFill="1" applyAlignment="1">
      <alignment vertical="top" wrapText="1"/>
    </xf>
    <xf numFmtId="0" fontId="45" fillId="23" borderId="0" xfId="8" applyFont="1" applyFill="1" applyAlignment="1">
      <alignment horizontal="center" vertical="top"/>
    </xf>
    <xf numFmtId="0" fontId="46" fillId="23" borderId="0" xfId="8" applyFont="1" applyFill="1" applyAlignment="1">
      <alignment vertical="top" wrapText="1"/>
    </xf>
    <xf numFmtId="0" fontId="49" fillId="23" borderId="0" xfId="8" applyFont="1" applyFill="1" applyAlignment="1">
      <alignment horizontal="right" vertical="top" wrapText="1"/>
    </xf>
    <xf numFmtId="0" fontId="49" fillId="23" borderId="0" xfId="8" applyFont="1" applyFill="1" applyAlignment="1">
      <alignment horizontal="center" vertical="top" wrapText="1"/>
    </xf>
    <xf numFmtId="0" fontId="49" fillId="16" borderId="14" xfId="8" applyFont="1" applyFill="1" applyBorder="1" applyAlignment="1">
      <alignment horizontal="center" vertical="top"/>
    </xf>
    <xf numFmtId="0" fontId="49" fillId="28" borderId="16" xfId="8" applyFont="1" applyFill="1" applyBorder="1" applyAlignment="1">
      <alignment horizontal="left" vertical="top" wrapText="1"/>
    </xf>
    <xf numFmtId="0" fontId="49" fillId="28" borderId="22" xfId="8" applyFont="1" applyFill="1" applyBorder="1" applyAlignment="1">
      <alignment vertical="top" wrapText="1"/>
    </xf>
    <xf numFmtId="0" fontId="49" fillId="28" borderId="22" xfId="8" applyFont="1" applyFill="1" applyBorder="1" applyAlignment="1">
      <alignment horizontal="center" vertical="top"/>
    </xf>
    <xf numFmtId="0" fontId="49" fillId="28" borderId="17" xfId="8" applyFont="1" applyFill="1" applyBorder="1" applyAlignment="1">
      <alignment vertical="top" wrapText="1"/>
    </xf>
    <xf numFmtId="0" fontId="49" fillId="23" borderId="14" xfId="8" applyFont="1" applyFill="1" applyBorder="1" applyAlignment="1">
      <alignment horizontal="left" vertical="top" wrapText="1"/>
    </xf>
    <xf numFmtId="0" fontId="49" fillId="23" borderId="14" xfId="8" applyFont="1" applyFill="1" applyBorder="1" applyAlignment="1">
      <alignment vertical="top" wrapText="1"/>
    </xf>
    <xf numFmtId="0" fontId="49" fillId="23" borderId="14" xfId="8" applyFont="1" applyFill="1" applyBorder="1" applyAlignment="1">
      <alignment horizontal="center" vertical="top"/>
    </xf>
    <xf numFmtId="0" fontId="49" fillId="16" borderId="16" xfId="8" applyFont="1" applyFill="1" applyBorder="1" applyAlignment="1">
      <alignment horizontal="left" vertical="top" wrapText="1"/>
    </xf>
    <xf numFmtId="0" fontId="57" fillId="16" borderId="22" xfId="8" applyFont="1" applyFill="1" applyBorder="1" applyAlignment="1">
      <alignment vertical="top" wrapText="1"/>
    </xf>
    <xf numFmtId="0" fontId="49" fillId="16" borderId="22" xfId="8" applyFont="1" applyFill="1" applyBorder="1" applyAlignment="1">
      <alignment horizontal="center" vertical="top"/>
    </xf>
    <xf numFmtId="0" fontId="49" fillId="16" borderId="17" xfId="8" applyFont="1" applyFill="1" applyBorder="1" applyAlignment="1">
      <alignment vertical="top" wrapText="1"/>
    </xf>
    <xf numFmtId="0" fontId="49" fillId="27" borderId="16" xfId="8" applyFont="1" applyFill="1" applyBorder="1" applyAlignment="1">
      <alignment horizontal="left" vertical="top" wrapText="1"/>
    </xf>
    <xf numFmtId="0" fontId="49" fillId="27" borderId="22" xfId="8" applyFont="1" applyFill="1" applyBorder="1" applyAlignment="1">
      <alignment vertical="top" wrapText="1"/>
    </xf>
    <xf numFmtId="0" fontId="49" fillId="27" borderId="22" xfId="8" applyFont="1" applyFill="1" applyBorder="1" applyAlignment="1">
      <alignment horizontal="center" vertical="top"/>
    </xf>
    <xf numFmtId="0" fontId="49" fillId="27" borderId="17" xfId="8" applyFont="1" applyFill="1" applyBorder="1" applyAlignment="1">
      <alignment vertical="top" wrapText="1"/>
    </xf>
    <xf numFmtId="0" fontId="57" fillId="27" borderId="22" xfId="8" applyFont="1" applyFill="1" applyBorder="1" applyAlignment="1">
      <alignment vertical="top" wrapText="1"/>
    </xf>
    <xf numFmtId="0" fontId="49" fillId="23" borderId="23" xfId="8" applyFont="1" applyFill="1" applyBorder="1" applyAlignment="1">
      <alignment horizontal="left" vertical="top"/>
    </xf>
    <xf numFmtId="0" fontId="49" fillId="23" borderId="24" xfId="8" applyFont="1" applyFill="1" applyBorder="1" applyAlignment="1">
      <alignment vertical="top" wrapText="1"/>
    </xf>
    <xf numFmtId="0" fontId="49" fillId="23" borderId="15" xfId="8" applyFont="1" applyFill="1" applyBorder="1" applyAlignment="1">
      <alignment horizontal="left" vertical="top"/>
    </xf>
    <xf numFmtId="0" fontId="45" fillId="0" borderId="15" xfId="8" applyFont="1" applyBorder="1" applyAlignment="1">
      <alignment horizontal="center" vertical="top"/>
    </xf>
    <xf numFmtId="0" fontId="80" fillId="0" borderId="39" xfId="8" applyFont="1" applyBorder="1" applyAlignment="1">
      <alignment vertical="top" wrapText="1"/>
    </xf>
    <xf numFmtId="0" fontId="80" fillId="0" borderId="39" xfId="8" applyFont="1" applyBorder="1" applyAlignment="1">
      <alignment horizontal="center" vertical="top"/>
    </xf>
    <xf numFmtId="0" fontId="49" fillId="23" borderId="12" xfId="8" applyFont="1" applyFill="1" applyBorder="1" applyAlignment="1">
      <alignment horizontal="left" vertical="top"/>
    </xf>
    <xf numFmtId="0" fontId="45" fillId="0" borderId="12" xfId="8" applyFont="1" applyBorder="1" applyAlignment="1">
      <alignment horizontal="center" vertical="top"/>
    </xf>
    <xf numFmtId="0" fontId="49" fillId="0" borderId="0" xfId="8" applyFont="1" applyAlignment="1">
      <alignment horizontal="left" vertical="top"/>
    </xf>
    <xf numFmtId="0" fontId="45" fillId="0" borderId="0" xfId="8" applyFont="1" applyAlignment="1">
      <alignment vertical="top" wrapText="1"/>
    </xf>
    <xf numFmtId="0" fontId="45" fillId="0" borderId="0" xfId="8" applyFont="1" applyAlignment="1">
      <alignment horizontal="center" vertical="top"/>
    </xf>
    <xf numFmtId="0" fontId="46" fillId="0" borderId="0" xfId="8" applyFont="1" applyAlignment="1">
      <alignment vertical="top" wrapText="1"/>
    </xf>
    <xf numFmtId="0" fontId="45" fillId="0" borderId="59" xfId="15" applyFont="1" applyBorder="1" applyAlignment="1">
      <alignment vertical="center" wrapText="1"/>
    </xf>
    <xf numFmtId="0" fontId="45" fillId="16" borderId="24" xfId="8" applyFont="1" applyFill="1" applyBorder="1" applyAlignment="1">
      <alignment vertical="top" wrapText="1"/>
    </xf>
    <xf numFmtId="0" fontId="45" fillId="23" borderId="24" xfId="8" applyFont="1" applyFill="1" applyBorder="1" applyAlignment="1">
      <alignment vertical="top" wrapText="1"/>
    </xf>
    <xf numFmtId="0" fontId="12" fillId="0" borderId="59" xfId="15" applyBorder="1" applyAlignment="1">
      <alignment vertical="center" wrapText="1"/>
    </xf>
    <xf numFmtId="0" fontId="49" fillId="16" borderId="16" xfId="8" applyFont="1" applyFill="1" applyBorder="1" applyAlignment="1">
      <alignment horizontal="left" vertical="top"/>
    </xf>
    <xf numFmtId="0" fontId="49" fillId="16" borderId="22" xfId="8" applyFont="1" applyFill="1" applyBorder="1" applyAlignment="1">
      <alignment vertical="top" wrapText="1"/>
    </xf>
    <xf numFmtId="0" fontId="49" fillId="23" borderId="16" xfId="8" applyFont="1" applyFill="1" applyBorder="1" applyAlignment="1">
      <alignment horizontal="left" vertical="top"/>
    </xf>
    <xf numFmtId="0" fontId="49" fillId="23" borderId="22" xfId="8" applyFont="1" applyFill="1" applyBorder="1" applyAlignment="1">
      <alignment vertical="top" wrapText="1"/>
    </xf>
    <xf numFmtId="0" fontId="45" fillId="0" borderId="0" xfId="8" applyFont="1" applyAlignment="1">
      <alignment wrapText="1"/>
    </xf>
    <xf numFmtId="0" fontId="57" fillId="16" borderId="23" xfId="8" applyFont="1" applyFill="1" applyBorder="1" applyAlignment="1">
      <alignment horizontal="left" vertical="top" wrapText="1"/>
    </xf>
    <xf numFmtId="0" fontId="57" fillId="16" borderId="24" xfId="8" applyFont="1" applyFill="1" applyBorder="1" applyAlignment="1">
      <alignment vertical="top" wrapText="1"/>
    </xf>
    <xf numFmtId="0" fontId="57" fillId="27" borderId="23" xfId="8" applyFont="1" applyFill="1" applyBorder="1" applyAlignment="1">
      <alignment horizontal="left" vertical="top" wrapText="1"/>
    </xf>
    <xf numFmtId="0" fontId="57" fillId="27" borderId="24" xfId="8" applyFont="1" applyFill="1" applyBorder="1" applyAlignment="1">
      <alignment vertical="top" wrapText="1"/>
    </xf>
    <xf numFmtId="0" fontId="45" fillId="16" borderId="22" xfId="8" applyFont="1" applyFill="1" applyBorder="1" applyAlignment="1">
      <alignment vertical="top" wrapText="1"/>
    </xf>
    <xf numFmtId="0" fontId="45" fillId="23" borderId="22" xfId="8" applyFont="1" applyFill="1" applyBorder="1" applyAlignment="1">
      <alignment vertical="top" wrapText="1"/>
    </xf>
    <xf numFmtId="0" fontId="49" fillId="0" borderId="12" xfId="8" applyFont="1" applyBorder="1" applyAlignment="1">
      <alignment vertical="top" wrapText="1"/>
    </xf>
    <xf numFmtId="0" fontId="57" fillId="16" borderId="16" xfId="8" applyFont="1" applyFill="1" applyBorder="1" applyAlignment="1">
      <alignment horizontal="left" vertical="top"/>
    </xf>
    <xf numFmtId="0" fontId="57" fillId="27" borderId="16" xfId="8" applyFont="1" applyFill="1" applyBorder="1" applyAlignment="1">
      <alignment horizontal="left" vertical="top"/>
    </xf>
    <xf numFmtId="0" fontId="45" fillId="16" borderId="22" xfId="8" applyFont="1" applyFill="1" applyBorder="1" applyAlignment="1">
      <alignment horizontal="center" vertical="top"/>
    </xf>
    <xf numFmtId="0" fontId="46" fillId="16" borderId="17" xfId="8" applyFont="1" applyFill="1" applyBorder="1" applyAlignment="1">
      <alignment vertical="top" wrapText="1"/>
    </xf>
    <xf numFmtId="0" fontId="45" fillId="23" borderId="22" xfId="8" applyFont="1" applyFill="1" applyBorder="1" applyAlignment="1">
      <alignment horizontal="center" vertical="top"/>
    </xf>
    <xf numFmtId="0" fontId="46" fillId="23" borderId="17" xfId="8" applyFont="1" applyFill="1" applyBorder="1" applyAlignment="1">
      <alignment vertical="top" wrapText="1"/>
    </xf>
    <xf numFmtId="0" fontId="57" fillId="23" borderId="22" xfId="8" applyFont="1" applyFill="1" applyBorder="1" applyAlignment="1">
      <alignment vertical="top" wrapText="1"/>
    </xf>
    <xf numFmtId="0" fontId="47" fillId="16" borderId="22" xfId="8" applyFont="1" applyFill="1" applyBorder="1" applyAlignment="1">
      <alignment horizontal="center" vertical="top"/>
    </xf>
    <xf numFmtId="0" fontId="47" fillId="16" borderId="17" xfId="8" applyFont="1" applyFill="1" applyBorder="1" applyAlignment="1">
      <alignment vertical="top" wrapText="1"/>
    </xf>
    <xf numFmtId="0" fontId="47" fillId="27" borderId="22" xfId="8" applyFont="1" applyFill="1" applyBorder="1" applyAlignment="1">
      <alignment horizontal="center" vertical="top"/>
    </xf>
    <xf numFmtId="0" fontId="47" fillId="27" borderId="17" xfId="8" applyFont="1" applyFill="1" applyBorder="1" applyAlignment="1">
      <alignment vertical="top" wrapText="1"/>
    </xf>
    <xf numFmtId="0" fontId="45" fillId="16" borderId="24" xfId="8" applyFont="1" applyFill="1" applyBorder="1" applyAlignment="1">
      <alignment horizontal="center" vertical="top"/>
    </xf>
    <xf numFmtId="0" fontId="46" fillId="16" borderId="13" xfId="8" applyFont="1" applyFill="1" applyBorder="1" applyAlignment="1">
      <alignment vertical="top" wrapText="1"/>
    </xf>
    <xf numFmtId="0" fontId="49" fillId="30" borderId="24" xfId="8" applyFont="1" applyFill="1" applyBorder="1" applyAlignment="1">
      <alignment vertical="top" wrapText="1"/>
    </xf>
    <xf numFmtId="0" fontId="45" fillId="23" borderId="24" xfId="8" applyFont="1" applyFill="1" applyBorder="1" applyAlignment="1">
      <alignment horizontal="center" vertical="top"/>
    </xf>
    <xf numFmtId="0" fontId="46" fillId="23" borderId="13" xfId="8" applyFont="1" applyFill="1" applyBorder="1" applyAlignment="1">
      <alignment vertical="top" wrapText="1"/>
    </xf>
    <xf numFmtId="0" fontId="45" fillId="30" borderId="12" xfId="8" applyFont="1" applyFill="1" applyBorder="1" applyAlignment="1">
      <alignment vertical="top" wrapText="1"/>
    </xf>
    <xf numFmtId="0" fontId="45" fillId="23" borderId="12" xfId="8" applyFont="1" applyFill="1" applyBorder="1" applyAlignment="1">
      <alignment horizontal="center" vertical="top"/>
    </xf>
    <xf numFmtId="0" fontId="46" fillId="23" borderId="12" xfId="8" applyFont="1" applyFill="1" applyBorder="1" applyAlignment="1">
      <alignment vertical="top" wrapText="1"/>
    </xf>
    <xf numFmtId="0" fontId="45" fillId="30" borderId="24" xfId="8" applyFont="1" applyFill="1" applyBorder="1" applyAlignment="1">
      <alignment vertical="top" wrapText="1"/>
    </xf>
    <xf numFmtId="0" fontId="49" fillId="27" borderId="23" xfId="8" applyFont="1" applyFill="1" applyBorder="1" applyAlignment="1">
      <alignment horizontal="left" vertical="top"/>
    </xf>
    <xf numFmtId="0" fontId="49" fillId="27" borderId="24" xfId="8" applyFont="1" applyFill="1" applyBorder="1" applyAlignment="1">
      <alignment vertical="top" wrapText="1"/>
    </xf>
    <xf numFmtId="0" fontId="45" fillId="27" borderId="24" xfId="8" applyFont="1" applyFill="1" applyBorder="1" applyAlignment="1">
      <alignment horizontal="center" vertical="top"/>
    </xf>
    <xf numFmtId="0" fontId="46" fillId="27" borderId="13" xfId="8" applyFont="1" applyFill="1" applyBorder="1" applyAlignment="1">
      <alignment vertical="top" wrapText="1"/>
    </xf>
    <xf numFmtId="0" fontId="46" fillId="0" borderId="59" xfId="15" applyFont="1" applyBorder="1" applyAlignment="1">
      <alignment vertical="center" wrapText="1"/>
    </xf>
    <xf numFmtId="0" fontId="49" fillId="27" borderId="0" xfId="8" applyFont="1" applyFill="1" applyAlignment="1">
      <alignment horizontal="left" vertical="top"/>
    </xf>
    <xf numFmtId="0" fontId="45" fillId="27" borderId="0" xfId="8" applyFont="1" applyFill="1" applyAlignment="1">
      <alignment vertical="top" wrapText="1"/>
    </xf>
    <xf numFmtId="0" fontId="45" fillId="27" borderId="0" xfId="8" applyFont="1" applyFill="1" applyAlignment="1">
      <alignment horizontal="center" vertical="top"/>
    </xf>
    <xf numFmtId="0" fontId="46" fillId="27" borderId="0" xfId="8" applyFont="1" applyFill="1" applyAlignment="1">
      <alignment vertical="top" wrapText="1"/>
    </xf>
    <xf numFmtId="0" fontId="57" fillId="16" borderId="23" xfId="8" applyFont="1" applyFill="1" applyBorder="1" applyAlignment="1">
      <alignment horizontal="left" vertical="top"/>
    </xf>
    <xf numFmtId="0" fontId="47" fillId="16" borderId="24" xfId="8" applyFont="1" applyFill="1" applyBorder="1" applyAlignment="1">
      <alignment horizontal="center" vertical="top"/>
    </xf>
    <xf numFmtId="0" fontId="47" fillId="16" borderId="13" xfId="8" applyFont="1" applyFill="1" applyBorder="1" applyAlignment="1">
      <alignment vertical="top" wrapText="1"/>
    </xf>
    <xf numFmtId="0" fontId="45" fillId="27" borderId="0" xfId="8" applyFont="1" applyFill="1"/>
    <xf numFmtId="0" fontId="45" fillId="27" borderId="0" xfId="8" applyFont="1" applyFill="1" applyAlignment="1">
      <alignment horizontal="center"/>
    </xf>
    <xf numFmtId="0" fontId="47" fillId="27" borderId="0" xfId="8" applyFont="1" applyFill="1"/>
    <xf numFmtId="0" fontId="47" fillId="27" borderId="0" xfId="8" applyFont="1" applyFill="1" applyAlignment="1">
      <alignment horizontal="center"/>
    </xf>
    <xf numFmtId="0" fontId="49" fillId="28" borderId="23" xfId="8" applyFont="1" applyFill="1" applyBorder="1" applyAlignment="1">
      <alignment horizontal="left" vertical="top"/>
    </xf>
    <xf numFmtId="0" fontId="57" fillId="28" borderId="24" xfId="8" applyFont="1" applyFill="1" applyBorder="1" applyAlignment="1">
      <alignment vertical="top" wrapText="1"/>
    </xf>
    <xf numFmtId="0" fontId="45" fillId="28" borderId="24" xfId="8" applyFont="1" applyFill="1" applyBorder="1" applyAlignment="1">
      <alignment horizontal="center" vertical="top"/>
    </xf>
    <xf numFmtId="0" fontId="46" fillId="28" borderId="13" xfId="8" applyFont="1" applyFill="1" applyBorder="1" applyAlignment="1">
      <alignment vertical="top" wrapText="1"/>
    </xf>
    <xf numFmtId="0" fontId="57" fillId="27" borderId="23" xfId="8" applyFont="1" applyFill="1" applyBorder="1" applyAlignment="1">
      <alignment horizontal="left" vertical="top"/>
    </xf>
    <xf numFmtId="0" fontId="47" fillId="27" borderId="24" xfId="8" applyFont="1" applyFill="1" applyBorder="1" applyAlignment="1">
      <alignment horizontal="center" vertical="top"/>
    </xf>
    <xf numFmtId="0" fontId="47" fillId="27" borderId="13" xfId="8" applyFont="1" applyFill="1" applyBorder="1" applyAlignment="1">
      <alignment vertical="top" wrapText="1"/>
    </xf>
    <xf numFmtId="0" fontId="49" fillId="27" borderId="16" xfId="8" applyFont="1" applyFill="1" applyBorder="1" applyAlignment="1">
      <alignment horizontal="left" vertical="top"/>
    </xf>
    <xf numFmtId="0" fontId="12" fillId="0" borderId="60" xfId="15" applyBorder="1" applyAlignment="1">
      <alignment vertical="center" wrapText="1"/>
    </xf>
    <xf numFmtId="0" fontId="0" fillId="0" borderId="17" xfId="0" applyBorder="1" applyAlignment="1">
      <alignment vertical="top" wrapText="1"/>
    </xf>
    <xf numFmtId="0" fontId="49" fillId="0" borderId="22" xfId="8" applyFont="1" applyBorder="1" applyAlignment="1">
      <alignment vertical="top" wrapText="1"/>
    </xf>
    <xf numFmtId="0" fontId="0" fillId="0" borderId="22" xfId="0" applyBorder="1" applyAlignment="1">
      <alignment horizontal="center" vertical="top" wrapText="1"/>
    </xf>
    <xf numFmtId="0" fontId="49" fillId="12" borderId="22" xfId="8" applyFont="1" applyFill="1" applyBorder="1" applyAlignment="1">
      <alignment vertical="top" wrapText="1"/>
    </xf>
    <xf numFmtId="0" fontId="46" fillId="0" borderId="14" xfId="8" applyFont="1" applyBorder="1" applyAlignment="1">
      <alignment vertical="top" wrapText="1"/>
    </xf>
    <xf numFmtId="0" fontId="45" fillId="0" borderId="14" xfId="8" applyFont="1" applyBorder="1" applyAlignment="1">
      <alignment horizontal="center" vertical="top"/>
    </xf>
    <xf numFmtId="0" fontId="49" fillId="16" borderId="47" xfId="8" applyFont="1" applyFill="1" applyBorder="1" applyAlignment="1">
      <alignment horizontal="left" vertical="top"/>
    </xf>
    <xf numFmtId="0" fontId="49" fillId="16" borderId="46" xfId="8" applyFont="1" applyFill="1" applyBorder="1" applyAlignment="1">
      <alignment vertical="top" wrapText="1"/>
    </xf>
    <xf numFmtId="0" fontId="45" fillId="16" borderId="46" xfId="8" applyFont="1" applyFill="1" applyBorder="1" applyAlignment="1">
      <alignment horizontal="center" vertical="top"/>
    </xf>
    <xf numFmtId="0" fontId="46" fillId="16" borderId="45" xfId="8" applyFont="1" applyFill="1" applyBorder="1" applyAlignment="1">
      <alignment vertical="top" wrapText="1"/>
    </xf>
    <xf numFmtId="0" fontId="49" fillId="27" borderId="47" xfId="8" applyFont="1" applyFill="1" applyBorder="1" applyAlignment="1">
      <alignment horizontal="left" vertical="top"/>
    </xf>
    <xf numFmtId="0" fontId="49" fillId="27" borderId="46" xfId="8" applyFont="1" applyFill="1" applyBorder="1" applyAlignment="1">
      <alignment vertical="top" wrapText="1"/>
    </xf>
    <xf numFmtId="0" fontId="45" fillId="27" borderId="46" xfId="8" applyFont="1" applyFill="1" applyBorder="1" applyAlignment="1">
      <alignment horizontal="center" vertical="top"/>
    </xf>
    <xf numFmtId="0" fontId="46" fillId="27" borderId="45" xfId="8" applyFont="1" applyFill="1" applyBorder="1" applyAlignment="1">
      <alignment vertical="top" wrapText="1"/>
    </xf>
    <xf numFmtId="0" fontId="49" fillId="16" borderId="44" xfId="8" applyFont="1" applyFill="1" applyBorder="1" applyAlignment="1">
      <alignment horizontal="left" vertical="top"/>
    </xf>
    <xf numFmtId="0" fontId="46" fillId="16" borderId="43" xfId="8" applyFont="1" applyFill="1" applyBorder="1" applyAlignment="1">
      <alignment vertical="top" wrapText="1"/>
    </xf>
    <xf numFmtId="0" fontId="49" fillId="23" borderId="44" xfId="8" applyFont="1" applyFill="1" applyBorder="1" applyAlignment="1">
      <alignment horizontal="left" vertical="top"/>
    </xf>
    <xf numFmtId="0" fontId="49" fillId="23" borderId="0" xfId="8" applyFont="1" applyFill="1" applyAlignment="1">
      <alignment vertical="top" wrapText="1"/>
    </xf>
    <xf numFmtId="0" fontId="46" fillId="23" borderId="43" xfId="8" applyFont="1" applyFill="1" applyBorder="1" applyAlignment="1">
      <alignment vertical="top" wrapText="1"/>
    </xf>
    <xf numFmtId="0" fontId="45" fillId="16" borderId="0" xfId="8" applyFont="1" applyFill="1" applyAlignment="1">
      <alignment vertical="top" wrapText="1"/>
    </xf>
    <xf numFmtId="0" fontId="49" fillId="16" borderId="42" xfId="8" applyFont="1" applyFill="1" applyBorder="1" applyAlignment="1">
      <alignment horizontal="left" vertical="top"/>
    </xf>
    <xf numFmtId="0" fontId="45" fillId="16" borderId="41" xfId="8" applyFont="1" applyFill="1" applyBorder="1" applyAlignment="1">
      <alignment vertical="top" wrapText="1"/>
    </xf>
    <xf numFmtId="0" fontId="45" fillId="16" borderId="41" xfId="8" applyFont="1" applyFill="1" applyBorder="1" applyAlignment="1">
      <alignment horizontal="center" vertical="top"/>
    </xf>
    <xf numFmtId="0" fontId="46" fillId="16" borderId="40" xfId="8" applyFont="1" applyFill="1" applyBorder="1" applyAlignment="1">
      <alignment vertical="top" wrapText="1"/>
    </xf>
    <xf numFmtId="0" fontId="49" fillId="23" borderId="42" xfId="8" applyFont="1" applyFill="1" applyBorder="1" applyAlignment="1">
      <alignment horizontal="left" vertical="top"/>
    </xf>
    <xf numFmtId="0" fontId="45" fillId="23" borderId="41" xfId="8" applyFont="1" applyFill="1" applyBorder="1" applyAlignment="1">
      <alignment vertical="top" wrapText="1"/>
    </xf>
    <xf numFmtId="0" fontId="45" fillId="23" borderId="41" xfId="8" applyFont="1" applyFill="1" applyBorder="1" applyAlignment="1">
      <alignment horizontal="center" vertical="top"/>
    </xf>
    <xf numFmtId="0" fontId="46" fillId="23" borderId="40" xfId="8" applyFont="1" applyFill="1" applyBorder="1" applyAlignment="1">
      <alignment vertical="top" wrapText="1"/>
    </xf>
    <xf numFmtId="0" fontId="45" fillId="0" borderId="14" xfId="8" applyFont="1" applyBorder="1" applyAlignment="1">
      <alignment vertical="top" wrapText="1"/>
    </xf>
    <xf numFmtId="0" fontId="61" fillId="16" borderId="23" xfId="8" applyFont="1" applyFill="1" applyBorder="1" applyAlignment="1">
      <alignment horizontal="left" vertical="top" wrapText="1"/>
    </xf>
    <xf numFmtId="0" fontId="61" fillId="16" borderId="24" xfId="8" applyFont="1" applyFill="1" applyBorder="1" applyAlignment="1">
      <alignment vertical="top" wrapText="1"/>
    </xf>
    <xf numFmtId="0" fontId="61" fillId="23" borderId="23" xfId="8" applyFont="1" applyFill="1" applyBorder="1" applyAlignment="1">
      <alignment horizontal="left" vertical="top" wrapText="1"/>
    </xf>
    <xf numFmtId="0" fontId="61" fillId="23" borderId="24" xfId="8" applyFont="1" applyFill="1" applyBorder="1" applyAlignment="1">
      <alignment horizontal="left" vertical="top" wrapText="1"/>
    </xf>
    <xf numFmtId="0" fontId="61" fillId="23" borderId="24" xfId="8" applyFont="1" applyFill="1" applyBorder="1" applyAlignment="1">
      <alignment horizontal="center" vertical="top" wrapText="1"/>
    </xf>
    <xf numFmtId="0" fontId="61" fillId="23" borderId="13" xfId="8" applyFont="1" applyFill="1" applyBorder="1" applyAlignment="1">
      <alignment horizontal="left" vertical="top" wrapText="1"/>
    </xf>
    <xf numFmtId="0" fontId="45" fillId="16" borderId="21" xfId="8" applyFont="1" applyFill="1" applyBorder="1"/>
    <xf numFmtId="0" fontId="45" fillId="16" borderId="21" xfId="8" applyFont="1" applyFill="1" applyBorder="1" applyAlignment="1">
      <alignment horizontal="center"/>
    </xf>
    <xf numFmtId="0" fontId="49" fillId="23" borderId="22" xfId="8" applyFont="1" applyFill="1" applyBorder="1" applyAlignment="1">
      <alignment horizontal="center" vertical="top"/>
    </xf>
    <xf numFmtId="0" fontId="49" fillId="23" borderId="0" xfId="8" applyFont="1" applyFill="1" applyAlignment="1">
      <alignment horizontal="center" vertical="top"/>
    </xf>
    <xf numFmtId="0" fontId="61" fillId="23" borderId="0" xfId="8" applyFont="1" applyFill="1" applyAlignment="1">
      <alignment horizontal="left" vertical="top" wrapText="1"/>
    </xf>
    <xf numFmtId="0" fontId="61" fillId="23" borderId="0" xfId="8" applyFont="1" applyFill="1" applyAlignment="1">
      <alignment horizontal="center" vertical="top" wrapText="1"/>
    </xf>
    <xf numFmtId="0" fontId="12" fillId="0" borderId="61" xfId="15" applyBorder="1" applyAlignment="1">
      <alignment vertical="center" wrapText="1"/>
    </xf>
    <xf numFmtId="0" fontId="45" fillId="23" borderId="0" xfId="8" applyFont="1" applyFill="1"/>
    <xf numFmtId="0" fontId="45" fillId="23" borderId="0" xfId="8" applyFont="1" applyFill="1" applyAlignment="1">
      <alignment horizontal="center"/>
    </xf>
    <xf numFmtId="0" fontId="12" fillId="0" borderId="62" xfId="15" applyBorder="1" applyAlignment="1">
      <alignment vertical="center" wrapText="1"/>
    </xf>
    <xf numFmtId="0" fontId="23" fillId="0" borderId="14" xfId="8" applyFont="1" applyBorder="1" applyAlignment="1">
      <alignment horizontal="left" vertical="center"/>
    </xf>
    <xf numFmtId="0" fontId="45" fillId="0" borderId="14" xfId="8" applyFont="1" applyBorder="1" applyAlignment="1">
      <alignment horizontal="center" vertical="center"/>
    </xf>
    <xf numFmtId="0" fontId="49" fillId="16" borderId="16" xfId="8" quotePrefix="1" applyFont="1" applyFill="1" applyBorder="1" applyAlignment="1">
      <alignment horizontal="left" vertical="top"/>
    </xf>
    <xf numFmtId="0" fontId="49" fillId="23" borderId="16" xfId="8" quotePrefix="1" applyFont="1" applyFill="1" applyBorder="1" applyAlignment="1">
      <alignment horizontal="left" vertical="top"/>
    </xf>
    <xf numFmtId="0" fontId="98" fillId="27" borderId="0" xfId="8" applyFont="1" applyFill="1" applyAlignment="1">
      <alignment vertical="top" wrapText="1"/>
    </xf>
    <xf numFmtId="0" fontId="61" fillId="16" borderId="22" xfId="8" applyFont="1" applyFill="1" applyBorder="1" applyAlignment="1">
      <alignment vertical="top" wrapText="1"/>
    </xf>
    <xf numFmtId="0" fontId="45" fillId="26" borderId="14" xfId="8" applyFont="1" applyFill="1" applyBorder="1" applyAlignment="1">
      <alignment horizontal="center" vertical="top"/>
    </xf>
    <xf numFmtId="0" fontId="46" fillId="26" borderId="14" xfId="8" applyFont="1" applyFill="1" applyBorder="1" applyAlignment="1">
      <alignment vertical="top" wrapText="1"/>
    </xf>
    <xf numFmtId="0" fontId="45" fillId="26" borderId="12" xfId="8" applyFont="1" applyFill="1" applyBorder="1" applyAlignment="1">
      <alignment horizontal="center" vertical="top"/>
    </xf>
    <xf numFmtId="0" fontId="46" fillId="26" borderId="12" xfId="8" applyFont="1" applyFill="1" applyBorder="1" applyAlignment="1">
      <alignment vertical="top" wrapText="1"/>
    </xf>
    <xf numFmtId="0" fontId="45" fillId="0" borderId="0" xfId="8" applyFont="1" applyAlignment="1">
      <alignment horizontal="center"/>
    </xf>
    <xf numFmtId="49" fontId="81" fillId="0" borderId="48" xfId="0" applyNumberFormat="1" applyFont="1" applyBorder="1" applyAlignment="1">
      <alignment horizontal="left" vertical="top" wrapText="1"/>
    </xf>
    <xf numFmtId="166" fontId="106" fillId="0" borderId="38" xfId="0" applyNumberFormat="1" applyFont="1" applyBorder="1" applyAlignment="1">
      <alignment horizontal="left" vertical="top" wrapText="1"/>
    </xf>
    <xf numFmtId="49" fontId="81" fillId="0" borderId="38" xfId="0" applyNumberFormat="1" applyFont="1" applyBorder="1" applyAlignment="1">
      <alignment horizontal="left" vertical="top" wrapText="1"/>
    </xf>
    <xf numFmtId="49" fontId="108" fillId="0" borderId="48" xfId="0" applyNumberFormat="1" applyFont="1" applyBorder="1" applyAlignment="1">
      <alignment horizontal="left" vertical="top" wrapText="1"/>
    </xf>
    <xf numFmtId="167" fontId="81" fillId="0" borderId="52" xfId="0" applyNumberFormat="1" applyFont="1" applyBorder="1" applyAlignment="1">
      <alignment horizontal="left" vertical="top" wrapText="1"/>
    </xf>
    <xf numFmtId="167" fontId="81" fillId="0" borderId="53" xfId="0" applyNumberFormat="1" applyFont="1" applyBorder="1" applyAlignment="1">
      <alignment horizontal="left" vertical="top" wrapText="1"/>
    </xf>
    <xf numFmtId="0" fontId="106" fillId="0" borderId="54" xfId="0" applyFont="1" applyBorder="1" applyAlignment="1">
      <alignment horizontal="right" vertical="top" wrapText="1"/>
    </xf>
    <xf numFmtId="4" fontId="106" fillId="0" borderId="54" xfId="0" applyNumberFormat="1" applyFont="1" applyBorder="1" applyAlignment="1">
      <alignment horizontal="right" vertical="top" wrapText="1"/>
    </xf>
    <xf numFmtId="49" fontId="106" fillId="0" borderId="38" xfId="0" applyNumberFormat="1" applyFont="1" applyBorder="1" applyAlignment="1">
      <alignment horizontal="left" vertical="top" wrapText="1"/>
    </xf>
    <xf numFmtId="0" fontId="112" fillId="0" borderId="54" xfId="0" applyFont="1" applyBorder="1" applyAlignment="1">
      <alignment horizontal="right" vertical="top" wrapText="1"/>
    </xf>
    <xf numFmtId="0" fontId="102" fillId="0" borderId="0" xfId="0" applyFont="1" applyAlignment="1">
      <alignment vertical="top"/>
    </xf>
    <xf numFmtId="0" fontId="45" fillId="23" borderId="12" xfId="0" applyFont="1" applyFill="1" applyBorder="1" applyAlignment="1">
      <alignment vertical="top" wrapText="1"/>
    </xf>
    <xf numFmtId="0" fontId="50" fillId="23" borderId="12" xfId="0" applyFont="1" applyFill="1" applyBorder="1" applyAlignment="1">
      <alignment vertical="top" wrapText="1"/>
    </xf>
    <xf numFmtId="0" fontId="45" fillId="34" borderId="12" xfId="0" applyFont="1" applyFill="1" applyBorder="1" applyAlignment="1">
      <alignment vertical="top" wrapText="1"/>
    </xf>
    <xf numFmtId="2" fontId="45" fillId="35" borderId="12" xfId="0" applyNumberFormat="1" applyFont="1" applyFill="1" applyBorder="1" applyAlignment="1">
      <alignment vertical="top" wrapText="1"/>
    </xf>
    <xf numFmtId="0" fontId="50" fillId="35" borderId="12" xfId="0" applyFont="1" applyFill="1" applyBorder="1" applyAlignment="1">
      <alignment vertical="top" wrapText="1"/>
    </xf>
    <xf numFmtId="0" fontId="45" fillId="35" borderId="12" xfId="0" applyFont="1" applyFill="1" applyBorder="1" applyAlignment="1">
      <alignment vertical="top" wrapText="1"/>
    </xf>
    <xf numFmtId="0" fontId="69" fillId="36" borderId="12" xfId="0" applyFont="1" applyFill="1" applyBorder="1" applyAlignment="1">
      <alignment vertical="top" wrapText="1"/>
    </xf>
    <xf numFmtId="0" fontId="45" fillId="36" borderId="12" xfId="0" applyFont="1" applyFill="1" applyBorder="1" applyAlignment="1">
      <alignment vertical="top" wrapText="1"/>
    </xf>
    <xf numFmtId="0" fontId="45" fillId="36" borderId="0" xfId="0" applyFont="1" applyFill="1" applyAlignment="1">
      <alignment vertical="top" wrapText="1"/>
    </xf>
    <xf numFmtId="0" fontId="52" fillId="13" borderId="23" xfId="45" applyFont="1" applyFill="1" applyBorder="1" applyAlignment="1">
      <alignment horizontal="left" vertical="center"/>
    </xf>
    <xf numFmtId="0" fontId="57" fillId="13" borderId="24" xfId="0" applyFont="1" applyFill="1" applyBorder="1"/>
    <xf numFmtId="0" fontId="52" fillId="13" borderId="24" xfId="45" applyFont="1" applyFill="1" applyBorder="1" applyAlignment="1">
      <alignment horizontal="left" vertical="center" wrapText="1"/>
    </xf>
    <xf numFmtId="0" fontId="52" fillId="13" borderId="13" xfId="45" applyFont="1" applyFill="1" applyBorder="1" applyAlignment="1">
      <alignment horizontal="left" vertical="center" wrapText="1"/>
    </xf>
    <xf numFmtId="0" fontId="52" fillId="13" borderId="12" xfId="45" applyFont="1" applyFill="1" applyBorder="1" applyAlignment="1">
      <alignment vertical="center" wrapText="1"/>
    </xf>
    <xf numFmtId="0" fontId="52" fillId="13" borderId="13" xfId="0" applyFont="1" applyFill="1" applyBorder="1" applyAlignment="1">
      <alignment wrapText="1"/>
    </xf>
    <xf numFmtId="0" fontId="52" fillId="13" borderId="12" xfId="45" applyFont="1" applyFill="1" applyBorder="1" applyAlignment="1">
      <alignment vertical="center" textRotation="90" wrapText="1"/>
    </xf>
    <xf numFmtId="0" fontId="52" fillId="13" borderId="12" xfId="45" applyFont="1" applyFill="1" applyBorder="1" applyAlignment="1">
      <alignment horizontal="left" vertical="center" wrapText="1"/>
    </xf>
    <xf numFmtId="0" fontId="46" fillId="0" borderId="12" xfId="0" applyFont="1" applyBorder="1"/>
    <xf numFmtId="0" fontId="46" fillId="0" borderId="12" xfId="0" applyFont="1" applyBorder="1" applyAlignment="1">
      <alignment wrapText="1"/>
    </xf>
    <xf numFmtId="0" fontId="46" fillId="12" borderId="12" xfId="0" applyFont="1" applyFill="1" applyBorder="1"/>
    <xf numFmtId="0" fontId="46" fillId="12" borderId="12" xfId="0" applyFont="1" applyFill="1" applyBorder="1" applyAlignment="1">
      <alignment wrapText="1"/>
    </xf>
    <xf numFmtId="0" fontId="46" fillId="0" borderId="12" xfId="0" applyFont="1" applyBorder="1" applyAlignment="1">
      <alignment vertical="top"/>
    </xf>
    <xf numFmtId="0" fontId="46" fillId="0" borderId="12" xfId="0" applyFont="1" applyBorder="1" applyAlignment="1">
      <alignment vertical="top" wrapText="1"/>
    </xf>
    <xf numFmtId="0" fontId="45" fillId="14" borderId="0" xfId="0" applyFont="1" applyFill="1" applyAlignment="1">
      <alignment vertical="top"/>
    </xf>
    <xf numFmtId="0" fontId="46" fillId="12" borderId="12" xfId="0" applyFont="1" applyFill="1" applyBorder="1" applyAlignment="1">
      <alignment vertical="top"/>
    </xf>
    <xf numFmtId="0" fontId="46" fillId="12" borderId="12" xfId="0" applyFont="1" applyFill="1" applyBorder="1" applyAlignment="1">
      <alignment vertical="top" wrapText="1"/>
    </xf>
    <xf numFmtId="49" fontId="81" fillId="34" borderId="38" xfId="0" applyNumberFormat="1" applyFont="1" applyFill="1" applyBorder="1" applyAlignment="1">
      <alignment horizontal="left" vertical="top" wrapText="1"/>
    </xf>
    <xf numFmtId="49" fontId="81" fillId="22" borderId="12" xfId="0" applyNumberFormat="1" applyFont="1" applyFill="1" applyBorder="1" applyAlignment="1">
      <alignment horizontal="left" vertical="top" wrapText="1"/>
    </xf>
    <xf numFmtId="49" fontId="82" fillId="22" borderId="12" xfId="0" applyNumberFormat="1" applyFont="1" applyFill="1" applyBorder="1" applyAlignment="1">
      <alignment horizontal="left" vertical="top" wrapText="1"/>
    </xf>
    <xf numFmtId="0" fontId="45" fillId="22" borderId="12" xfId="0" applyFont="1" applyFill="1" applyBorder="1" applyAlignment="1">
      <alignment vertical="top" wrapText="1"/>
    </xf>
    <xf numFmtId="0" fontId="46" fillId="12" borderId="12" xfId="9" applyFont="1" applyFill="1" applyBorder="1" applyAlignment="1">
      <alignment horizontal="left" vertical="top" wrapText="1"/>
    </xf>
    <xf numFmtId="0" fontId="45" fillId="12" borderId="0" xfId="0" applyFont="1" applyFill="1" applyAlignment="1">
      <alignment vertical="top" wrapText="1"/>
    </xf>
    <xf numFmtId="0" fontId="46" fillId="12" borderId="24" xfId="9" applyFont="1" applyFill="1" applyBorder="1" applyAlignment="1">
      <alignment horizontal="left" vertical="top" wrapText="1"/>
    </xf>
    <xf numFmtId="164" fontId="49" fillId="12" borderId="12" xfId="0" applyNumberFormat="1" applyFont="1" applyFill="1" applyBorder="1" applyAlignment="1">
      <alignment vertical="top" wrapText="1"/>
    </xf>
    <xf numFmtId="49" fontId="114" fillId="12" borderId="12" xfId="0" applyNumberFormat="1" applyFont="1" applyFill="1" applyBorder="1" applyAlignment="1">
      <alignment horizontal="left" vertical="top" wrapText="1"/>
    </xf>
    <xf numFmtId="49" fontId="39" fillId="12" borderId="12" xfId="0" applyNumberFormat="1" applyFont="1" applyFill="1" applyBorder="1" applyAlignment="1">
      <alignment horizontal="left" vertical="top" wrapText="1"/>
    </xf>
    <xf numFmtId="0" fontId="49" fillId="12" borderId="12" xfId="0" applyFont="1" applyFill="1" applyBorder="1" applyAlignment="1">
      <alignment vertical="top" wrapText="1"/>
    </xf>
    <xf numFmtId="164" fontId="49" fillId="0" borderId="22" xfId="0" applyNumberFormat="1" applyFont="1" applyBorder="1" applyAlignment="1">
      <alignment vertical="top" wrapText="1"/>
    </xf>
    <xf numFmtId="0" fontId="45" fillId="11" borderId="3" xfId="0" applyFont="1" applyFill="1" applyBorder="1" applyAlignment="1">
      <alignment vertical="top" wrapText="1"/>
    </xf>
    <xf numFmtId="0" fontId="58" fillId="0" borderId="0" xfId="0" applyFont="1" applyAlignment="1">
      <alignment vertical="top" wrapText="1"/>
    </xf>
    <xf numFmtId="14" fontId="58" fillId="0" borderId="0" xfId="0" applyNumberFormat="1" applyFont="1" applyAlignment="1">
      <alignment vertical="top" wrapText="1"/>
    </xf>
    <xf numFmtId="2" fontId="69" fillId="0" borderId="14" xfId="0" applyNumberFormat="1" applyFont="1" applyBorder="1" applyAlignment="1">
      <alignment vertical="top" wrapText="1"/>
    </xf>
    <xf numFmtId="49" fontId="81" fillId="0" borderId="38" xfId="0" applyNumberFormat="1" applyFont="1" applyBorder="1" applyAlignment="1">
      <alignment horizontal="left" vertical="center" wrapText="1"/>
    </xf>
    <xf numFmtId="49" fontId="81" fillId="17" borderId="38" xfId="0" applyNumberFormat="1" applyFont="1" applyFill="1" applyBorder="1" applyAlignment="1">
      <alignment horizontal="left" vertical="center" wrapText="1"/>
    </xf>
    <xf numFmtId="49" fontId="81" fillId="34" borderId="38" xfId="0" applyNumberFormat="1" applyFont="1" applyFill="1" applyBorder="1" applyAlignment="1">
      <alignment horizontal="left" vertical="center" wrapText="1"/>
    </xf>
    <xf numFmtId="49" fontId="81" fillId="22" borderId="38" xfId="0" applyNumberFormat="1" applyFont="1" applyFill="1" applyBorder="1" applyAlignment="1">
      <alignment horizontal="left" vertical="center" wrapText="1"/>
    </xf>
    <xf numFmtId="49" fontId="115" fillId="22" borderId="38" xfId="0" applyNumberFormat="1" applyFont="1" applyFill="1" applyBorder="1" applyAlignment="1">
      <alignment horizontal="left" vertical="center" wrapText="1"/>
    </xf>
    <xf numFmtId="0" fontId="69" fillId="34" borderId="14" xfId="0" applyFont="1" applyFill="1" applyBorder="1" applyAlignment="1">
      <alignment vertical="top" wrapText="1"/>
    </xf>
    <xf numFmtId="0" fontId="69" fillId="34" borderId="12" xfId="0" applyFont="1" applyFill="1" applyBorder="1" applyAlignment="1">
      <alignment vertical="top" wrapText="1"/>
    </xf>
    <xf numFmtId="0" fontId="52" fillId="25" borderId="0" xfId="12" applyFont="1" applyFill="1" applyAlignment="1">
      <alignment horizontal="left" vertical="top" wrapText="1"/>
    </xf>
    <xf numFmtId="0" fontId="52" fillId="12" borderId="23" xfId="12" applyFont="1" applyFill="1" applyBorder="1" applyAlignment="1">
      <alignment horizontal="left" vertical="top" wrapText="1"/>
    </xf>
    <xf numFmtId="0" fontId="52" fillId="37" borderId="12" xfId="12" applyFont="1" applyFill="1" applyBorder="1" applyAlignment="1">
      <alignment horizontal="left" vertical="top" wrapText="1"/>
    </xf>
    <xf numFmtId="0" fontId="52" fillId="37" borderId="23" xfId="12" applyFont="1" applyFill="1" applyBorder="1" applyAlignment="1">
      <alignment horizontal="left" vertical="top" wrapText="1"/>
    </xf>
    <xf numFmtId="0" fontId="54" fillId="37" borderId="12" xfId="12" applyFont="1" applyFill="1" applyBorder="1" applyAlignment="1">
      <alignment horizontal="left" vertical="top" wrapText="1"/>
    </xf>
    <xf numFmtId="0" fontId="57" fillId="37" borderId="12" xfId="12" applyFont="1" applyFill="1" applyBorder="1" applyAlignment="1">
      <alignment horizontal="left" vertical="top" wrapText="1"/>
    </xf>
    <xf numFmtId="0" fontId="46" fillId="37" borderId="23" xfId="12" applyFont="1" applyFill="1" applyBorder="1" applyAlignment="1">
      <alignment horizontal="left" vertical="top" wrapText="1"/>
    </xf>
    <xf numFmtId="0" fontId="52" fillId="14" borderId="12" xfId="12" applyFont="1" applyFill="1" applyBorder="1" applyAlignment="1">
      <alignment horizontal="left" vertical="top" wrapText="1"/>
    </xf>
    <xf numFmtId="0" fontId="46" fillId="14" borderId="23" xfId="12" applyFont="1" applyFill="1" applyBorder="1" applyAlignment="1">
      <alignment horizontal="left" vertical="top" wrapText="1"/>
    </xf>
    <xf numFmtId="0" fontId="54" fillId="14" borderId="12" xfId="12" applyFont="1" applyFill="1" applyBorder="1" applyAlignment="1">
      <alignment horizontal="left" vertical="top" wrapText="1"/>
    </xf>
    <xf numFmtId="0" fontId="57" fillId="14" borderId="12" xfId="12" applyFont="1" applyFill="1" applyBorder="1" applyAlignment="1">
      <alignment horizontal="left" vertical="top" wrapText="1"/>
    </xf>
    <xf numFmtId="0" fontId="46" fillId="14" borderId="12" xfId="12" applyFont="1" applyFill="1" applyBorder="1" applyAlignment="1">
      <alignment horizontal="left" vertical="top" wrapText="1"/>
    </xf>
    <xf numFmtId="0" fontId="47" fillId="14" borderId="12" xfId="12" applyFont="1" applyFill="1" applyBorder="1" applyAlignment="1">
      <alignment horizontal="left" vertical="top" wrapText="1"/>
    </xf>
    <xf numFmtId="0" fontId="11" fillId="38" borderId="0" xfId="0" applyFont="1" applyFill="1" applyAlignment="1">
      <alignment horizontal="left" vertical="top"/>
    </xf>
    <xf numFmtId="0" fontId="11" fillId="38" borderId="0" xfId="0" applyFont="1" applyFill="1" applyAlignment="1">
      <alignment horizontal="left" vertical="top" wrapText="1"/>
    </xf>
    <xf numFmtId="0" fontId="4" fillId="38" borderId="0" xfId="0" applyFont="1" applyFill="1" applyAlignment="1">
      <alignment horizontal="left" vertical="top" wrapText="1"/>
    </xf>
    <xf numFmtId="15" fontId="45" fillId="0" borderId="12" xfId="5" applyNumberFormat="1" applyFont="1" applyBorder="1" applyAlignment="1" applyProtection="1">
      <alignment horizontal="center" vertical="center" wrapText="1"/>
      <protection locked="0"/>
    </xf>
    <xf numFmtId="0" fontId="49" fillId="0" borderId="14" xfId="5" applyFont="1" applyBorder="1" applyAlignment="1">
      <alignment wrapText="1"/>
    </xf>
    <xf numFmtId="0" fontId="49" fillId="0" borderId="14" xfId="5" applyFont="1" applyBorder="1" applyAlignment="1">
      <alignment horizontal="center" wrapText="1"/>
    </xf>
    <xf numFmtId="15" fontId="49" fillId="0" borderId="14" xfId="5" applyNumberFormat="1" applyFont="1" applyBorder="1" applyAlignment="1">
      <alignment horizontal="center" wrapText="1"/>
    </xf>
    <xf numFmtId="0" fontId="61" fillId="11" borderId="63" xfId="5" applyFont="1" applyFill="1" applyBorder="1" applyAlignment="1" applyProtection="1">
      <alignment horizontal="center" vertical="center" wrapText="1"/>
      <protection locked="0"/>
    </xf>
    <xf numFmtId="0" fontId="49" fillId="0" borderId="64" xfId="5" applyFont="1" applyBorder="1" applyAlignment="1" applyProtection="1">
      <alignment horizontal="center" vertical="center" wrapText="1"/>
      <protection locked="0"/>
    </xf>
    <xf numFmtId="15" fontId="49" fillId="0" borderId="65" xfId="5" applyNumberFormat="1" applyFont="1" applyBorder="1" applyAlignment="1" applyProtection="1">
      <alignment horizontal="center" vertical="center" wrapText="1"/>
      <protection locked="0"/>
    </xf>
    <xf numFmtId="0" fontId="49" fillId="0" borderId="66" xfId="5" applyFont="1" applyBorder="1" applyAlignment="1" applyProtection="1">
      <alignment horizontal="center" vertical="center" wrapText="1"/>
      <protection locked="0"/>
    </xf>
    <xf numFmtId="15" fontId="45" fillId="0" borderId="67" xfId="5" applyNumberFormat="1" applyFont="1" applyBorder="1" applyAlignment="1" applyProtection="1">
      <alignment horizontal="center" vertical="center" wrapText="1"/>
      <protection locked="0"/>
    </xf>
    <xf numFmtId="0" fontId="49" fillId="0" borderId="68" xfId="5" applyFont="1" applyBorder="1" applyAlignment="1" applyProtection="1">
      <alignment horizontal="center" vertical="center" wrapText="1"/>
      <protection locked="0"/>
    </xf>
    <xf numFmtId="15" fontId="45" fillId="0" borderId="69" xfId="5" applyNumberFormat="1" applyFont="1" applyBorder="1" applyAlignment="1" applyProtection="1">
      <alignment horizontal="center" vertical="center" wrapText="1"/>
      <protection locked="0"/>
    </xf>
    <xf numFmtId="15" fontId="45" fillId="0" borderId="70" xfId="5" applyNumberFormat="1" applyFont="1" applyBorder="1" applyAlignment="1" applyProtection="1">
      <alignment horizontal="center" vertical="center" wrapText="1"/>
      <protection locked="0"/>
    </xf>
    <xf numFmtId="0" fontId="49" fillId="15" borderId="12" xfId="0" applyFont="1" applyFill="1" applyBorder="1" applyAlignment="1" applyProtection="1">
      <alignment horizontal="center" vertical="center" wrapText="1"/>
      <protection locked="0"/>
    </xf>
    <xf numFmtId="0" fontId="69" fillId="0" borderId="12" xfId="0" applyFont="1" applyBorder="1" applyAlignment="1" applyProtection="1">
      <alignment horizontal="center" vertical="center" wrapText="1"/>
      <protection locked="0"/>
    </xf>
    <xf numFmtId="0" fontId="66" fillId="15" borderId="22" xfId="0" applyFont="1" applyFill="1" applyBorder="1" applyAlignment="1" applyProtection="1">
      <alignment horizontal="center" vertical="center" wrapText="1"/>
      <protection locked="0"/>
    </xf>
    <xf numFmtId="0" fontId="49" fillId="15" borderId="21" xfId="0" applyFont="1" applyFill="1" applyBorder="1" applyAlignment="1" applyProtection="1">
      <alignment horizontal="center" vertical="center" wrapText="1"/>
      <protection locked="0"/>
    </xf>
    <xf numFmtId="0" fontId="69" fillId="0" borderId="22" xfId="0" applyFont="1" applyBorder="1" applyAlignment="1" applyProtection="1">
      <alignment horizontal="center" vertical="center" wrapText="1"/>
      <protection locked="0"/>
    </xf>
    <xf numFmtId="0" fontId="69" fillId="0" borderId="0" xfId="0" applyFont="1" applyAlignment="1" applyProtection="1">
      <alignment horizontal="center" vertical="center" wrapText="1"/>
      <protection locked="0"/>
    </xf>
    <xf numFmtId="0" fontId="45" fillId="0" borderId="0" xfId="0" applyFont="1" applyAlignment="1">
      <alignment horizontal="center" vertical="center" wrapText="1"/>
    </xf>
    <xf numFmtId="0" fontId="45" fillId="0" borderId="0" xfId="0" applyFont="1" applyAlignment="1" applyProtection="1">
      <alignment horizontal="center" vertical="center" wrapText="1"/>
      <protection locked="0"/>
    </xf>
    <xf numFmtId="0" fontId="49" fillId="15" borderId="24" xfId="0" applyFont="1" applyFill="1" applyBorder="1" applyAlignment="1" applyProtection="1">
      <alignment horizontal="center" vertical="center"/>
      <protection locked="0"/>
    </xf>
    <xf numFmtId="0" fontId="45" fillId="15" borderId="24" xfId="0" applyFont="1" applyFill="1" applyBorder="1" applyAlignment="1" applyProtection="1">
      <alignment horizontal="center" vertical="center" wrapText="1"/>
      <protection locked="0"/>
    </xf>
    <xf numFmtId="0" fontId="45" fillId="0" borderId="12" xfId="0" applyFont="1" applyBorder="1" applyAlignment="1">
      <alignment horizontal="center" vertical="center"/>
    </xf>
    <xf numFmtId="0" fontId="45" fillId="0" borderId="24" xfId="0" applyFont="1" applyBorder="1" applyAlignment="1" applyProtection="1">
      <alignment horizontal="center" vertical="center" wrapText="1"/>
      <protection locked="0"/>
    </xf>
    <xf numFmtId="2" fontId="69" fillId="0" borderId="0" xfId="0" applyNumberFormat="1" applyFont="1" applyAlignment="1" applyProtection="1">
      <alignment horizontal="center" vertical="center" wrapText="1"/>
      <protection locked="0"/>
    </xf>
    <xf numFmtId="3" fontId="69" fillId="0" borderId="0" xfId="0" applyNumberFormat="1" applyFont="1" applyAlignment="1" applyProtection="1">
      <alignment horizontal="center" vertical="center" wrapText="1"/>
      <protection locked="0"/>
    </xf>
    <xf numFmtId="0" fontId="69" fillId="0" borderId="12" xfId="0" applyFont="1" applyBorder="1" applyAlignment="1">
      <alignment horizontal="center" vertical="center" wrapText="1"/>
    </xf>
    <xf numFmtId="0" fontId="45" fillId="0" borderId="3" xfId="0" applyFont="1" applyBorder="1" applyAlignment="1">
      <alignment horizontal="center" vertical="center" wrapText="1"/>
    </xf>
    <xf numFmtId="0" fontId="69" fillId="12" borderId="0" xfId="0" applyFont="1" applyFill="1" applyAlignment="1" applyProtection="1">
      <alignment horizontal="center" vertical="center" wrapText="1"/>
      <protection locked="0"/>
    </xf>
    <xf numFmtId="0" fontId="45" fillId="0" borderId="21" xfId="0" applyFont="1" applyBorder="1" applyAlignment="1" applyProtection="1">
      <alignment horizontal="center" vertical="center" wrapText="1"/>
      <protection locked="0"/>
    </xf>
    <xf numFmtId="0" fontId="45" fillId="14" borderId="0" xfId="0" applyFont="1" applyFill="1" applyAlignment="1">
      <alignment horizontal="center" vertical="center" wrapText="1"/>
    </xf>
    <xf numFmtId="0" fontId="57" fillId="15" borderId="12" xfId="0" applyFont="1" applyFill="1" applyBorder="1" applyAlignment="1">
      <alignment horizontal="center" vertical="center" wrapText="1"/>
    </xf>
    <xf numFmtId="0" fontId="49" fillId="15" borderId="12" xfId="0" applyFont="1" applyFill="1" applyBorder="1" applyAlignment="1">
      <alignment horizontal="center" vertical="center" wrapText="1"/>
    </xf>
    <xf numFmtId="0" fontId="49" fillId="15" borderId="24" xfId="0" applyFont="1" applyFill="1" applyBorder="1" applyAlignment="1">
      <alignment horizontal="center" vertical="center" wrapText="1"/>
    </xf>
    <xf numFmtId="164" fontId="49" fillId="15" borderId="22" xfId="0" applyNumberFormat="1" applyFont="1" applyFill="1" applyBorder="1" applyAlignment="1">
      <alignment horizontal="center" vertical="center" wrapText="1"/>
    </xf>
    <xf numFmtId="49" fontId="82" fillId="22" borderId="12" xfId="0" applyNumberFormat="1" applyFont="1" applyFill="1" applyBorder="1" applyAlignment="1">
      <alignment horizontal="center" vertical="center" wrapText="1"/>
    </xf>
    <xf numFmtId="0" fontId="45" fillId="0" borderId="12" xfId="0" applyFont="1" applyBorder="1" applyAlignment="1">
      <alignment horizontal="center" vertical="center" wrapText="1"/>
    </xf>
    <xf numFmtId="0" fontId="45" fillId="23" borderId="12" xfId="0" applyFont="1" applyFill="1" applyBorder="1" applyAlignment="1">
      <alignment horizontal="center" vertical="center" wrapText="1"/>
    </xf>
    <xf numFmtId="0" fontId="45" fillId="22" borderId="12" xfId="0" applyFont="1" applyFill="1" applyBorder="1" applyAlignment="1">
      <alignment horizontal="center" vertical="center" wrapText="1"/>
    </xf>
    <xf numFmtId="0" fontId="45" fillId="35" borderId="12" xfId="0" applyFont="1" applyFill="1" applyBorder="1" applyAlignment="1">
      <alignment horizontal="center" vertical="center" wrapText="1"/>
    </xf>
    <xf numFmtId="0" fontId="45" fillId="36" borderId="12" xfId="0" applyFont="1" applyFill="1" applyBorder="1" applyAlignment="1">
      <alignment horizontal="center" vertical="center" wrapText="1"/>
    </xf>
    <xf numFmtId="49" fontId="81" fillId="22" borderId="38" xfId="0" applyNumberFormat="1" applyFont="1" applyFill="1" applyBorder="1" applyAlignment="1">
      <alignment horizontal="center" vertical="center" wrapText="1"/>
    </xf>
    <xf numFmtId="49" fontId="81" fillId="0" borderId="38" xfId="0" applyNumberFormat="1" applyFont="1" applyBorder="1" applyAlignment="1">
      <alignment horizontal="center" vertical="center" wrapText="1"/>
    </xf>
    <xf numFmtId="49" fontId="81" fillId="17" borderId="38" xfId="0" applyNumberFormat="1" applyFont="1" applyFill="1" applyBorder="1" applyAlignment="1">
      <alignment horizontal="center" vertical="center" wrapText="1"/>
    </xf>
    <xf numFmtId="164" fontId="49" fillId="12" borderId="12" xfId="0" applyNumberFormat="1" applyFont="1" applyFill="1" applyBorder="1" applyAlignment="1">
      <alignment horizontal="center" vertical="center" wrapText="1"/>
    </xf>
    <xf numFmtId="49" fontId="39" fillId="12" borderId="12" xfId="0" applyNumberFormat="1" applyFont="1" applyFill="1" applyBorder="1" applyAlignment="1">
      <alignment horizontal="center" vertical="center" wrapText="1"/>
    </xf>
    <xf numFmtId="0" fontId="45" fillId="12" borderId="12" xfId="0" applyFont="1" applyFill="1" applyBorder="1" applyAlignment="1">
      <alignment horizontal="center" vertical="center" wrapText="1"/>
    </xf>
    <xf numFmtId="0" fontId="47" fillId="0" borderId="0" xfId="0" applyFont="1" applyAlignment="1">
      <alignment horizontal="center" vertical="center" wrapText="1"/>
    </xf>
    <xf numFmtId="0" fontId="57" fillId="9" borderId="12" xfId="0" applyFont="1" applyFill="1" applyBorder="1" applyAlignment="1">
      <alignment horizontal="center" vertical="center" wrapText="1"/>
    </xf>
    <xf numFmtId="0" fontId="47" fillId="0" borderId="12" xfId="0" applyFont="1" applyBorder="1" applyAlignment="1">
      <alignment horizontal="center" vertical="center" wrapText="1"/>
    </xf>
    <xf numFmtId="0" fontId="47" fillId="0" borderId="13" xfId="0" applyFont="1" applyBorder="1" applyAlignment="1">
      <alignment horizontal="center" vertical="center" wrapText="1"/>
    </xf>
    <xf numFmtId="0" fontId="116" fillId="20" borderId="12" xfId="0" applyFont="1" applyFill="1" applyBorder="1" applyAlignment="1">
      <alignment horizontal="center" vertical="center" wrapText="1"/>
    </xf>
    <xf numFmtId="0" fontId="116" fillId="0" borderId="12" xfId="0" applyFont="1" applyBorder="1" applyAlignment="1">
      <alignment horizontal="center" vertical="center" wrapText="1"/>
    </xf>
    <xf numFmtId="0" fontId="57" fillId="0" borderId="0" xfId="12" applyFont="1" applyAlignment="1">
      <alignment horizontal="center" vertical="center" wrapText="1"/>
    </xf>
    <xf numFmtId="0" fontId="57" fillId="25" borderId="12" xfId="12" applyFont="1" applyFill="1" applyBorder="1" applyAlignment="1">
      <alignment horizontal="center" vertical="center" wrapText="1"/>
    </xf>
    <xf numFmtId="0" fontId="47" fillId="25" borderId="12" xfId="12" applyFont="1" applyFill="1" applyBorder="1" applyAlignment="1">
      <alignment horizontal="center" vertical="center" wrapText="1"/>
    </xf>
    <xf numFmtId="0" fontId="47" fillId="0" borderId="12" xfId="12" applyFont="1" applyBorder="1" applyAlignment="1">
      <alignment horizontal="center" vertical="center" wrapText="1"/>
    </xf>
    <xf numFmtId="0" fontId="47" fillId="0" borderId="0" xfId="12" applyFont="1" applyAlignment="1">
      <alignment horizontal="center" vertical="center" wrapText="1"/>
    </xf>
    <xf numFmtId="0" fontId="47" fillId="37" borderId="12" xfId="12" applyFont="1" applyFill="1" applyBorder="1" applyAlignment="1">
      <alignment horizontal="center" vertical="center" wrapText="1"/>
    </xf>
    <xf numFmtId="0" fontId="57" fillId="0" borderId="12" xfId="12" applyFont="1" applyBorder="1" applyAlignment="1">
      <alignment horizontal="center" vertical="center" wrapText="1"/>
    </xf>
    <xf numFmtId="0" fontId="47" fillId="14" borderId="12" xfId="12" applyFont="1" applyFill="1" applyBorder="1" applyAlignment="1">
      <alignment horizontal="center" vertical="center" wrapText="1"/>
    </xf>
    <xf numFmtId="0" fontId="47" fillId="12" borderId="0" xfId="12" applyFont="1" applyFill="1" applyAlignment="1">
      <alignment horizontal="center" vertical="center" wrapText="1"/>
    </xf>
    <xf numFmtId="0" fontId="16" fillId="38" borderId="0" xfId="0" applyFont="1" applyFill="1" applyAlignment="1">
      <alignment horizontal="center" vertical="center" wrapText="1"/>
    </xf>
    <xf numFmtId="0" fontId="58" fillId="0" borderId="12" xfId="0" applyFont="1" applyBorder="1" applyAlignment="1">
      <alignment horizontal="center" vertical="center" wrapText="1"/>
    </xf>
    <xf numFmtId="164" fontId="49" fillId="0" borderId="22" xfId="0" applyNumberFormat="1" applyFont="1" applyBorder="1" applyAlignment="1">
      <alignment horizontal="center" vertical="center" wrapText="1"/>
    </xf>
    <xf numFmtId="0" fontId="49" fillId="15" borderId="13" xfId="0" applyFont="1" applyFill="1" applyBorder="1" applyAlignment="1">
      <alignment horizontal="center" vertical="center" wrapText="1"/>
    </xf>
    <xf numFmtId="14" fontId="45" fillId="0" borderId="12" xfId="0" applyNumberFormat="1" applyFont="1" applyBorder="1" applyAlignment="1">
      <alignment horizontal="center" vertical="center" wrapText="1"/>
    </xf>
    <xf numFmtId="14" fontId="45" fillId="34" borderId="12" xfId="0" applyNumberFormat="1" applyFont="1" applyFill="1" applyBorder="1" applyAlignment="1">
      <alignment horizontal="center" vertical="center" wrapText="1"/>
    </xf>
    <xf numFmtId="14" fontId="58" fillId="0" borderId="12" xfId="0" applyNumberFormat="1" applyFont="1" applyBorder="1" applyAlignment="1">
      <alignment horizontal="center" vertical="center" wrapText="1"/>
    </xf>
    <xf numFmtId="14" fontId="45" fillId="12" borderId="12" xfId="0" applyNumberFormat="1" applyFont="1" applyFill="1" applyBorder="1" applyAlignment="1">
      <alignment horizontal="center" vertical="center" wrapText="1"/>
    </xf>
    <xf numFmtId="14" fontId="45" fillId="0" borderId="0" xfId="0" applyNumberFormat="1" applyFont="1" applyAlignment="1">
      <alignment horizontal="center" vertical="center" wrapText="1"/>
    </xf>
    <xf numFmtId="0" fontId="43" fillId="7" borderId="12" xfId="24" applyFill="1" applyBorder="1" applyAlignment="1">
      <alignment horizontal="center" vertical="center"/>
    </xf>
    <xf numFmtId="0" fontId="88" fillId="0" borderId="12" xfId="24" applyFont="1" applyBorder="1" applyAlignment="1">
      <alignment horizontal="center" vertical="center"/>
    </xf>
    <xf numFmtId="0" fontId="88" fillId="0" borderId="67" xfId="24" applyFont="1" applyBorder="1" applyAlignment="1">
      <alignment horizontal="center" vertical="center"/>
    </xf>
    <xf numFmtId="0" fontId="11" fillId="9" borderId="71" xfId="24" applyFont="1" applyFill="1" applyBorder="1" applyAlignment="1">
      <alignment horizontal="center" vertical="center"/>
    </xf>
    <xf numFmtId="0" fontId="11" fillId="9" borderId="72" xfId="24" applyFont="1" applyFill="1" applyBorder="1" applyAlignment="1">
      <alignment horizontal="center" vertical="center"/>
    </xf>
    <xf numFmtId="0" fontId="43" fillId="14" borderId="51" xfId="24" applyFill="1" applyBorder="1" applyAlignment="1">
      <alignment horizontal="center" vertical="center"/>
    </xf>
    <xf numFmtId="0" fontId="43" fillId="14" borderId="73" xfId="24" applyFill="1" applyBorder="1" applyAlignment="1">
      <alignment horizontal="center" vertical="center"/>
    </xf>
    <xf numFmtId="0" fontId="88" fillId="0" borderId="64" xfId="24" applyFont="1" applyBorder="1" applyAlignment="1">
      <alignment horizontal="center" vertical="center"/>
    </xf>
    <xf numFmtId="0" fontId="88" fillId="0" borderId="65" xfId="24" applyFont="1" applyBorder="1" applyAlignment="1">
      <alignment horizontal="center" vertical="center"/>
    </xf>
    <xf numFmtId="0" fontId="88" fillId="0" borderId="69" xfId="24" applyFont="1" applyBorder="1" applyAlignment="1">
      <alignment horizontal="center" vertical="center"/>
    </xf>
    <xf numFmtId="0" fontId="88" fillId="0" borderId="70" xfId="24" applyFont="1" applyBorder="1" applyAlignment="1">
      <alignment horizontal="center" vertical="center"/>
    </xf>
    <xf numFmtId="0" fontId="43" fillId="7" borderId="74" xfId="24" applyFill="1" applyBorder="1" applyAlignment="1">
      <alignment horizontal="center" vertical="center"/>
    </xf>
    <xf numFmtId="0" fontId="43" fillId="7" borderId="76" xfId="24" applyFill="1" applyBorder="1" applyAlignment="1">
      <alignment horizontal="center" vertical="center"/>
    </xf>
    <xf numFmtId="0" fontId="11" fillId="9" borderId="74" xfId="24" applyFont="1" applyFill="1" applyBorder="1" applyAlignment="1">
      <alignment horizontal="center" vertical="center"/>
    </xf>
    <xf numFmtId="0" fontId="43" fillId="0" borderId="75" xfId="24" applyBorder="1" applyAlignment="1">
      <alignment horizontal="center" vertical="center"/>
    </xf>
    <xf numFmtId="0" fontId="43" fillId="0" borderId="76" xfId="24" applyBorder="1" applyAlignment="1">
      <alignment horizontal="center" vertical="center"/>
    </xf>
    <xf numFmtId="0" fontId="91" fillId="9" borderId="77" xfId="24" applyFont="1" applyFill="1" applyBorder="1" applyAlignment="1">
      <alignment horizontal="center" vertical="center"/>
    </xf>
    <xf numFmtId="0" fontId="88" fillId="0" borderId="79" xfId="24" applyFont="1" applyBorder="1" applyAlignment="1">
      <alignment horizontal="center" vertical="center"/>
    </xf>
    <xf numFmtId="0" fontId="88" fillId="0" borderId="80" xfId="24" applyFont="1" applyBorder="1" applyAlignment="1">
      <alignment horizontal="center" vertical="center"/>
    </xf>
    <xf numFmtId="0" fontId="11" fillId="9" borderId="81" xfId="24" applyFont="1" applyFill="1" applyBorder="1" applyAlignment="1">
      <alignment horizontal="center" vertical="center"/>
    </xf>
    <xf numFmtId="0" fontId="43" fillId="0" borderId="82" xfId="24" applyBorder="1" applyAlignment="1">
      <alignment horizontal="center" vertical="center"/>
    </xf>
    <xf numFmtId="0" fontId="117" fillId="7" borderId="75" xfId="24" applyFont="1" applyFill="1" applyBorder="1" applyAlignment="1">
      <alignment horizontal="center" vertical="center"/>
    </xf>
    <xf numFmtId="0" fontId="118" fillId="0" borderId="13" xfId="24" applyFont="1" applyBorder="1" applyAlignment="1">
      <alignment horizontal="center" vertical="center"/>
    </xf>
    <xf numFmtId="0" fontId="117" fillId="14" borderId="78" xfId="24" applyFont="1" applyFill="1" applyBorder="1" applyAlignment="1">
      <alignment horizontal="center" vertical="center"/>
    </xf>
    <xf numFmtId="0" fontId="43" fillId="0" borderId="15" xfId="24" applyBorder="1"/>
    <xf numFmtId="0" fontId="43" fillId="7" borderId="67" xfId="24" applyFill="1" applyBorder="1" applyAlignment="1">
      <alignment horizontal="center" vertical="center"/>
    </xf>
    <xf numFmtId="0" fontId="43" fillId="7" borderId="69" xfId="24" applyFill="1" applyBorder="1" applyAlignment="1">
      <alignment horizontal="center" vertical="center"/>
    </xf>
    <xf numFmtId="0" fontId="43" fillId="7" borderId="70" xfId="24" applyFill="1" applyBorder="1" applyAlignment="1">
      <alignment horizontal="center" vertical="center"/>
    </xf>
    <xf numFmtId="0" fontId="43" fillId="7" borderId="63" xfId="24" applyFill="1" applyBorder="1" applyAlignment="1">
      <alignment horizontal="center" vertical="center"/>
    </xf>
    <xf numFmtId="0" fontId="43" fillId="7" borderId="64" xfId="24" applyFill="1" applyBorder="1" applyAlignment="1">
      <alignment horizontal="center" vertical="center"/>
    </xf>
    <xf numFmtId="0" fontId="43" fillId="7" borderId="65" xfId="24" applyFill="1" applyBorder="1" applyAlignment="1">
      <alignment horizontal="center" vertical="center"/>
    </xf>
    <xf numFmtId="0" fontId="43" fillId="7" borderId="68" xfId="24" applyFill="1" applyBorder="1" applyAlignment="1">
      <alignment horizontal="center" vertical="center"/>
    </xf>
    <xf numFmtId="0" fontId="11" fillId="9" borderId="75" xfId="24" applyFont="1" applyFill="1" applyBorder="1" applyAlignment="1">
      <alignment horizontal="center" vertical="center"/>
    </xf>
    <xf numFmtId="0" fontId="11" fillId="9" borderId="76" xfId="24" applyFont="1" applyFill="1" applyBorder="1" applyAlignment="1">
      <alignment horizontal="center" vertical="center"/>
    </xf>
    <xf numFmtId="0" fontId="43" fillId="9" borderId="75" xfId="24" applyFill="1" applyBorder="1" applyAlignment="1">
      <alignment horizontal="center" vertical="center"/>
    </xf>
    <xf numFmtId="0" fontId="43" fillId="9" borderId="76" xfId="24" applyFill="1" applyBorder="1" applyAlignment="1">
      <alignment horizontal="center" vertical="center"/>
    </xf>
    <xf numFmtId="0" fontId="43" fillId="10" borderId="49" xfId="24" applyFill="1" applyBorder="1" applyAlignment="1">
      <alignment horizontal="center" vertical="center"/>
    </xf>
    <xf numFmtId="0" fontId="43" fillId="10" borderId="86" xfId="24" applyFill="1" applyBorder="1" applyAlignment="1">
      <alignment horizontal="center" vertical="center"/>
    </xf>
    <xf numFmtId="0" fontId="1" fillId="10" borderId="85" xfId="24" applyFont="1" applyFill="1" applyBorder="1" applyAlignment="1">
      <alignment horizontal="center" vertical="center"/>
    </xf>
    <xf numFmtId="0" fontId="1" fillId="7" borderId="66" xfId="24" applyFont="1" applyFill="1" applyBorder="1" applyAlignment="1">
      <alignment horizontal="center" vertical="center"/>
    </xf>
    <xf numFmtId="14" fontId="45" fillId="0" borderId="0" xfId="0" applyNumberFormat="1" applyFont="1" applyAlignment="1">
      <alignment horizontal="left" vertical="top"/>
    </xf>
    <xf numFmtId="0" fontId="49" fillId="14" borderId="16" xfId="0" applyFont="1" applyFill="1" applyBorder="1" applyAlignment="1">
      <alignment vertical="top"/>
    </xf>
    <xf numFmtId="0" fontId="45" fillId="14" borderId="17" xfId="0" applyFont="1" applyFill="1" applyBorder="1" applyAlignment="1">
      <alignment vertical="top"/>
    </xf>
    <xf numFmtId="0" fontId="45" fillId="14" borderId="18" xfId="0" applyFont="1" applyFill="1" applyBorder="1" applyAlignment="1">
      <alignment vertical="top"/>
    </xf>
    <xf numFmtId="0" fontId="45" fillId="14" borderId="3" xfId="0" applyFont="1" applyFill="1" applyBorder="1" applyAlignment="1">
      <alignment vertical="top"/>
    </xf>
    <xf numFmtId="0" fontId="45" fillId="14" borderId="19" xfId="0" applyFont="1" applyFill="1" applyBorder="1" applyAlignment="1">
      <alignment vertical="top" wrapText="1"/>
    </xf>
    <xf numFmtId="0" fontId="45" fillId="14" borderId="20" xfId="0" applyFont="1" applyFill="1" applyBorder="1" applyAlignment="1">
      <alignment vertical="top"/>
    </xf>
    <xf numFmtId="14" fontId="45" fillId="0" borderId="21" xfId="7" applyNumberFormat="1" applyFont="1" applyBorder="1" applyAlignment="1">
      <alignment vertical="top"/>
    </xf>
    <xf numFmtId="0" fontId="46" fillId="0" borderId="87" xfId="7" applyFont="1" applyBorder="1" applyAlignment="1">
      <alignment horizontal="center" vertical="center"/>
    </xf>
    <xf numFmtId="0" fontId="45" fillId="0" borderId="89" xfId="0" applyFont="1" applyBorder="1"/>
    <xf numFmtId="0" fontId="46" fillId="0" borderId="32" xfId="7" applyFont="1" applyBorder="1" applyAlignment="1">
      <alignment horizontal="center" vertical="top"/>
    </xf>
    <xf numFmtId="0" fontId="46" fillId="0" borderId="0" xfId="7" applyFont="1" applyAlignment="1">
      <alignment horizontal="center" vertical="top"/>
    </xf>
    <xf numFmtId="0" fontId="55" fillId="0" borderId="0" xfId="7" applyFont="1" applyAlignment="1">
      <alignment horizontal="center" vertical="center" wrapText="1"/>
    </xf>
    <xf numFmtId="0" fontId="55" fillId="0" borderId="4" xfId="7" applyFont="1" applyBorder="1" applyAlignment="1">
      <alignment horizontal="center" vertical="center" wrapText="1"/>
    </xf>
    <xf numFmtId="0" fontId="45" fillId="0" borderId="4" xfId="7" applyFont="1" applyBorder="1" applyAlignment="1">
      <alignment vertical="top"/>
    </xf>
    <xf numFmtId="0" fontId="45" fillId="0" borderId="32" xfId="7" applyFont="1" applyBorder="1" applyAlignment="1">
      <alignment vertical="top"/>
    </xf>
    <xf numFmtId="0" fontId="45" fillId="0" borderId="0" xfId="7" applyFont="1" applyAlignment="1">
      <alignment horizontal="left" vertical="top"/>
    </xf>
    <xf numFmtId="0" fontId="45" fillId="0" borderId="4" xfId="7" applyFont="1" applyBorder="1" applyAlignment="1">
      <alignment horizontal="left" vertical="top"/>
    </xf>
    <xf numFmtId="15" fontId="45" fillId="0" borderId="0" xfId="7" applyNumberFormat="1" applyFont="1" applyAlignment="1">
      <alignment horizontal="left" vertical="top"/>
    </xf>
    <xf numFmtId="15" fontId="45" fillId="0" borderId="4" xfId="7" applyNumberFormat="1" applyFont="1" applyBorder="1" applyAlignment="1">
      <alignment horizontal="left" vertical="top"/>
    </xf>
    <xf numFmtId="0" fontId="46" fillId="0" borderId="0" xfId="7" applyFont="1"/>
    <xf numFmtId="0" fontId="49" fillId="0" borderId="66" xfId="6" applyFont="1" applyBorder="1" applyAlignment="1">
      <alignment horizontal="center" vertical="center" wrapText="1"/>
    </xf>
    <xf numFmtId="0" fontId="49" fillId="0" borderId="67" xfId="7" applyFont="1" applyBorder="1" applyAlignment="1">
      <alignment horizontal="center" vertical="center" wrapText="1"/>
    </xf>
    <xf numFmtId="0" fontId="46" fillId="0" borderId="66" xfId="7" applyFont="1" applyBorder="1" applyAlignment="1">
      <alignment horizontal="left" vertical="top" wrapText="1"/>
    </xf>
    <xf numFmtId="0" fontId="46" fillId="0" borderId="67" xfId="7" applyFont="1" applyBorder="1" applyAlignment="1">
      <alignment horizontal="left" vertical="top" wrapText="1"/>
    </xf>
    <xf numFmtId="0" fontId="45" fillId="0" borderId="32" xfId="7" applyFont="1" applyBorder="1" applyAlignment="1">
      <alignment horizontal="left" vertical="top"/>
    </xf>
    <xf numFmtId="0" fontId="50" fillId="0" borderId="0" xfId="7" applyFont="1" applyAlignment="1">
      <alignment horizontal="left" vertical="top" wrapText="1"/>
    </xf>
    <xf numFmtId="0" fontId="50" fillId="0" borderId="4" xfId="7" applyFont="1" applyBorder="1" applyAlignment="1">
      <alignment horizontal="left" vertical="top" wrapText="1"/>
    </xf>
    <xf numFmtId="0" fontId="49" fillId="0" borderId="90" xfId="7" applyFont="1" applyBorder="1" applyAlignment="1">
      <alignment vertical="top"/>
    </xf>
    <xf numFmtId="0" fontId="45" fillId="0" borderId="91" xfId="7" applyFont="1" applyBorder="1" applyAlignment="1">
      <alignment vertical="top" wrapText="1"/>
    </xf>
    <xf numFmtId="0" fontId="45" fillId="0" borderId="0" xfId="7" applyFont="1" applyAlignment="1">
      <alignment horizontal="right" vertical="top" indent="1"/>
    </xf>
    <xf numFmtId="0" fontId="45" fillId="0" borderId="92" xfId="7" applyFont="1" applyBorder="1" applyAlignment="1">
      <alignment vertical="top"/>
    </xf>
    <xf numFmtId="15" fontId="45" fillId="0" borderId="93" xfId="7" applyNumberFormat="1" applyFont="1" applyBorder="1" applyAlignment="1">
      <alignment vertical="top" wrapText="1"/>
    </xf>
    <xf numFmtId="0" fontId="45" fillId="0" borderId="0" xfId="7" applyFont="1" applyAlignment="1">
      <alignment vertical="top"/>
    </xf>
    <xf numFmtId="0" fontId="54" fillId="0" borderId="32" xfId="7" applyFont="1" applyBorder="1" applyAlignment="1">
      <alignment horizontal="center" vertical="top"/>
    </xf>
    <xf numFmtId="0" fontId="54" fillId="0" borderId="0" xfId="7" applyFont="1" applyAlignment="1">
      <alignment horizontal="center" vertical="top"/>
    </xf>
    <xf numFmtId="0" fontId="54" fillId="0" borderId="4" xfId="7" applyFont="1" applyBorder="1" applyAlignment="1">
      <alignment horizontal="center" vertical="top"/>
    </xf>
    <xf numFmtId="0" fontId="4" fillId="0" borderId="12" xfId="0" applyFont="1" applyBorder="1" applyAlignment="1">
      <alignment horizontal="left" vertical="top" wrapText="1"/>
    </xf>
    <xf numFmtId="0" fontId="46" fillId="0" borderId="0" xfId="0" applyFont="1" applyAlignment="1">
      <alignment horizontal="center" vertical="center"/>
    </xf>
    <xf numFmtId="0" fontId="45" fillId="0" borderId="0" xfId="0" applyFont="1" applyAlignment="1">
      <alignment horizontal="center" vertical="center"/>
    </xf>
    <xf numFmtId="0" fontId="75" fillId="0" borderId="0" xfId="0" applyFont="1" applyAlignment="1" applyProtection="1">
      <alignment horizontal="left" vertical="top" wrapText="1"/>
      <protection locked="0"/>
    </xf>
    <xf numFmtId="0" fontId="45" fillId="0" borderId="0" xfId="0" applyFont="1" applyAlignment="1">
      <alignment horizontal="center"/>
    </xf>
    <xf numFmtId="0" fontId="48" fillId="11" borderId="0" xfId="0" applyFont="1" applyFill="1" applyAlignment="1">
      <alignment wrapText="1"/>
    </xf>
    <xf numFmtId="0" fontId="45" fillId="11" borderId="0" xfId="0" applyFont="1" applyFill="1" applyAlignment="1">
      <alignment wrapText="1"/>
    </xf>
    <xf numFmtId="0" fontId="48" fillId="11" borderId="0" xfId="0" applyFont="1" applyFill="1" applyAlignment="1">
      <alignment vertical="top"/>
    </xf>
    <xf numFmtId="0" fontId="45" fillId="11" borderId="0" xfId="0" applyFont="1" applyFill="1" applyAlignment="1">
      <alignment vertical="top"/>
    </xf>
    <xf numFmtId="0" fontId="48" fillId="0" borderId="0" xfId="0" applyFont="1" applyAlignment="1">
      <alignment vertical="top"/>
    </xf>
    <xf numFmtId="0" fontId="45" fillId="0" borderId="0" xfId="0" applyFont="1" applyAlignment="1">
      <alignment vertical="top"/>
    </xf>
    <xf numFmtId="0" fontId="76" fillId="11" borderId="0" xfId="0" applyFont="1" applyFill="1" applyAlignment="1" applyProtection="1">
      <alignment vertical="top" wrapText="1"/>
      <protection locked="0"/>
    </xf>
    <xf numFmtId="0" fontId="77" fillId="11" borderId="0" xfId="0" applyFont="1" applyFill="1" applyAlignment="1" applyProtection="1">
      <alignment vertical="top" wrapText="1"/>
      <protection locked="0"/>
    </xf>
    <xf numFmtId="0" fontId="45" fillId="0" borderId="0" xfId="0" applyFont="1" applyAlignment="1">
      <alignment horizontal="center" vertical="top"/>
    </xf>
    <xf numFmtId="0" fontId="45" fillId="0" borderId="0" xfId="0" applyFont="1"/>
    <xf numFmtId="0" fontId="54" fillId="0" borderId="0" xfId="0" applyFont="1" applyAlignment="1">
      <alignment horizontal="center" vertical="top"/>
    </xf>
    <xf numFmtId="0" fontId="46" fillId="0" borderId="0" xfId="0" applyFont="1" applyAlignment="1">
      <alignment horizontal="center" vertical="top"/>
    </xf>
    <xf numFmtId="0" fontId="45" fillId="0" borderId="35" xfId="0" applyFont="1" applyBorder="1" applyAlignment="1" applyProtection="1">
      <alignment horizontal="left" vertical="top"/>
      <protection locked="0"/>
    </xf>
    <xf numFmtId="0" fontId="45" fillId="0" borderId="36" xfId="0" applyFont="1" applyBorder="1" applyAlignment="1" applyProtection="1">
      <alignment horizontal="left" vertical="top"/>
      <protection locked="0"/>
    </xf>
    <xf numFmtId="0" fontId="45" fillId="0" borderId="37" xfId="0" applyFont="1" applyBorder="1" applyAlignment="1" applyProtection="1">
      <alignment horizontal="left" vertical="top"/>
      <protection locked="0"/>
    </xf>
    <xf numFmtId="0" fontId="45" fillId="0" borderId="35" xfId="0" applyFont="1" applyBorder="1" applyAlignment="1" applyProtection="1">
      <alignment horizontal="left" vertical="top" wrapText="1"/>
      <protection locked="0"/>
    </xf>
    <xf numFmtId="0" fontId="45" fillId="0" borderId="37" xfId="0" applyFont="1" applyBorder="1" applyAlignment="1" applyProtection="1">
      <alignment horizontal="left" vertical="top" wrapText="1"/>
      <protection locked="0"/>
    </xf>
    <xf numFmtId="0" fontId="49" fillId="15" borderId="23" xfId="0" applyFont="1" applyFill="1" applyBorder="1" applyAlignment="1" applyProtection="1">
      <alignment vertical="top" wrapText="1"/>
      <protection locked="0"/>
    </xf>
    <xf numFmtId="0" fontId="0" fillId="15" borderId="24" xfId="0" applyFill="1" applyBorder="1" applyAlignment="1" applyProtection="1">
      <alignment vertical="top" wrapText="1"/>
      <protection locked="0"/>
    </xf>
    <xf numFmtId="0" fontId="0" fillId="15" borderId="13" xfId="0" applyFill="1" applyBorder="1" applyAlignment="1" applyProtection="1">
      <alignment vertical="top" wrapText="1"/>
      <protection locked="0"/>
    </xf>
    <xf numFmtId="0" fontId="45" fillId="0" borderId="0" xfId="0" applyFont="1" applyAlignment="1">
      <alignment horizontal="center" wrapText="1"/>
    </xf>
    <xf numFmtId="0" fontId="78" fillId="16" borderId="21" xfId="0" applyFont="1" applyFill="1" applyBorder="1" applyAlignment="1">
      <alignment horizontal="center" vertical="top" wrapText="1"/>
    </xf>
    <xf numFmtId="0" fontId="45" fillId="16" borderId="21" xfId="0" applyFont="1" applyFill="1" applyBorder="1" applyAlignment="1">
      <alignment horizontal="center" vertical="top" wrapText="1"/>
    </xf>
    <xf numFmtId="0" fontId="78" fillId="23" borderId="21" xfId="0" applyFont="1" applyFill="1" applyBorder="1" applyAlignment="1">
      <alignment horizontal="center" vertical="top" wrapText="1"/>
    </xf>
    <xf numFmtId="0" fontId="0" fillId="23" borderId="21" xfId="0" applyFill="1" applyBorder="1" applyAlignment="1">
      <alignment horizontal="center" vertical="top" wrapText="1"/>
    </xf>
    <xf numFmtId="0" fontId="98" fillId="14" borderId="0" xfId="8" applyFont="1" applyFill="1" applyAlignment="1">
      <alignment horizontal="center" vertical="center" wrapText="1"/>
    </xf>
    <xf numFmtId="0" fontId="0" fillId="16" borderId="21" xfId="0" applyFill="1" applyBorder="1" applyAlignment="1">
      <alignment horizontal="center" vertical="top" wrapText="1"/>
    </xf>
    <xf numFmtId="0" fontId="49" fillId="23" borderId="0" xfId="8" applyFont="1" applyFill="1" applyAlignment="1">
      <alignment horizontal="right" vertical="top" wrapText="1"/>
    </xf>
    <xf numFmtId="0" fontId="11" fillId="10" borderId="83" xfId="24" applyFont="1" applyFill="1" applyBorder="1" applyAlignment="1">
      <alignment horizontal="center" vertical="center"/>
    </xf>
    <xf numFmtId="0" fontId="43" fillId="10" borderId="84" xfId="24" applyFill="1" applyBorder="1" applyAlignment="1">
      <alignment horizontal="center" vertical="center"/>
    </xf>
    <xf numFmtId="0" fontId="88" fillId="0" borderId="18" xfId="24" applyFont="1" applyBorder="1" applyAlignment="1">
      <alignment horizontal="center" vertical="top" wrapText="1"/>
    </xf>
    <xf numFmtId="0" fontId="88" fillId="0" borderId="0" xfId="24" applyFont="1" applyAlignment="1">
      <alignment horizontal="center" vertical="top" wrapText="1"/>
    </xf>
    <xf numFmtId="0" fontId="45" fillId="0" borderId="18" xfId="0" applyFont="1" applyBorder="1" applyAlignment="1">
      <alignment vertical="top" wrapText="1"/>
    </xf>
    <xf numFmtId="0" fontId="45" fillId="0" borderId="18" xfId="0" applyFont="1" applyBorder="1" applyAlignment="1">
      <alignment vertical="top"/>
    </xf>
    <xf numFmtId="0" fontId="54" fillId="0" borderId="0" xfId="0" applyFont="1" applyAlignment="1">
      <alignment horizontal="center" vertical="top" wrapText="1"/>
    </xf>
    <xf numFmtId="0" fontId="44" fillId="0" borderId="88" xfId="7" applyFont="1" applyBorder="1" applyAlignment="1" applyProtection="1">
      <alignment horizontal="center" vertical="center" wrapText="1"/>
      <protection locked="0"/>
    </xf>
    <xf numFmtId="0" fontId="46" fillId="0" borderId="32" xfId="6" applyFont="1" applyBorder="1" applyAlignment="1">
      <alignment horizontal="left" vertical="top" wrapText="1"/>
    </xf>
    <xf numFmtId="0" fontId="46" fillId="0" borderId="0" xfId="6" applyFont="1" applyAlignment="1">
      <alignment horizontal="left" vertical="top" wrapText="1"/>
    </xf>
    <xf numFmtId="0" fontId="46" fillId="0" borderId="4" xfId="6" applyFont="1" applyBorder="1" applyAlignment="1">
      <alignment horizontal="left" vertical="top" wrapText="1"/>
    </xf>
    <xf numFmtId="0" fontId="49" fillId="0" borderId="32" xfId="7" applyFont="1" applyBorder="1" applyAlignment="1">
      <alignment horizontal="left" vertical="top"/>
    </xf>
    <xf numFmtId="0" fontId="49" fillId="0" borderId="0" xfId="7" applyFont="1" applyAlignment="1">
      <alignment horizontal="left" vertical="top"/>
    </xf>
    <xf numFmtId="0" fontId="45" fillId="0" borderId="0" xfId="7" applyFont="1" applyAlignment="1">
      <alignment horizontal="left" vertical="top"/>
    </xf>
    <xf numFmtId="0" fontId="45" fillId="0" borderId="4" xfId="7" applyFont="1" applyBorder="1" applyAlignment="1">
      <alignment horizontal="left" vertical="top"/>
    </xf>
    <xf numFmtId="0" fontId="45" fillId="0" borderId="0" xfId="7" applyFont="1" applyAlignment="1">
      <alignment horizontal="left" vertical="top" wrapText="1"/>
    </xf>
    <xf numFmtId="0" fontId="45" fillId="0" borderId="4" xfId="7" applyFont="1" applyBorder="1" applyAlignment="1">
      <alignment horizontal="left" vertical="top" wrapText="1"/>
    </xf>
    <xf numFmtId="0" fontId="49" fillId="0" borderId="4" xfId="7" applyFont="1" applyBorder="1" applyAlignment="1">
      <alignment horizontal="left" vertical="top"/>
    </xf>
    <xf numFmtId="0" fontId="45" fillId="0" borderId="32" xfId="7" applyFont="1" applyBorder="1" applyAlignment="1">
      <alignment horizontal="left" vertical="top"/>
    </xf>
    <xf numFmtId="0" fontId="46" fillId="0" borderId="0" xfId="7" applyFont="1" applyAlignment="1">
      <alignment horizontal="center" vertical="top"/>
    </xf>
    <xf numFmtId="0" fontId="46" fillId="0" borderId="4" xfId="7" applyFont="1" applyBorder="1" applyAlignment="1">
      <alignment horizontal="center" vertical="top"/>
    </xf>
    <xf numFmtId="0" fontId="54" fillId="0" borderId="94" xfId="7" applyFont="1" applyBorder="1" applyAlignment="1">
      <alignment horizontal="center" vertical="top"/>
    </xf>
    <xf numFmtId="0" fontId="54" fillId="0" borderId="95" xfId="7" applyFont="1" applyBorder="1" applyAlignment="1">
      <alignment horizontal="center" vertical="top"/>
    </xf>
    <xf numFmtId="0" fontId="54" fillId="0" borderId="6" xfId="7" applyFont="1" applyBorder="1" applyAlignment="1">
      <alignment horizontal="center" vertical="top"/>
    </xf>
    <xf numFmtId="0" fontId="54" fillId="0" borderId="32" xfId="7" applyFont="1" applyBorder="1" applyAlignment="1">
      <alignment horizontal="center" vertical="top" wrapText="1"/>
    </xf>
    <xf numFmtId="0" fontId="54" fillId="0" borderId="0" xfId="7" applyFont="1" applyAlignment="1">
      <alignment horizontal="center" vertical="top" wrapText="1"/>
    </xf>
    <xf numFmtId="0" fontId="54" fillId="0" borderId="4" xfId="7" applyFont="1" applyBorder="1" applyAlignment="1">
      <alignment horizontal="center" vertical="top" wrapText="1"/>
    </xf>
    <xf numFmtId="0" fontId="54" fillId="0" borderId="32" xfId="7" applyFont="1" applyBorder="1" applyAlignment="1">
      <alignment horizontal="center" vertical="top"/>
    </xf>
    <xf numFmtId="0" fontId="54" fillId="0" borderId="0" xfId="7" applyFont="1" applyAlignment="1">
      <alignment horizontal="center" vertical="top"/>
    </xf>
    <xf numFmtId="0" fontId="54" fillId="0" borderId="4" xfId="7" applyFont="1" applyBorder="1" applyAlignment="1">
      <alignment horizontal="center" vertical="top"/>
    </xf>
    <xf numFmtId="0" fontId="22" fillId="4" borderId="28" xfId="0" applyFont="1" applyFill="1" applyBorder="1" applyAlignment="1">
      <alignment vertical="top" wrapText="1"/>
    </xf>
    <xf numFmtId="0" fontId="22" fillId="4" borderId="5" xfId="0" applyFont="1" applyFill="1" applyBorder="1" applyAlignment="1">
      <alignment vertical="top" wrapText="1"/>
    </xf>
    <xf numFmtId="49" fontId="16" fillId="3" borderId="29" xfId="0" applyNumberFormat="1" applyFont="1" applyFill="1" applyBorder="1" applyAlignment="1">
      <alignment wrapText="1"/>
    </xf>
    <xf numFmtId="49" fontId="16" fillId="3" borderId="2" xfId="0" applyNumberFormat="1" applyFont="1" applyFill="1" applyBorder="1" applyAlignment="1">
      <alignment wrapText="1"/>
    </xf>
    <xf numFmtId="0" fontId="16" fillId="3" borderId="0" xfId="0" applyFont="1" applyFill="1" applyAlignment="1">
      <alignment horizontal="left" vertical="top" wrapText="1"/>
    </xf>
    <xf numFmtId="0" fontId="16" fillId="3" borderId="4" xfId="0" applyFont="1" applyFill="1" applyBorder="1" applyAlignment="1">
      <alignment horizontal="left" vertical="top" wrapText="1"/>
    </xf>
    <xf numFmtId="0" fontId="19" fillId="4" borderId="28" xfId="0" applyFont="1" applyFill="1" applyBorder="1" applyAlignment="1">
      <alignment vertical="top" wrapText="1"/>
    </xf>
    <xf numFmtId="0" fontId="19" fillId="4" borderId="30" xfId="0" applyFont="1" applyFill="1" applyBorder="1" applyAlignment="1">
      <alignment vertical="top" wrapText="1"/>
    </xf>
    <xf numFmtId="0" fontId="19" fillId="4" borderId="31" xfId="0" applyFont="1" applyFill="1" applyBorder="1" applyAlignment="1">
      <alignment vertical="top" wrapText="1"/>
    </xf>
    <xf numFmtId="0" fontId="21" fillId="0" borderId="25" xfId="0" applyFont="1" applyBorder="1" applyAlignment="1">
      <alignment horizontal="center" vertical="top" wrapText="1"/>
    </xf>
    <xf numFmtId="0" fontId="21" fillId="0" borderId="27" xfId="0" applyFont="1" applyBorder="1" applyAlignment="1">
      <alignment horizontal="center" vertical="top" wrapText="1"/>
    </xf>
    <xf numFmtId="0" fontId="21" fillId="0" borderId="26" xfId="0" applyFont="1" applyBorder="1" applyAlignment="1">
      <alignment horizontal="center" vertical="top" wrapText="1"/>
    </xf>
    <xf numFmtId="0" fontId="21" fillId="0" borderId="32" xfId="0" applyFont="1" applyBorder="1" applyAlignment="1">
      <alignment horizontal="center" vertical="top" wrapText="1"/>
    </xf>
    <xf numFmtId="0" fontId="21" fillId="0" borderId="0" xfId="0" applyFont="1" applyAlignment="1">
      <alignment horizontal="center" vertical="top" wrapText="1"/>
    </xf>
    <xf numFmtId="0" fontId="20" fillId="0" borderId="25" xfId="0" applyFont="1" applyBorder="1" applyAlignment="1">
      <alignment horizontal="left" vertical="top" wrapText="1"/>
    </xf>
    <xf numFmtId="0" fontId="20" fillId="0" borderId="27" xfId="0" applyFont="1" applyBorder="1" applyAlignment="1">
      <alignment horizontal="left" vertical="top" wrapText="1"/>
    </xf>
    <xf numFmtId="0" fontId="20" fillId="0" borderId="26" xfId="0" applyFont="1" applyBorder="1" applyAlignment="1">
      <alignment horizontal="left" vertical="top" wrapText="1"/>
    </xf>
    <xf numFmtId="0" fontId="103" fillId="0" borderId="0" xfId="46" applyAlignment="1" applyProtection="1">
      <alignment horizontal="center" vertical="center" wrapText="1"/>
      <protection locked="0"/>
    </xf>
  </cellXfs>
  <cellStyles count="47">
    <cellStyle name="Hyperlink" xfId="46" builtinId="8"/>
    <cellStyle name="Hyperlink 2" xfId="42" xr:uid="{F813542A-FD22-4E42-89C6-80E8366D1157}"/>
    <cellStyle name="Hyperlink 2 2" xfId="40" xr:uid="{DCB36CCF-A46B-408F-9D31-0ACE240602FA}"/>
    <cellStyle name="Normal" xfId="0" builtinId="0"/>
    <cellStyle name="Normal 11" xfId="38" xr:uid="{00000000-0005-0000-0000-000001000000}"/>
    <cellStyle name="Normal 12" xfId="37" xr:uid="{00000000-0005-0000-0000-000002000000}"/>
    <cellStyle name="Normal 2" xfId="1" xr:uid="{00000000-0005-0000-0000-000003000000}"/>
    <cellStyle name="Normal 2 2" xfId="2" xr:uid="{00000000-0005-0000-0000-000004000000}"/>
    <cellStyle name="Normal 2 2 2" xfId="13" xr:uid="{00000000-0005-0000-0000-000005000000}"/>
    <cellStyle name="Normal 2 2 2 2" xfId="9" xr:uid="{00000000-0005-0000-0000-000006000000}"/>
    <cellStyle name="Normal 2 2 2 2 2" xfId="30" xr:uid="{00000000-0005-0000-0000-000007000000}"/>
    <cellStyle name="Normal 2 2 3" xfId="29" xr:uid="{00000000-0005-0000-0000-000008000000}"/>
    <cellStyle name="Normal 2 2 4" xfId="22" xr:uid="{00000000-0005-0000-0000-000009000000}"/>
    <cellStyle name="Normal 2 3" xfId="14" xr:uid="{00000000-0005-0000-0000-00000A000000}"/>
    <cellStyle name="Normal 2 3 2" xfId="33" xr:uid="{00000000-0005-0000-0000-00000B000000}"/>
    <cellStyle name="Normal 2 3 3" xfId="31" xr:uid="{00000000-0005-0000-0000-00000C000000}"/>
    <cellStyle name="Normal 2 3 4" xfId="23" xr:uid="{00000000-0005-0000-0000-00000D000000}"/>
    <cellStyle name="Normal 2 4" xfId="24" xr:uid="{00000000-0005-0000-0000-00000E000000}"/>
    <cellStyle name="Normal 2 4 2" xfId="25" xr:uid="{00000000-0005-0000-0000-00000F000000}"/>
    <cellStyle name="Normal 2 5" xfId="28" xr:uid="{00000000-0005-0000-0000-000010000000}"/>
    <cellStyle name="Normal 2 6" xfId="21" xr:uid="{00000000-0005-0000-0000-000011000000}"/>
    <cellStyle name="Normal 2 7" xfId="11" xr:uid="{00000000-0005-0000-0000-000012000000}"/>
    <cellStyle name="Normal 3" xfId="12" xr:uid="{00000000-0005-0000-0000-000013000000}"/>
    <cellStyle name="Normal 3 2" xfId="32" xr:uid="{00000000-0005-0000-0000-000014000000}"/>
    <cellStyle name="Normal 4" xfId="15" xr:uid="{00000000-0005-0000-0000-000015000000}"/>
    <cellStyle name="Normal 4 2" xfId="36" xr:uid="{00000000-0005-0000-0000-000016000000}"/>
    <cellStyle name="Normal 4 2 2 2" xfId="19" xr:uid="{00000000-0005-0000-0000-000017000000}"/>
    <cellStyle name="Normal 4 2 3" xfId="17" xr:uid="{00000000-0005-0000-0000-000018000000}"/>
    <cellStyle name="Normal 4 2 3 2" xfId="18" xr:uid="{00000000-0005-0000-0000-000019000000}"/>
    <cellStyle name="Normal 5" xfId="3" xr:uid="{00000000-0005-0000-0000-00001A000000}"/>
    <cellStyle name="Normal 5 2" xfId="4" xr:uid="{00000000-0005-0000-0000-00001B000000}"/>
    <cellStyle name="Normal 5 2 2" xfId="27" xr:uid="{00000000-0005-0000-0000-00001C000000}"/>
    <cellStyle name="Normal 5 3" xfId="20" xr:uid="{00000000-0005-0000-0000-00001D000000}"/>
    <cellStyle name="Normal 6" xfId="16" xr:uid="{00000000-0005-0000-0000-00001E000000}"/>
    <cellStyle name="Normal 6 2" xfId="34" xr:uid="{00000000-0005-0000-0000-00001F000000}"/>
    <cellStyle name="Normal 6 3" xfId="26" xr:uid="{00000000-0005-0000-0000-000020000000}"/>
    <cellStyle name="Normal 7" xfId="10" xr:uid="{00000000-0005-0000-0000-000021000000}"/>
    <cellStyle name="Normal 7 2" xfId="35" xr:uid="{00000000-0005-0000-0000-000022000000}"/>
    <cellStyle name="Normal 8" xfId="41" xr:uid="{DC9C119C-6BAC-4562-90A1-505A2A50D1E2}"/>
    <cellStyle name="Normal 9" xfId="43" xr:uid="{D0B95EC9-E648-4E44-AEF8-9A1FEEB30670}"/>
    <cellStyle name="Normal_2011 RA Coilte SHC Summary v10 - no names" xfId="45" xr:uid="{B15CF142-FD96-4A2A-81E2-81256A14D676}"/>
    <cellStyle name="Normal_RT-COC-001-13 Report spreadsheet" xfId="5" xr:uid="{00000000-0005-0000-0000-000024000000}"/>
    <cellStyle name="Normal_RT-COC-001-18 Report spreadsheet" xfId="6" xr:uid="{00000000-0005-0000-0000-000025000000}"/>
    <cellStyle name="Normal_RT-FM-001-03 Forest cert report template" xfId="7" xr:uid="{00000000-0005-0000-0000-000026000000}"/>
    <cellStyle name="Normal_T&amp;M RA report 2005 draft 2" xfId="8" xr:uid="{00000000-0005-0000-0000-000027000000}"/>
    <cellStyle name="Normal_T&amp;M RA report 2005 draft 2 2" xfId="39" xr:uid="{D8F21F50-3628-4A36-BCD5-2FFB5922A491}"/>
    <cellStyle name="Percent 2" xfId="44" xr:uid="{B4E08DE1-2125-42B9-B20B-32D76F11273C}"/>
  </cellStyles>
  <dxfs count="67">
    <dxf>
      <font>
        <color theme="0"/>
      </font>
      <fill>
        <patternFill>
          <bgColor rgb="FFFF0000"/>
        </patternFill>
      </fill>
    </dxf>
    <dxf>
      <fill>
        <patternFill>
          <bgColor theme="7" tint="0.7999816888943144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theme="7" tint="0.79998168889431442"/>
        </patternFill>
      </fill>
    </dxf>
    <dxf>
      <font>
        <color theme="0" tint="-0.499984740745262"/>
      </font>
      <fill>
        <patternFill>
          <bgColor theme="0" tint="-0.499984740745262"/>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00"/>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rgb="FFFFFF00"/>
        </patternFill>
      </fill>
    </dxf>
    <dxf>
      <fill>
        <patternFill>
          <bgColor rgb="FFFFFFCC"/>
        </patternFill>
      </fill>
    </dxf>
    <dxf>
      <fill>
        <patternFill>
          <bgColor rgb="FFFFFF00"/>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7" tint="0.79998168889431442"/>
        </patternFill>
      </fill>
    </dxf>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00"/>
        </patternFill>
      </fill>
    </dxf>
    <dxf>
      <fill>
        <patternFill>
          <bgColor theme="0" tint="-0.14996795556505021"/>
        </patternFill>
      </fill>
    </dxf>
    <dxf>
      <fill>
        <patternFill>
          <bgColor rgb="FFFFFFCC"/>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rgb="FFFFFFCC"/>
        </patternFill>
      </fill>
    </dxf>
    <dxf>
      <fill>
        <patternFill>
          <bgColor rgb="FFFFFF00"/>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00"/>
        </patternFill>
      </fill>
    </dxf>
    <dxf>
      <fill>
        <patternFill>
          <bgColor theme="0" tint="-0.14996795556505021"/>
        </patternFill>
      </fill>
    </dxf>
    <dxf>
      <font>
        <b val="0"/>
        <i val="0"/>
        <strike val="0"/>
        <condense val="0"/>
        <extend val="0"/>
        <outline val="0"/>
        <shadow val="0"/>
        <u val="none"/>
        <vertAlign val="baseline"/>
        <sz val="11"/>
        <color auto="1"/>
        <name val="Cambria"/>
        <family val="1"/>
        <scheme val="none"/>
      </font>
      <alignment horizontal="left" vertical="center" textRotation="0" wrapText="0" indent="0" justifyLastLine="0" shrinkToFit="0" readingOrder="0"/>
    </dxf>
    <dxf>
      <alignment horizontal="center" vertical="center" textRotation="0" indent="0" justifyLastLine="0" shrinkToFit="0" readingOrder="0"/>
    </dxf>
    <dxf>
      <border>
        <bottom style="thin">
          <color indexed="64"/>
        </bottom>
      </border>
    </dxf>
    <dxf>
      <font>
        <b val="0"/>
        <i val="0"/>
        <strike val="0"/>
        <condense val="0"/>
        <extend val="0"/>
        <outline val="0"/>
        <shadow val="0"/>
        <u val="none"/>
        <vertAlign val="baseline"/>
        <sz val="11"/>
        <color auto="1"/>
        <name val="Cambria"/>
        <family val="1"/>
        <scheme val="major"/>
      </font>
      <fill>
        <patternFill patternType="solid">
          <fgColor indexed="64"/>
          <bgColor theme="9" tint="0.59999389629810485"/>
        </patternFill>
      </fill>
    </dxf>
  </dxfs>
  <tableStyles count="0" defaultTableStyle="TableStyleMedium2" defaultPivotStyle="PivotStyleLight16"/>
  <colors>
    <mruColors>
      <color rgb="FFFFFFCC"/>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469900</xdr:colOff>
      <xdr:row>0</xdr:row>
      <xdr:rowOff>234950</xdr:rowOff>
    </xdr:from>
    <xdr:to>
      <xdr:col>0</xdr:col>
      <xdr:colOff>419100</xdr:colOff>
      <xdr:row>0</xdr:row>
      <xdr:rowOff>1835150</xdr:rowOff>
    </xdr:to>
    <xdr:pic>
      <xdr:nvPicPr>
        <xdr:cNvPr id="8752" name="Picture 1">
          <a:extLst>
            <a:ext uri="{FF2B5EF4-FFF2-40B4-BE49-F238E27FC236}">
              <a16:creationId xmlns:a16="http://schemas.microsoft.com/office/drawing/2014/main" id="{D49A9C06-EC04-B19F-9277-35BCF6BDDF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34950"/>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533400</xdr:rowOff>
    </xdr:from>
    <xdr:to>
      <xdr:col>1</xdr:col>
      <xdr:colOff>1039019</xdr:colOff>
      <xdr:row>0</xdr:row>
      <xdr:rowOff>1695450</xdr:rowOff>
    </xdr:to>
    <xdr:pic>
      <xdr:nvPicPr>
        <xdr:cNvPr id="8753" name="Picture 2">
          <a:extLst>
            <a:ext uri="{FF2B5EF4-FFF2-40B4-BE49-F238E27FC236}">
              <a16:creationId xmlns:a16="http://schemas.microsoft.com/office/drawing/2014/main" id="{7113199F-AA95-A051-55BD-99F5041AF12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533400"/>
          <a:ext cx="188595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450850</xdr:colOff>
      <xdr:row>0</xdr:row>
      <xdr:rowOff>285750</xdr:rowOff>
    </xdr:from>
    <xdr:to>
      <xdr:col>4</xdr:col>
      <xdr:colOff>1779588</xdr:colOff>
      <xdr:row>0</xdr:row>
      <xdr:rowOff>1857375</xdr:rowOff>
    </xdr:to>
    <xdr:pic>
      <xdr:nvPicPr>
        <xdr:cNvPr id="8754" name="Picture 2">
          <a:extLst>
            <a:ext uri="{FF2B5EF4-FFF2-40B4-BE49-F238E27FC236}">
              <a16:creationId xmlns:a16="http://schemas.microsoft.com/office/drawing/2014/main" id="{F8869F6B-5028-887D-998A-65920A89094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11750" y="285750"/>
          <a:ext cx="1377950" cy="157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596900</xdr:colOff>
      <xdr:row>0</xdr:row>
      <xdr:rowOff>527050</xdr:rowOff>
    </xdr:from>
    <xdr:to>
      <xdr:col>0</xdr:col>
      <xdr:colOff>2235200</xdr:colOff>
      <xdr:row>0</xdr:row>
      <xdr:rowOff>1530350</xdr:rowOff>
    </xdr:to>
    <xdr:pic>
      <xdr:nvPicPr>
        <xdr:cNvPr id="21766" name="Picture 4">
          <a:extLst>
            <a:ext uri="{FF2B5EF4-FFF2-40B4-BE49-F238E27FC236}">
              <a16:creationId xmlns:a16="http://schemas.microsoft.com/office/drawing/2014/main" id="{3D9A4163-3007-B72F-8074-E42F02398B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0" y="527050"/>
          <a:ext cx="163830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210705</xdr:colOff>
      <xdr:row>0</xdr:row>
      <xdr:rowOff>177800</xdr:rowOff>
    </xdr:from>
    <xdr:to>
      <xdr:col>3</xdr:col>
      <xdr:colOff>1341005</xdr:colOff>
      <xdr:row>0</xdr:row>
      <xdr:rowOff>1568450</xdr:rowOff>
    </xdr:to>
    <xdr:pic>
      <xdr:nvPicPr>
        <xdr:cNvPr id="31090" name="Picture 3">
          <a:extLst>
            <a:ext uri="{FF2B5EF4-FFF2-40B4-BE49-F238E27FC236}">
              <a16:creationId xmlns:a16="http://schemas.microsoft.com/office/drawing/2014/main" id="{3EF86B78-8339-E837-0F8A-FA0D165E02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70887" y="177800"/>
          <a:ext cx="11303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207818</xdr:colOff>
      <xdr:row>0</xdr:row>
      <xdr:rowOff>338860</xdr:rowOff>
    </xdr:from>
    <xdr:to>
      <xdr:col>0</xdr:col>
      <xdr:colOff>1769918</xdr:colOff>
      <xdr:row>0</xdr:row>
      <xdr:rowOff>1348510</xdr:rowOff>
    </xdr:to>
    <xdr:pic>
      <xdr:nvPicPr>
        <xdr:cNvPr id="31091" name="Picture 4">
          <a:extLst>
            <a:ext uri="{FF2B5EF4-FFF2-40B4-BE49-F238E27FC236}">
              <a16:creationId xmlns:a16="http://schemas.microsoft.com/office/drawing/2014/main" id="{4CBECF32-13EC-7F41-FCE1-6C27766D1DF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7818" y="338860"/>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becky\Documents\Documents\Scottish%20Woodlands%202024%20RA%20audit\Reports%20to%20use\Really%20the%20one%20to%20use\Spare%20report%2023%20March\FSC%20DAR%20FM%20Template%20v1.5.4%20Scottish%20Woodlands%20RA%202024%20AS%20spare.xlsx" TargetMode="External"/><Relationship Id="rId1" Type="http://schemas.openxmlformats.org/officeDocument/2006/relationships/externalLinkPath" Target="file:///C:\Users\becky\Documents\Documents\Scottish%20Woodlands%202024%20RA%20audit\Reports%20to%20use\Really%20the%20one%20to%20use\Spare%20report%2023%20March\FSC%20DAR%20FM%20Template%20v1.5.4%20Scottish%20Woodlands%20RA%202024%20AS%20spare.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d.docs.live.net/9f6b12854fae17da/FSC%20Digital%20Reporting/FSC%20DAR%20FM%20Template%20v1.3.7%2013-10-22%20Full%20Version.xlsx" TargetMode="External"/><Relationship Id="rId1" Type="http://schemas.openxmlformats.org/officeDocument/2006/relationships/externalLinkPath" Target="https://d.docs.live.net/9f6b12854fae17da/FSC%20Digital%20Reporting/FSC%20DAR%20FM%20Template%20v1.3.7%2013-10-22%20Full%20Vers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oilassociation.sharepoint.com/Forestry/Masters/Certification%20Records/CURRENT%20LICENSEES/010210%20Scottish%20Woodlands%20TRANSFER%20(FM)/S2%202021/Copy%20of%20RT-FM-001-23%20FSC%20report%20-%20Scottish%20Woodlands%20-%20S2%202021%20d1%20CR.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becky\Documents\Documents\Scottish%20Woodlands%202024%20RA%20audit\Previous%20reports\RT-FM-001a-06%20PEFC%20FM%20-%20Scottish%20Woodlands%20010210%20S4%202023%20FINAL%20v1.xlsx" TargetMode="External"/><Relationship Id="rId1" Type="http://schemas.openxmlformats.org/officeDocument/2006/relationships/externalLinkPath" Target="file:///C:\Users\becky\Documents\Documents\Scottish%20Woodlands%202024%20RA%20audit\Previous%20reports\RT-FM-001a-06%20PEFC%20FM%20-%20Scottish%20Woodlands%20010210%20S4%202023%20FINAL%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Questions"/>
      <sheetName val="Data Vocab ML"/>
      <sheetName val="Data Vocab SL"/>
      <sheetName val="Data Vocab Pesticides"/>
      <sheetName val="Conversion"/>
      <sheetName val="Changes Log"/>
      <sheetName val="Index"/>
      <sheetName val="1 CH, CB"/>
      <sheetName val="0 Cover"/>
      <sheetName val="2 Eval"/>
      <sheetName val="3 Team"/>
      <sheetName val="4 Itinerary"/>
      <sheetName val="5 FME"/>
      <sheetName val="8 Spp"/>
      <sheetName val="9 NTFPs"/>
      <sheetName val="10 Pesticides"/>
      <sheetName val="11 Plan"/>
      <sheetName val="12 Comments"/>
      <sheetName val="13 Complaints"/>
      <sheetName val="14 CARs"/>
      <sheetName val="15 Review"/>
      <sheetName val="16 ES Impacts"/>
      <sheetName val="17 ES Sponsors"/>
      <sheetName val="18 P&amp;C"/>
      <sheetName val="19 NFSS Indicators"/>
      <sheetName val="20 Annexes"/>
      <sheetName val="21 Errors"/>
      <sheetName val="22 Translations"/>
      <sheetName val="ESRI_MAPINFO_SHEET"/>
      <sheetName val="FSC DAR FM Template v1.5"/>
    </sheetNames>
    <sheetDataSet>
      <sheetData sheetId="0">
        <row r="11">
          <cell r="A11" t="str">
            <v>3 Required</v>
          </cell>
        </row>
        <row r="13">
          <cell r="A13" t="str">
            <v>1 Confidential</v>
          </cell>
        </row>
        <row r="14">
          <cell r="A14" t="str">
            <v>9 Gap</v>
          </cell>
        </row>
        <row r="17">
          <cell r="B17" t="str">
            <v>Identical</v>
          </cell>
        </row>
        <row r="18">
          <cell r="B18" t="str">
            <v>Auto-Translate</v>
          </cell>
        </row>
        <row r="21">
          <cell r="B21" t="str">
            <v>Unit-Translate</v>
          </cell>
        </row>
        <row r="33">
          <cell r="B33">
            <v>20</v>
          </cell>
        </row>
        <row r="34">
          <cell r="B34">
            <v>23</v>
          </cell>
        </row>
        <row r="35">
          <cell r="B35">
            <v>20</v>
          </cell>
        </row>
        <row r="36">
          <cell r="B36">
            <v>11</v>
          </cell>
        </row>
        <row r="37">
          <cell r="B37">
            <v>5</v>
          </cell>
        </row>
        <row r="39">
          <cell r="B39">
            <v>19</v>
          </cell>
        </row>
        <row r="40">
          <cell r="B40">
            <v>24</v>
          </cell>
        </row>
      </sheetData>
      <sheetData sheetId="1">
        <row r="1">
          <cell r="AP1">
            <v>2</v>
          </cell>
        </row>
        <row r="2">
          <cell r="AP2">
            <v>3</v>
          </cell>
        </row>
        <row r="3">
          <cell r="AP3">
            <v>2</v>
          </cell>
        </row>
        <row r="16">
          <cell r="C16" t="str">
            <v>Yes</v>
          </cell>
        </row>
        <row r="17">
          <cell r="C17" t="str">
            <v>No</v>
          </cell>
        </row>
        <row r="18">
          <cell r="C18" t="str">
            <v>N/A</v>
          </cell>
        </row>
        <row r="65">
          <cell r="C65" t="str">
            <v>OK</v>
          </cell>
        </row>
        <row r="66">
          <cell r="C66" t="str">
            <v>Check your input</v>
          </cell>
        </row>
        <row r="67">
          <cell r="C67" t="str">
            <v>Incomplete</v>
          </cell>
        </row>
        <row r="68">
          <cell r="C68" t="str">
            <v>OK</v>
          </cell>
        </row>
        <row r="70">
          <cell r="C70" t="str">
            <v>Invalid</v>
          </cell>
        </row>
        <row r="72">
          <cell r="C72" t="str">
            <v xml:space="preserve"> entry</v>
          </cell>
        </row>
        <row r="73">
          <cell r="C73" t="str">
            <v xml:space="preserve"> entries</v>
          </cell>
        </row>
        <row r="74">
          <cell r="C74" t="str">
            <v>Click here</v>
          </cell>
        </row>
        <row r="75">
          <cell r="C75" t="str">
            <v>Data on this sheet is confidential</v>
          </cell>
        </row>
        <row r="76">
          <cell r="C76" t="str">
            <v>Show</v>
          </cell>
        </row>
        <row r="77">
          <cell r="C77" t="str">
            <v>Hide</v>
          </cell>
        </row>
        <row r="78">
          <cell r="C78" t="str">
            <v>! One or more formula are broken, undo until this message disappears</v>
          </cell>
        </row>
        <row r="79">
          <cell r="C79" t="str">
            <v>Report other problems and provide feedback here</v>
          </cell>
        </row>
        <row r="84">
          <cell r="D84" t="str">
            <v>Sélection non reconnue</v>
          </cell>
        </row>
        <row r="101">
          <cell r="C101" t="str">
            <v>Prohibited</v>
          </cell>
        </row>
        <row r="104">
          <cell r="C104" t="str">
            <v>Unrestricted</v>
          </cell>
        </row>
        <row r="109">
          <cell r="C109" t="str">
            <v>All - Data Entry</v>
          </cell>
        </row>
        <row r="110">
          <cell r="A110">
            <v>1</v>
          </cell>
          <cell r="C110" t="str">
            <v>Some - Show Optional</v>
          </cell>
        </row>
        <row r="111">
          <cell r="C111" t="str">
            <v>Public Requirements</v>
          </cell>
        </row>
        <row r="114">
          <cell r="C114" t="str">
            <v>Main Evaluation</v>
          </cell>
        </row>
        <row r="115">
          <cell r="C115" t="str">
            <v>Surveillance</v>
          </cell>
        </row>
        <row r="116">
          <cell r="C116" t="str">
            <v>Re-Evaluation</v>
          </cell>
        </row>
        <row r="117">
          <cell r="C117" t="str">
            <v>Special Evaluation</v>
          </cell>
        </row>
        <row r="118">
          <cell r="C118" t="str">
            <v>Pre-Evaluation</v>
          </cell>
        </row>
        <row r="121">
          <cell r="C121" t="str">
            <v>On-site</v>
          </cell>
        </row>
        <row r="122">
          <cell r="C122" t="str">
            <v>Remote</v>
          </cell>
        </row>
        <row r="123">
          <cell r="C123" t="str">
            <v>Partially remote</v>
          </cell>
        </row>
        <row r="126">
          <cell r="C126" t="str">
            <v>ha</v>
          </cell>
          <cell r="D126" t="str">
            <v>Ha</v>
          </cell>
        </row>
        <row r="127">
          <cell r="C127" t="str">
            <v>acre</v>
          </cell>
        </row>
        <row r="128">
          <cell r="C128" t="str">
            <v>mu</v>
          </cell>
        </row>
        <row r="129">
          <cell r="C129" t="str">
            <v>m2</v>
          </cell>
        </row>
        <row r="130">
          <cell r="C130" t="str">
            <v>ft2</v>
          </cell>
        </row>
        <row r="133">
          <cell r="C133" t="str">
            <v>m3</v>
          </cell>
          <cell r="D133" t="str">
            <v>M3</v>
          </cell>
        </row>
        <row r="134">
          <cell r="C134" t="str">
            <v>ft3</v>
          </cell>
        </row>
        <row r="135">
          <cell r="C135" t="str">
            <v>cord</v>
          </cell>
        </row>
        <row r="136">
          <cell r="C136" t="str">
            <v>MBF</v>
          </cell>
        </row>
        <row r="137">
          <cell r="C137" t="str">
            <v>metric tonnes</v>
          </cell>
          <cell r="D137" t="str">
            <v>tonnes métriques</v>
          </cell>
        </row>
        <row r="138">
          <cell r="C138" t="str">
            <v>US tons</v>
          </cell>
        </row>
        <row r="139">
          <cell r="C139" t="str">
            <v>UK tons</v>
          </cell>
        </row>
        <row r="140">
          <cell r="C140" t="str">
            <v>kg</v>
          </cell>
        </row>
        <row r="141">
          <cell r="C141" t="str">
            <v>lbs</v>
          </cell>
        </row>
        <row r="142">
          <cell r="C142" t="str">
            <v>litres</v>
          </cell>
          <cell r="D142" t="str">
            <v>litres</v>
          </cell>
        </row>
        <row r="143">
          <cell r="C143" t="str">
            <v>US gallons</v>
          </cell>
        </row>
        <row r="144">
          <cell r="C144" t="str">
            <v>UK gallons</v>
          </cell>
        </row>
        <row r="145">
          <cell r="C145" t="str">
            <v># items</v>
          </cell>
          <cell r="D145" t="str">
            <v># éléments</v>
          </cell>
        </row>
        <row r="147">
          <cell r="C147">
            <v>0</v>
          </cell>
        </row>
        <row r="148">
          <cell r="C148" t="str">
            <v>All</v>
          </cell>
        </row>
        <row r="149">
          <cell r="C149" t="str">
            <v>Some</v>
          </cell>
        </row>
        <row r="150">
          <cell r="C150" t="str">
            <v>None Available</v>
          </cell>
        </row>
        <row r="151">
          <cell r="C151" t="str">
            <v>Not Applicable</v>
          </cell>
        </row>
        <row r="152">
          <cell r="C152">
            <v>0</v>
          </cell>
        </row>
        <row r="153">
          <cell r="C153" t="str">
            <v>Not Requested</v>
          </cell>
        </row>
        <row r="156">
          <cell r="C156" t="str">
            <v>Grant</v>
          </cell>
        </row>
        <row r="157">
          <cell r="C157" t="str">
            <v>Maintain</v>
          </cell>
        </row>
        <row r="158">
          <cell r="C158" t="str">
            <v>Recertify</v>
          </cell>
        </row>
        <row r="159">
          <cell r="C159" t="str">
            <v>Suspend</v>
          </cell>
        </row>
        <row r="160">
          <cell r="C160" t="str">
            <v>Withdraw</v>
          </cell>
        </row>
        <row r="161">
          <cell r="C161" t="str">
            <v>Extend</v>
          </cell>
        </row>
        <row r="162">
          <cell r="C162" t="str">
            <v>Reduce</v>
          </cell>
        </row>
        <row r="163">
          <cell r="C163" t="str">
            <v>Certificate not issued</v>
          </cell>
        </row>
        <row r="164">
          <cell r="C164" t="str">
            <v>Suspend and Block</v>
          </cell>
        </row>
        <row r="165">
          <cell r="C165" t="str">
            <v>Terminate and Block</v>
          </cell>
        </row>
        <row r="168">
          <cell r="C168" t="str">
            <v>Audit team leader</v>
          </cell>
        </row>
        <row r="169">
          <cell r="C169" t="str">
            <v xml:space="preserve">Team member </v>
          </cell>
        </row>
        <row r="170">
          <cell r="C170" t="str">
            <v xml:space="preserve">Observer </v>
          </cell>
        </row>
        <row r="171">
          <cell r="C171" t="str">
            <v xml:space="preserve">Witnessing auditor </v>
          </cell>
        </row>
        <row r="172">
          <cell r="C172" t="str">
            <v>ASI assessor</v>
          </cell>
        </row>
        <row r="173">
          <cell r="C173" t="str">
            <v>Translator</v>
          </cell>
        </row>
        <row r="174">
          <cell r="C174" t="str">
            <v xml:space="preserve">Technical expert </v>
          </cell>
        </row>
        <row r="175">
          <cell r="C175" t="str">
            <v>Local expert</v>
          </cell>
        </row>
        <row r="178">
          <cell r="C178" t="str">
            <v>Group Manager</v>
          </cell>
        </row>
        <row r="179">
          <cell r="C179" t="str">
            <v>Group Member</v>
          </cell>
        </row>
        <row r="180">
          <cell r="C180" t="str">
            <v>Resource Manager</v>
          </cell>
        </row>
        <row r="181">
          <cell r="C181" t="str">
            <v>Forestry Contractor</v>
          </cell>
        </row>
        <row r="182">
          <cell r="C182" t="str">
            <v>Joint Responsibility</v>
          </cell>
        </row>
        <row r="185">
          <cell r="C185" t="str">
            <v>Boreal</v>
          </cell>
        </row>
        <row r="186">
          <cell r="C186" t="str">
            <v>Temperate</v>
          </cell>
        </row>
        <row r="187">
          <cell r="C187" t="str">
            <v>Tropical</v>
          </cell>
        </row>
        <row r="188">
          <cell r="C188" t="str">
            <v>Subtropical</v>
          </cell>
        </row>
        <row r="191">
          <cell r="C191" t="str">
            <v>SLIMF</v>
          </cell>
        </row>
        <row r="192">
          <cell r="C192" t="str">
            <v>Non-SLIMF</v>
          </cell>
        </row>
        <row r="193">
          <cell r="C193" t="str">
            <v>Small forest</v>
          </cell>
        </row>
        <row r="194">
          <cell r="C194" t="str">
            <v>Low intensity</v>
          </cell>
        </row>
        <row r="195">
          <cell r="C195" t="str">
            <v>Both SLIMF Types</v>
          </cell>
        </row>
        <row r="198">
          <cell r="C198" t="str">
            <v>Community</v>
          </cell>
        </row>
        <row r="199">
          <cell r="C199" t="str">
            <v>Public/State</v>
          </cell>
        </row>
        <row r="200">
          <cell r="C200" t="str">
            <v>Private</v>
          </cell>
        </row>
        <row r="201">
          <cell r="C201" t="str">
            <v>Indigenous Peoples</v>
          </cell>
        </row>
        <row r="202">
          <cell r="C202" t="str">
            <v>Concession</v>
          </cell>
        </row>
        <row r="219">
          <cell r="C219" t="str">
            <v>Active</v>
          </cell>
        </row>
        <row r="220">
          <cell r="C220" t="str">
            <v>Inactive</v>
          </cell>
        </row>
        <row r="223">
          <cell r="C223" t="str">
            <v>Economic interests</v>
          </cell>
        </row>
        <row r="224">
          <cell r="C224" t="str">
            <v>Social interests</v>
          </cell>
        </row>
        <row r="225">
          <cell r="C225" t="str">
            <v>Environmental interests</v>
          </cell>
        </row>
        <row r="226">
          <cell r="C226" t="str">
            <v>FSC-accredited certification bodies active in the country</v>
          </cell>
        </row>
        <row r="227">
          <cell r="C227" t="str">
            <v>National and state forest agencies</v>
          </cell>
        </row>
        <row r="228">
          <cell r="C228" t="str">
            <v>Experts with expertise in controlled wood categories</v>
          </cell>
        </row>
        <row r="229">
          <cell r="C229" t="str">
            <v>Research institutions and universities</v>
          </cell>
        </row>
        <row r="230">
          <cell r="C230" t="str">
            <v>FSC regional offices, FSC network partners, registered standard development groups and NRA working groups</v>
          </cell>
        </row>
        <row r="231">
          <cell r="C231" t="str">
            <v>Forest workers, contractors</v>
          </cell>
        </row>
        <row r="232">
          <cell r="C232" t="str">
            <v>Local communities, residents</v>
          </cell>
        </row>
        <row r="233">
          <cell r="C233" t="str">
            <v>FME personnel</v>
          </cell>
        </row>
        <row r="234">
          <cell r="C234" t="str">
            <v>Indigenous Peoples</v>
          </cell>
        </row>
        <row r="237">
          <cell r="C237" t="str">
            <v>FSC</v>
          </cell>
        </row>
        <row r="238">
          <cell r="C238" t="str">
            <v>ASI</v>
          </cell>
        </row>
        <row r="239">
          <cell r="C239" t="str">
            <v>CB</v>
          </cell>
        </row>
        <row r="240">
          <cell r="C240" t="str">
            <v>CH</v>
          </cell>
        </row>
        <row r="243">
          <cell r="C243" t="str">
            <v>During audit</v>
          </cell>
        </row>
        <row r="244">
          <cell r="C244" t="str">
            <v>Between audits</v>
          </cell>
        </row>
        <row r="247">
          <cell r="C247" t="str">
            <v>Open</v>
          </cell>
        </row>
        <row r="248">
          <cell r="C248" t="str">
            <v>Closed</v>
          </cell>
        </row>
        <row r="251">
          <cell r="C251" t="str">
            <v>Minor</v>
          </cell>
        </row>
        <row r="252">
          <cell r="C252" t="str">
            <v>Major</v>
          </cell>
        </row>
        <row r="253">
          <cell r="C253" t="str">
            <v>Gap</v>
          </cell>
        </row>
        <row r="254">
          <cell r="C254" t="str">
            <v>Obs</v>
          </cell>
        </row>
        <row r="257">
          <cell r="C257" t="str">
            <v>NFSS</v>
          </cell>
        </row>
        <row r="258">
          <cell r="C258" t="str">
            <v>INS</v>
          </cell>
        </row>
        <row r="259">
          <cell r="C259" t="str">
            <v>CB standard (V4)</v>
          </cell>
        </row>
        <row r="260">
          <cell r="C260" t="str">
            <v>Trademark standard FSC-STD-50-001</v>
          </cell>
        </row>
        <row r="261">
          <cell r="C261" t="str">
            <v>Group standard FSC-STD-30-005</v>
          </cell>
        </row>
        <row r="262">
          <cell r="C262" t="str">
            <v>CoC standard FSC-STD-40-004</v>
          </cell>
        </row>
        <row r="263">
          <cell r="C263" t="str">
            <v>ES Procedure FSC-PRO-30-006</v>
          </cell>
        </row>
        <row r="264">
          <cell r="C264" t="str">
            <v>Excision Policy FSC-POL-20-003</v>
          </cell>
        </row>
        <row r="265">
          <cell r="C265" t="str">
            <v>Pesticides Policy FSC-POL-30-001</v>
          </cell>
        </row>
        <row r="266">
          <cell r="C266" t="str">
            <v>Applicable NTFP Standard</v>
          </cell>
        </row>
        <row r="269">
          <cell r="C269" t="str">
            <v>Simple Report Review</v>
          </cell>
        </row>
        <row r="270">
          <cell r="C270" t="str">
            <v>Peer Review</v>
          </cell>
        </row>
        <row r="273">
          <cell r="C273" t="str">
            <v>Verification</v>
          </cell>
        </row>
        <row r="274">
          <cell r="C274" t="str">
            <v>Validation</v>
          </cell>
        </row>
        <row r="277">
          <cell r="C277" t="str">
            <v>ES1.1: Restoration of natural forest cover</v>
          </cell>
        </row>
        <row r="278">
          <cell r="C278" t="str">
            <v>ES1.2: Conservation of intact forest landscapes</v>
          </cell>
        </row>
        <row r="279">
          <cell r="C279" t="str">
            <v>ES1.3: Maintenance of an ecologically sufficient conservation area network</v>
          </cell>
        </row>
        <row r="280">
          <cell r="C280" t="str">
            <v>ES1.4: Conservation of natural forest characteristics</v>
          </cell>
        </row>
        <row r="281">
          <cell r="C281" t="str">
            <v>ES1.5: Restoration of natural forest characteristics</v>
          </cell>
        </row>
        <row r="282">
          <cell r="C282" t="str">
            <v>ES1.6: Conservation of species diversity</v>
          </cell>
        </row>
        <row r="283">
          <cell r="C283" t="str">
            <v>ES1.7: Restoration of species diversity</v>
          </cell>
        </row>
        <row r="284">
          <cell r="C284" t="str">
            <v>ES2.1: Conservation of forest carbon stocks</v>
          </cell>
        </row>
        <row r="285">
          <cell r="C285" t="str">
            <v>ES2.2: Restoration of forest carbon stocks</v>
          </cell>
        </row>
        <row r="286">
          <cell r="C286" t="str">
            <v>ES3.1: Maintenance of water quality</v>
          </cell>
        </row>
        <row r="287">
          <cell r="C287" t="str">
            <v>ES3.2: Enhancement of water quality</v>
          </cell>
        </row>
        <row r="288">
          <cell r="C288" t="str">
            <v>ES3.3: Maintenance of the capacity of watersheds to purify and regulate water flow</v>
          </cell>
        </row>
        <row r="289">
          <cell r="C289" t="str">
            <v>ES3.4: Restoration of the capacity of watersheds to purify and regulate water flow</v>
          </cell>
        </row>
        <row r="290">
          <cell r="C290" t="str">
            <v>ES4.1: Maintenance of soil condition</v>
          </cell>
        </row>
        <row r="291">
          <cell r="C291" t="str">
            <v>ES4.2: Restoration/enhancement of soil condition</v>
          </cell>
        </row>
        <row r="292">
          <cell r="C292" t="str">
            <v>ES4.3: Reduction of soil erosion through reforestation/restoration</v>
          </cell>
        </row>
        <row r="293">
          <cell r="C293" t="str">
            <v>ES5.1: Maintenance/conservation of areas of importance for recreation and/or tourism</v>
          </cell>
        </row>
        <row r="294">
          <cell r="C294" t="str">
            <v>ES5.2: Restoration or enhancement of areas of importance for recreation and/or tourism</v>
          </cell>
        </row>
        <row r="295">
          <cell r="C295" t="str">
            <v>ES5.3: Maintenance/conservation of populations of species of interest for nature-based tourism</v>
          </cell>
        </row>
        <row r="296">
          <cell r="C296" t="str">
            <v>ES5.4: Restoration or enhancement of populations of species of interest for nature-based tourism</v>
          </cell>
        </row>
      </sheetData>
      <sheetData sheetId="2">
        <row r="2">
          <cell r="S2">
            <v>33970</v>
          </cell>
        </row>
        <row r="3">
          <cell r="S3">
            <v>55153</v>
          </cell>
        </row>
      </sheetData>
      <sheetData sheetId="3">
        <row r="1">
          <cell r="N1">
            <v>45260</v>
          </cell>
          <cell r="Q1">
            <v>4</v>
          </cell>
        </row>
      </sheetData>
      <sheetData sheetId="4">
        <row r="2">
          <cell r="E2">
            <v>3</v>
          </cell>
          <cell r="H2" t="b">
            <v>1</v>
          </cell>
          <cell r="L2">
            <v>3</v>
          </cell>
          <cell r="N2">
            <v>4</v>
          </cell>
          <cell r="O2">
            <v>5</v>
          </cell>
          <cell r="R2">
            <v>3</v>
          </cell>
          <cell r="T2">
            <v>4</v>
          </cell>
        </row>
      </sheetData>
      <sheetData sheetId="5">
        <row r="1">
          <cell r="B1" t="str">
            <v>1.5.4</v>
          </cell>
          <cell r="C1" t="str">
            <v>Single Language</v>
          </cell>
        </row>
        <row r="2">
          <cell r="B2" t="str">
            <v>Single Language</v>
          </cell>
          <cell r="C2" t="str">
            <v>Dual Language</v>
          </cell>
        </row>
        <row r="3">
          <cell r="F3" t="b">
            <v>1</v>
          </cell>
        </row>
        <row r="4">
          <cell r="F4">
            <v>0</v>
          </cell>
        </row>
      </sheetData>
      <sheetData sheetId="6">
        <row r="4">
          <cell r="D4" t="str">
            <v>EN</v>
          </cell>
        </row>
        <row r="5">
          <cell r="D5" t="str">
            <v>FR</v>
          </cell>
        </row>
        <row r="6">
          <cell r="D6" t="str">
            <v>EN</v>
          </cell>
          <cell r="F6" t="b">
            <v>1</v>
          </cell>
        </row>
        <row r="7">
          <cell r="D7" t="str">
            <v>ha</v>
          </cell>
          <cell r="G7">
            <v>1</v>
          </cell>
        </row>
        <row r="8">
          <cell r="D8" t="str">
            <v>m3</v>
          </cell>
        </row>
        <row r="9">
          <cell r="D9" t="str">
            <v>metric tonnes</v>
          </cell>
        </row>
        <row r="10">
          <cell r="D10" t="str">
            <v>litres</v>
          </cell>
        </row>
        <row r="12">
          <cell r="E12">
            <v>1</v>
          </cell>
        </row>
      </sheetData>
      <sheetData sheetId="7">
        <row r="2">
          <cell r="A2" t="str">
            <v>OK</v>
          </cell>
        </row>
        <row r="21">
          <cell r="H21" t="str">
            <v>FSC-C020901</v>
          </cell>
        </row>
        <row r="25">
          <cell r="H25" t="str">
            <v>Yes</v>
          </cell>
        </row>
        <row r="35">
          <cell r="H35" t="str">
            <v>No</v>
          </cell>
        </row>
        <row r="36">
          <cell r="H36" t="str">
            <v>Yes</v>
          </cell>
        </row>
      </sheetData>
      <sheetData sheetId="8" refreshError="1"/>
      <sheetData sheetId="9">
        <row r="2">
          <cell r="A2" t="str">
            <v>Incomplete</v>
          </cell>
        </row>
        <row r="6">
          <cell r="I6" t="str">
            <v>Re-Evaluation</v>
          </cell>
        </row>
        <row r="8">
          <cell r="I8" t="str">
            <v>On-site</v>
          </cell>
        </row>
      </sheetData>
      <sheetData sheetId="10">
        <row r="2">
          <cell r="A2" t="str">
            <v>1 entry</v>
          </cell>
        </row>
      </sheetData>
      <sheetData sheetId="11">
        <row r="2">
          <cell r="A2" t="str">
            <v>0 entries</v>
          </cell>
        </row>
      </sheetData>
      <sheetData sheetId="12">
        <row r="2">
          <cell r="A2" t="str">
            <v>OK</v>
          </cell>
        </row>
      </sheetData>
      <sheetData sheetId="13">
        <row r="2">
          <cell r="A2" t="str">
            <v>3 entries</v>
          </cell>
        </row>
        <row r="4">
          <cell r="P4">
            <v>0</v>
          </cell>
          <cell r="Q4">
            <v>0</v>
          </cell>
        </row>
      </sheetData>
      <sheetData sheetId="14">
        <row r="2">
          <cell r="A2" t="str">
            <v>0 entries</v>
          </cell>
        </row>
      </sheetData>
      <sheetData sheetId="15">
        <row r="2">
          <cell r="A2" t="str">
            <v>5 entries</v>
          </cell>
        </row>
      </sheetData>
      <sheetData sheetId="16">
        <row r="2">
          <cell r="A2" t="str">
            <v>OK</v>
          </cell>
        </row>
      </sheetData>
      <sheetData sheetId="17">
        <row r="2">
          <cell r="A2" t="str">
            <v>2 entries</v>
          </cell>
        </row>
      </sheetData>
      <sheetData sheetId="18">
        <row r="2">
          <cell r="A2" t="str">
            <v>0 entries</v>
          </cell>
        </row>
      </sheetData>
      <sheetData sheetId="19">
        <row r="2">
          <cell r="A2" t="str">
            <v>Invalid</v>
          </cell>
        </row>
      </sheetData>
      <sheetData sheetId="20">
        <row r="2">
          <cell r="A2" t="str">
            <v>0 entries</v>
          </cell>
        </row>
      </sheetData>
      <sheetData sheetId="21">
        <row r="2">
          <cell r="A2" t="str">
            <v>0 entries</v>
          </cell>
        </row>
      </sheetData>
      <sheetData sheetId="22">
        <row r="2">
          <cell r="A2" t="str">
            <v>0 entries</v>
          </cell>
        </row>
      </sheetData>
      <sheetData sheetId="23">
        <row r="2">
          <cell r="A2" t="str">
            <v>0 entries</v>
          </cell>
        </row>
        <row r="4">
          <cell r="C4" t="str">
            <v>V5</v>
          </cell>
        </row>
      </sheetData>
      <sheetData sheetId="24">
        <row r="2">
          <cell r="A2" t="str">
            <v>0 entries</v>
          </cell>
        </row>
      </sheetData>
      <sheetData sheetId="25">
        <row r="2">
          <cell r="A2" t="str">
            <v>3 entries</v>
          </cell>
        </row>
      </sheetData>
      <sheetData sheetId="26">
        <row r="2">
          <cell r="A2" t="str">
            <v>0 entries</v>
          </cell>
        </row>
      </sheetData>
      <sheetData sheetId="27">
        <row r="1">
          <cell r="J1">
            <v>4</v>
          </cell>
        </row>
        <row r="2">
          <cell r="A2" t="str">
            <v>0 entries</v>
          </cell>
          <cell r="J2">
            <v>6</v>
          </cell>
        </row>
      </sheetData>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Questions"/>
      <sheetName val="Data Vocab ML"/>
      <sheetName val="Data Vocab SL"/>
      <sheetName val="Data Vocab Pesticides"/>
      <sheetName val="Conversion"/>
      <sheetName val="Changes Log"/>
      <sheetName val="Index"/>
      <sheetName val="0 Cover"/>
      <sheetName val="1 CH, CB"/>
      <sheetName val="2 Eval"/>
      <sheetName val="3 Team"/>
      <sheetName val="4 Itinerary"/>
      <sheetName val="5 FME"/>
      <sheetName val="6 Group"/>
      <sheetName val="7 MUs"/>
      <sheetName val="8 Spp"/>
      <sheetName val="9 NTFPs"/>
      <sheetName val="10 Pesticides"/>
      <sheetName val="11 Plan"/>
      <sheetName val="12 Comments"/>
      <sheetName val="13 Complaints"/>
      <sheetName val="14 CARs"/>
      <sheetName val="15 Review"/>
      <sheetName val="16 ES Impacts"/>
      <sheetName val="17 ES Sponsors"/>
      <sheetName val="18 P&amp;C"/>
      <sheetName val="19 NFSS Indicators"/>
      <sheetName val="20 Errors"/>
      <sheetName val="21 Translations"/>
      <sheetName val="ESRI_MAPINFO_SHEET"/>
      <sheetName val="FSC DAR FM Template v1.3"/>
    </sheetNames>
    <sheetDataSet>
      <sheetData sheetId="0"/>
      <sheetData sheetId="1"/>
      <sheetData sheetId="2"/>
      <sheetData sheetId="3"/>
      <sheetData sheetId="4"/>
      <sheetData sheetId="5"/>
      <sheetData sheetId="6">
        <row r="5">
          <cell r="D5" t="str">
            <v>ha</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1 Basic Info"/>
      <sheetName val="2 Findings"/>
      <sheetName val="3 MA Cert process"/>
      <sheetName val="4 Admin "/>
      <sheetName val="5a MA Group"/>
      <sheetName val="7 S2"/>
      <sheetName val="8 S3"/>
      <sheetName val="9 S4"/>
      <sheetName val="A1 FM checklist"/>
      <sheetName val=" A1.1 Pesticides"/>
      <sheetName val="A2 Consultation"/>
      <sheetName val="A3 Species list"/>
      <sheetName val="A5 additional info"/>
      <sheetName val="A6 FSC&amp;PEFC UK Group checklist"/>
      <sheetName val="A7 Members &amp; FMUs"/>
      <sheetName val="A8 sampling"/>
      <sheetName val="A9 NTFP checklist"/>
      <sheetName val="A10 Glossary"/>
      <sheetName val="A11 Cert decsn"/>
      <sheetName val="A12a Product schedule"/>
      <sheetName val="A13 ILO conventions"/>
      <sheetName val="A14 Product codes"/>
      <sheetName val="A18 Opening &amp; Closing"/>
    </sheetNames>
    <sheetDataSet>
      <sheetData sheetId="0" refreshError="1">
        <row r="3">
          <cell r="D3" t="str">
            <v>Scottish Woodlands Limited</v>
          </cell>
        </row>
        <row r="7">
          <cell r="D7" t="str">
            <v>SA-FM/COC-010210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1 Basic info"/>
      <sheetName val="2 Findings"/>
      <sheetName val="3 MA Cert process"/>
      <sheetName val="5 MA Org Structure+Management"/>
      <sheetName val="6 S1"/>
      <sheetName val="7 S2"/>
      <sheetName val="8 S3"/>
      <sheetName val="9 S4"/>
      <sheetName val="A1 FM UKWAS Checklist"/>
      <sheetName val="Audit Programme"/>
      <sheetName val="A2 Stakeholder Consultation"/>
      <sheetName val="A3 Species list"/>
      <sheetName val="A6 FSC&amp;PEFC UK Group checklist"/>
      <sheetName val="A7_Members_&amp;_FMUs"/>
      <sheetName val="PEFC UK sampling"/>
      <sheetName val="A11a Cert Decsn"/>
      <sheetName val="A12a Product schedule"/>
      <sheetName val="A14a Product Codes"/>
      <sheetName val="A15 Opening and Closing Meeting"/>
    </sheetNames>
    <sheetDataSet>
      <sheetData sheetId="0">
        <row r="8">
          <cell r="D8" t="str">
            <v>SA-PEFC-FM-COC-010210</v>
          </cell>
        </row>
      </sheetData>
      <sheetData sheetId="1">
        <row r="11">
          <cell r="C11" t="str">
            <v>Scottish Woodlands Limited</v>
          </cell>
        </row>
        <row r="15">
          <cell r="C15" t="str">
            <v>Scottish Woodlands Ltd, Research Park, Riccarton, Edinburgh, EH14 4AP</v>
          </cell>
        </row>
        <row r="25">
          <cell r="C25" t="str">
            <v>Group</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5">
          <cell r="B5" t="str">
            <v>Scotland</v>
          </cell>
        </row>
      </sheetData>
      <sheetData sheetId="17" refreshError="1"/>
      <sheetData sheetId="18" refreshError="1"/>
      <sheetData sheetId="1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FFD631C-8FA3-46A7-8EA8-B8F4DEAC68E6}" name="Table253" displayName="Table253" ref="B241:D248" totalsRowShown="0" headerRowDxfId="66" headerRowBorderDxfId="65" headerRowCellStyle="Normal_T&amp;M RA report 2005 draft 2">
  <tableColumns count="3">
    <tableColumn id="1" xr3:uid="{41CDCFDE-8D1D-44B0-A0D1-617B61295E4E}" name="Column A"/>
    <tableColumn id="2" xr3:uid="{096177F9-8F51-4FA3-9FCB-D1ACA0CFCBE1}" name="Column B" dataDxfId="64"/>
    <tableColumn id="3" xr3:uid="{A53C261D-6160-4E67-8851-64923452B1B5}" name="Column C" dataDxfId="63"/>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VKuksinovs/AppData/Local/Microsoft/Windows/INetCache/Content.Outlook/08LJBO4N/PEFC%20ST%201002%202018.pdf" TargetMode="External"/><Relationship Id="rId1" Type="http://schemas.openxmlformats.org/officeDocument/2006/relationships/hyperlink" Target="https://www.pefc.co.uk/system/resources/W1siZiIsIjIwMjAvMDYvMjIvM3JkZXlpYThuMV9QRUZDX1VLX1NDSEVNRV9NYXlfMjAxNl9FZGl0XzIwMjAucGRmIl1d/PEFC%20UK%20SCHEME%20May%202016%20Edit%202020.pdf" TargetMode="External"/><Relationship Id="rId4" Type="http://schemas.openxmlformats.org/officeDocument/2006/relationships/table" Target="../tables/table1.xml"/></Relationships>
</file>

<file path=xl/worksheets/_rels/sheet15.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tuart.Wilkie@scottishwoodlands.co.uk"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32"/>
  <sheetViews>
    <sheetView tabSelected="1" view="pageBreakPreview" zoomScale="85" zoomScaleNormal="75" zoomScaleSheetLayoutView="85" workbookViewId="0">
      <selection activeCell="C20" sqref="C20"/>
    </sheetView>
  </sheetViews>
  <sheetFormatPr defaultColWidth="9" defaultRowHeight="12.5"/>
  <cols>
    <col min="1" max="1" width="14.453125" style="36" customWidth="1"/>
    <col min="2" max="2" width="31.54296875" style="36" customWidth="1"/>
    <col min="3" max="3" width="37.54296875" style="36" customWidth="1"/>
    <col min="4" max="4" width="54.54296875" style="36" customWidth="1"/>
    <col min="5" max="5" width="38.1796875" style="36" customWidth="1"/>
    <col min="6" max="6" width="40.453125" style="36" customWidth="1"/>
    <col min="7" max="7" width="15.453125" style="36" customWidth="1"/>
    <col min="8" max="16384" width="9" style="36"/>
  </cols>
  <sheetData>
    <row r="1" spans="1:8" ht="163.5" customHeight="1">
      <c r="A1" s="824"/>
      <c r="B1" s="825"/>
      <c r="C1" s="825"/>
      <c r="D1" s="34" t="s">
        <v>478</v>
      </c>
      <c r="E1" s="827"/>
      <c r="F1" s="827"/>
      <c r="G1" s="35"/>
    </row>
    <row r="2" spans="1:8">
      <c r="H2" s="37"/>
    </row>
    <row r="3" spans="1:8" ht="39.75" customHeight="1">
      <c r="A3" s="828" t="s">
        <v>433</v>
      </c>
      <c r="B3" s="829"/>
      <c r="C3" s="829"/>
      <c r="D3" s="288" t="s">
        <v>659</v>
      </c>
      <c r="E3" s="289"/>
      <c r="F3" s="289"/>
      <c r="H3" s="39"/>
    </row>
    <row r="4" spans="1:8" ht="17.5">
      <c r="A4" s="40"/>
      <c r="B4" s="41"/>
      <c r="D4" s="38"/>
      <c r="H4" s="39"/>
    </row>
    <row r="5" spans="1:8" s="42" customFormat="1" ht="17.5">
      <c r="A5" s="830" t="s">
        <v>434</v>
      </c>
      <c r="B5" s="831"/>
      <c r="C5" s="831"/>
      <c r="D5" s="283" t="s">
        <v>659</v>
      </c>
      <c r="E5" s="284"/>
      <c r="F5" s="284"/>
      <c r="H5" s="43"/>
    </row>
    <row r="6" spans="1:8" s="42" customFormat="1" ht="17.5">
      <c r="A6" s="44" t="s">
        <v>232</v>
      </c>
      <c r="B6" s="45"/>
      <c r="D6" s="283" t="s">
        <v>660</v>
      </c>
      <c r="E6" s="284"/>
      <c r="F6" s="284"/>
      <c r="H6" s="43"/>
    </row>
    <row r="7" spans="1:8" s="42" customFormat="1" ht="109.5" customHeight="1">
      <c r="A7" s="832" t="s">
        <v>186</v>
      </c>
      <c r="B7" s="833"/>
      <c r="C7" s="833"/>
      <c r="D7" s="834" t="s">
        <v>658</v>
      </c>
      <c r="E7" s="835"/>
      <c r="F7" s="835"/>
      <c r="H7" s="43"/>
    </row>
    <row r="8" spans="1:8" s="42" customFormat="1" ht="37.5" customHeight="1">
      <c r="A8" s="44" t="s">
        <v>61</v>
      </c>
      <c r="D8" s="826" t="s">
        <v>661</v>
      </c>
      <c r="E8" s="826"/>
      <c r="F8" s="284"/>
      <c r="H8" s="43"/>
    </row>
    <row r="9" spans="1:8" s="42" customFormat="1" ht="37.5" customHeight="1">
      <c r="A9" s="198" t="s">
        <v>435</v>
      </c>
      <c r="B9" s="174"/>
      <c r="C9" s="174"/>
      <c r="D9" s="285" t="s">
        <v>662</v>
      </c>
      <c r="E9" s="286"/>
      <c r="F9" s="284"/>
      <c r="H9" s="43"/>
    </row>
    <row r="10" spans="1:8" s="42" customFormat="1" ht="17.5">
      <c r="A10" s="44" t="s">
        <v>54</v>
      </c>
      <c r="B10" s="45"/>
      <c r="D10" s="287">
        <v>45444</v>
      </c>
      <c r="E10" s="284"/>
      <c r="F10" s="284"/>
      <c r="H10" s="43"/>
    </row>
    <row r="11" spans="1:8" s="42" customFormat="1" ht="17.5">
      <c r="A11" s="832" t="s">
        <v>55</v>
      </c>
      <c r="B11" s="833"/>
      <c r="C11" s="833"/>
      <c r="D11" s="287">
        <v>47269</v>
      </c>
      <c r="E11" s="284"/>
      <c r="F11" s="284"/>
      <c r="H11" s="43"/>
    </row>
    <row r="12" spans="1:8" s="42" customFormat="1" ht="17.5">
      <c r="A12" s="44"/>
      <c r="B12" s="45"/>
    </row>
    <row r="13" spans="1:8" s="42" customFormat="1" ht="17.5">
      <c r="B13" s="45"/>
    </row>
    <row r="14" spans="1:8" s="42" customFormat="1" ht="14.5" thickBot="1">
      <c r="A14" s="676"/>
      <c r="B14" s="677" t="s">
        <v>231</v>
      </c>
      <c r="C14" s="677" t="s">
        <v>21</v>
      </c>
      <c r="D14" s="677" t="s">
        <v>490</v>
      </c>
      <c r="E14" s="677" t="s">
        <v>229</v>
      </c>
      <c r="F14" s="678" t="s">
        <v>230</v>
      </c>
      <c r="G14" s="46"/>
    </row>
    <row r="15" spans="1:8" s="42" customFormat="1" ht="14">
      <c r="A15" s="679" t="s">
        <v>436</v>
      </c>
      <c r="B15" s="680"/>
      <c r="C15" s="680"/>
      <c r="D15" s="680"/>
      <c r="E15" s="680"/>
      <c r="F15" s="681"/>
      <c r="G15" s="46"/>
    </row>
    <row r="16" spans="1:8" s="42" customFormat="1" ht="14">
      <c r="A16" s="682" t="s">
        <v>129</v>
      </c>
      <c r="B16" s="675" t="s">
        <v>1336</v>
      </c>
      <c r="C16" s="675">
        <v>45442</v>
      </c>
      <c r="D16" s="675" t="s">
        <v>1338</v>
      </c>
      <c r="E16" s="675" t="s">
        <v>2159</v>
      </c>
      <c r="F16" s="683" t="s">
        <v>2170</v>
      </c>
      <c r="G16" s="47"/>
    </row>
    <row r="17" spans="1:7" s="42" customFormat="1" ht="14">
      <c r="A17" s="682" t="s">
        <v>188</v>
      </c>
      <c r="B17" s="675"/>
      <c r="C17" s="675"/>
      <c r="D17" s="675"/>
      <c r="E17" s="675"/>
      <c r="F17" s="683"/>
      <c r="G17" s="47"/>
    </row>
    <row r="18" spans="1:7" s="42" customFormat="1" ht="14">
      <c r="A18" s="682" t="s">
        <v>10</v>
      </c>
      <c r="B18" s="675"/>
      <c r="C18" s="675"/>
      <c r="D18" s="675"/>
      <c r="E18" s="675"/>
      <c r="F18" s="683"/>
      <c r="G18" s="47"/>
    </row>
    <row r="19" spans="1:7" s="42" customFormat="1" ht="14">
      <c r="A19" s="682" t="s">
        <v>11</v>
      </c>
      <c r="B19" s="675"/>
      <c r="C19" s="675"/>
      <c r="D19" s="675"/>
      <c r="E19" s="675"/>
      <c r="F19" s="683"/>
      <c r="G19" s="47"/>
    </row>
    <row r="20" spans="1:7" s="42" customFormat="1" ht="14.5" thickBot="1">
      <c r="A20" s="684" t="s">
        <v>12</v>
      </c>
      <c r="B20" s="685"/>
      <c r="C20" s="685"/>
      <c r="D20" s="685"/>
      <c r="E20" s="685"/>
      <c r="F20" s="686"/>
      <c r="G20" s="47"/>
    </row>
    <row r="21" spans="1:7" s="42" customFormat="1" ht="17.5">
      <c r="B21" s="45"/>
    </row>
    <row r="22" spans="1:7" s="42" customFormat="1" ht="18" customHeight="1">
      <c r="A22" s="839" t="s">
        <v>540</v>
      </c>
      <c r="B22" s="839"/>
      <c r="C22" s="839"/>
      <c r="D22" s="839"/>
      <c r="E22" s="839"/>
      <c r="F22" s="839"/>
    </row>
    <row r="23" spans="1:7" ht="14">
      <c r="A23" s="836" t="s">
        <v>56</v>
      </c>
      <c r="B23" s="837"/>
      <c r="C23" s="837"/>
      <c r="D23" s="837"/>
      <c r="E23" s="837"/>
      <c r="F23" s="837"/>
      <c r="G23" s="35"/>
    </row>
    <row r="24" spans="1:7" ht="14">
      <c r="A24" s="48"/>
      <c r="B24" s="48"/>
    </row>
    <row r="25" spans="1:7" ht="14">
      <c r="A25" s="836" t="s">
        <v>513</v>
      </c>
      <c r="B25" s="837"/>
      <c r="C25" s="837"/>
      <c r="D25" s="837"/>
      <c r="E25" s="837"/>
      <c r="F25" s="837"/>
      <c r="G25" s="35"/>
    </row>
    <row r="26" spans="1:7" ht="14">
      <c r="A26" s="836" t="s">
        <v>515</v>
      </c>
      <c r="B26" s="837"/>
      <c r="C26" s="837"/>
      <c r="D26" s="837"/>
      <c r="E26" s="837"/>
      <c r="F26" s="837"/>
      <c r="G26" s="35"/>
    </row>
    <row r="27" spans="1:7" ht="14">
      <c r="A27" s="836" t="s">
        <v>503</v>
      </c>
      <c r="B27" s="837"/>
      <c r="C27" s="837"/>
      <c r="D27" s="837"/>
      <c r="E27" s="837"/>
      <c r="F27" s="837"/>
      <c r="G27" s="35"/>
    </row>
    <row r="28" spans="1:7" ht="14">
      <c r="A28" s="49"/>
      <c r="B28" s="49"/>
    </row>
    <row r="29" spans="1:7" ht="14">
      <c r="A29" s="838" t="s">
        <v>57</v>
      </c>
      <c r="B29" s="837"/>
      <c r="C29" s="837"/>
      <c r="D29" s="837"/>
      <c r="E29" s="837"/>
      <c r="F29" s="837"/>
      <c r="G29" s="35"/>
    </row>
    <row r="30" spans="1:7" ht="14">
      <c r="A30" s="838" t="s">
        <v>58</v>
      </c>
      <c r="B30" s="837"/>
      <c r="C30" s="837"/>
      <c r="D30" s="837"/>
      <c r="E30" s="837"/>
      <c r="F30" s="837"/>
      <c r="G30" s="35"/>
    </row>
    <row r="31" spans="1:7" ht="13.5" customHeight="1"/>
    <row r="32" spans="1:7">
      <c r="A32" s="36" t="s">
        <v>655</v>
      </c>
    </row>
  </sheetData>
  <sheetProtection password="CD46" sheet="1" objects="1" scenarios="1" formatCells="0" formatColumns="0" formatRows="0" insertColumns="0" insertRows="0" insertHyperlinks="0" deleteColumns="0" deleteRows="0" selectLockedCells="1"/>
  <mergeCells count="15">
    <mergeCell ref="A11:C11"/>
    <mergeCell ref="A27:F27"/>
    <mergeCell ref="A29:F29"/>
    <mergeCell ref="A30:F30"/>
    <mergeCell ref="A23:F23"/>
    <mergeCell ref="A25:F25"/>
    <mergeCell ref="A26:F26"/>
    <mergeCell ref="A22:F22"/>
    <mergeCell ref="A1:C1"/>
    <mergeCell ref="D8:E8"/>
    <mergeCell ref="E1:F1"/>
    <mergeCell ref="A3:C3"/>
    <mergeCell ref="A5:C5"/>
    <mergeCell ref="A7:C7"/>
    <mergeCell ref="D7:F7"/>
  </mergeCells>
  <phoneticPr fontId="9" type="noConversion"/>
  <pageMargins left="0.75" right="0.75" top="1" bottom="1" header="0.5" footer="0.5"/>
  <pageSetup paperSize="9" scale="88"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394"/>
  <sheetViews>
    <sheetView zoomScaleNormal="100" workbookViewId="0">
      <selection activeCell="D1062" sqref="D1062"/>
    </sheetView>
  </sheetViews>
  <sheetFormatPr defaultColWidth="9" defaultRowHeight="15"/>
  <cols>
    <col min="1" max="1" width="6.453125" style="63" customWidth="1"/>
    <col min="2" max="2" width="15.1796875" style="64" customWidth="1"/>
    <col min="3" max="3" width="59.81640625" style="50" customWidth="1"/>
    <col min="4" max="4" width="232.81640625" style="50" customWidth="1"/>
    <col min="5" max="5" width="7.453125" style="722" customWidth="1"/>
    <col min="6" max="6" width="38.54296875" style="35" customWidth="1"/>
    <col min="7" max="16384" width="9" style="35"/>
  </cols>
  <sheetData>
    <row r="1" spans="1:6">
      <c r="A1" s="61" t="s">
        <v>2152</v>
      </c>
      <c r="B1" s="62"/>
      <c r="C1" s="55"/>
      <c r="D1" s="55"/>
    </row>
    <row r="3" spans="1:6">
      <c r="C3" s="65" t="s">
        <v>362</v>
      </c>
      <c r="F3" s="60"/>
    </row>
    <row r="4" spans="1:6">
      <c r="C4" s="66" t="s">
        <v>2153</v>
      </c>
      <c r="F4" s="60"/>
    </row>
    <row r="5" spans="1:6">
      <c r="C5" s="65" t="s">
        <v>357</v>
      </c>
      <c r="F5" s="60"/>
    </row>
    <row r="6" spans="1:6">
      <c r="C6" s="66" t="s">
        <v>2153</v>
      </c>
      <c r="F6" s="60"/>
    </row>
    <row r="7" spans="1:6">
      <c r="C7" s="65" t="s">
        <v>2155</v>
      </c>
      <c r="F7" s="60"/>
    </row>
    <row r="8" spans="1:6">
      <c r="C8" s="67"/>
      <c r="F8" s="60"/>
    </row>
    <row r="9" spans="1:6">
      <c r="C9" s="67" t="s">
        <v>2154</v>
      </c>
      <c r="F9" s="60"/>
    </row>
    <row r="10" spans="1:6" ht="16.5" customHeight="1">
      <c r="C10" s="55"/>
      <c r="F10" s="60"/>
    </row>
    <row r="11" spans="1:6">
      <c r="F11" s="60"/>
    </row>
    <row r="13" spans="1:6" ht="51" customHeight="1">
      <c r="B13" s="68" t="s">
        <v>358</v>
      </c>
      <c r="C13" s="69"/>
      <c r="D13" s="70" t="s">
        <v>363</v>
      </c>
      <c r="E13" s="723" t="s">
        <v>359</v>
      </c>
      <c r="F13" s="71"/>
    </row>
    <row r="14" spans="1:6" ht="28.5" thickBot="1">
      <c r="B14" s="61" t="s">
        <v>360</v>
      </c>
      <c r="C14" s="62"/>
      <c r="D14" s="207" t="s">
        <v>364</v>
      </c>
      <c r="E14" s="724"/>
      <c r="F14" s="50"/>
    </row>
    <row r="15" spans="1:6">
      <c r="B15" s="61"/>
      <c r="C15" s="62" t="s">
        <v>129</v>
      </c>
      <c r="D15" s="55" t="s">
        <v>1990</v>
      </c>
      <c r="E15" s="724" t="s">
        <v>407</v>
      </c>
      <c r="F15" s="50"/>
    </row>
    <row r="16" spans="1:6">
      <c r="B16" s="61"/>
      <c r="C16" s="62" t="s">
        <v>188</v>
      </c>
      <c r="D16" s="55"/>
      <c r="E16" s="724"/>
      <c r="F16" s="50"/>
    </row>
    <row r="17" spans="2:6">
      <c r="B17" s="61"/>
      <c r="C17" s="62" t="s">
        <v>10</v>
      </c>
      <c r="D17" s="55"/>
      <c r="E17" s="724"/>
      <c r="F17" s="50"/>
    </row>
    <row r="18" spans="2:6">
      <c r="B18" s="61"/>
      <c r="C18" s="62" t="s">
        <v>11</v>
      </c>
      <c r="D18" s="55"/>
      <c r="E18" s="724"/>
      <c r="F18" s="50"/>
    </row>
    <row r="19" spans="2:6">
      <c r="B19" s="61"/>
      <c r="C19" s="62" t="s">
        <v>12</v>
      </c>
      <c r="D19" s="55"/>
      <c r="E19" s="724"/>
      <c r="F19" s="50"/>
    </row>
    <row r="20" spans="2:6">
      <c r="B20" s="63"/>
      <c r="C20" s="64"/>
      <c r="F20" s="50"/>
    </row>
    <row r="21" spans="2:6" ht="30" customHeight="1">
      <c r="B21" s="61" t="s">
        <v>361</v>
      </c>
      <c r="C21" s="62"/>
      <c r="D21" s="208" t="s">
        <v>365</v>
      </c>
      <c r="E21" s="725"/>
      <c r="F21" s="50"/>
    </row>
    <row r="22" spans="2:6" ht="28">
      <c r="B22" s="61"/>
      <c r="C22" s="62" t="s">
        <v>129</v>
      </c>
      <c r="D22" s="131" t="s">
        <v>1989</v>
      </c>
      <c r="E22" s="724" t="s">
        <v>1370</v>
      </c>
      <c r="F22" s="50"/>
    </row>
    <row r="23" spans="2:6">
      <c r="B23" s="61"/>
      <c r="C23" s="62" t="s">
        <v>188</v>
      </c>
      <c r="D23" s="55"/>
      <c r="E23" s="724"/>
      <c r="F23" s="50"/>
    </row>
    <row r="24" spans="2:6">
      <c r="B24" s="61"/>
      <c r="C24" s="62" t="s">
        <v>10</v>
      </c>
      <c r="D24" s="55"/>
      <c r="E24" s="724"/>
      <c r="F24" s="50"/>
    </row>
    <row r="25" spans="2:6">
      <c r="B25" s="61"/>
      <c r="C25" s="62" t="s">
        <v>11</v>
      </c>
      <c r="D25" s="55"/>
      <c r="E25" s="724"/>
      <c r="F25" s="50"/>
    </row>
    <row r="26" spans="2:6">
      <c r="B26" s="61"/>
      <c r="C26" s="62" t="s">
        <v>12</v>
      </c>
      <c r="D26" s="55"/>
      <c r="E26" s="724"/>
      <c r="F26" s="50"/>
    </row>
    <row r="27" spans="2:6">
      <c r="B27" s="63"/>
      <c r="C27" s="64"/>
      <c r="D27" s="51"/>
      <c r="F27" s="50"/>
    </row>
    <row r="28" spans="2:6">
      <c r="B28" s="210" t="s">
        <v>488</v>
      </c>
      <c r="C28" s="62"/>
      <c r="D28" s="208" t="s">
        <v>489</v>
      </c>
      <c r="E28" s="726"/>
      <c r="F28" s="50"/>
    </row>
    <row r="29" spans="2:6">
      <c r="B29" s="61"/>
      <c r="C29" s="62" t="s">
        <v>129</v>
      </c>
      <c r="D29" s="55" t="s">
        <v>1988</v>
      </c>
      <c r="E29" s="724" t="s">
        <v>1370</v>
      </c>
      <c r="F29" s="50"/>
    </row>
    <row r="30" spans="2:6">
      <c r="B30" s="61"/>
      <c r="C30" s="62" t="s">
        <v>188</v>
      </c>
      <c r="D30" s="209"/>
      <c r="E30" s="727"/>
      <c r="F30" s="50"/>
    </row>
    <row r="31" spans="2:6">
      <c r="B31" s="61"/>
      <c r="C31" s="62" t="s">
        <v>10</v>
      </c>
      <c r="D31" s="209"/>
      <c r="E31" s="727"/>
      <c r="F31" s="50"/>
    </row>
    <row r="32" spans="2:6">
      <c r="B32" s="61"/>
      <c r="C32" s="62" t="s">
        <v>11</v>
      </c>
      <c r="D32" s="209"/>
      <c r="E32" s="727"/>
      <c r="F32" s="50"/>
    </row>
    <row r="33" spans="1:7">
      <c r="B33" s="61"/>
      <c r="C33" s="62" t="s">
        <v>12</v>
      </c>
      <c r="D33" s="209"/>
      <c r="E33" s="727"/>
      <c r="F33" s="50"/>
    </row>
    <row r="36" spans="1:7" ht="37.5">
      <c r="A36" s="311" t="s">
        <v>735</v>
      </c>
      <c r="B36" s="311" t="s">
        <v>736</v>
      </c>
      <c r="C36" s="659"/>
      <c r="D36" s="310"/>
      <c r="E36" s="728"/>
      <c r="F36" s="309"/>
      <c r="G36" s="308"/>
    </row>
    <row r="37" spans="1:7">
      <c r="A37" s="311">
        <v>1</v>
      </c>
      <c r="B37" s="311"/>
      <c r="C37" s="311"/>
      <c r="D37" s="311" t="s">
        <v>737</v>
      </c>
      <c r="E37" s="729" t="s">
        <v>406</v>
      </c>
      <c r="F37" s="312" t="s">
        <v>366</v>
      </c>
      <c r="G37" s="313"/>
    </row>
    <row r="38" spans="1:7" ht="25">
      <c r="A38" s="311">
        <v>1.1000000000000001</v>
      </c>
      <c r="B38" s="311"/>
      <c r="C38" s="311"/>
      <c r="D38" s="311" t="s">
        <v>738</v>
      </c>
      <c r="E38" s="730"/>
      <c r="F38" s="312"/>
      <c r="G38" s="314"/>
    </row>
    <row r="39" spans="1:7" ht="100">
      <c r="A39" s="315" t="s">
        <v>63</v>
      </c>
      <c r="B39" s="315" t="s">
        <v>78</v>
      </c>
      <c r="C39" s="315"/>
      <c r="D39" s="315" t="s">
        <v>739</v>
      </c>
      <c r="E39" s="731"/>
      <c r="F39" s="305"/>
      <c r="G39" s="316"/>
    </row>
    <row r="40" spans="1:7">
      <c r="A40" s="315"/>
      <c r="B40" s="315"/>
      <c r="C40" s="315"/>
      <c r="D40" s="306"/>
      <c r="E40" s="731"/>
      <c r="F40" s="305"/>
      <c r="G40" s="316"/>
    </row>
    <row r="41" spans="1:7">
      <c r="A41" s="315"/>
      <c r="B41" s="315"/>
      <c r="C41" s="315" t="s">
        <v>740</v>
      </c>
      <c r="D41" s="306" t="s">
        <v>1991</v>
      </c>
      <c r="E41" s="731" t="s">
        <v>1370</v>
      </c>
      <c r="F41" s="305"/>
      <c r="G41" s="316"/>
    </row>
    <row r="42" spans="1:7">
      <c r="A42" s="315"/>
      <c r="B42" s="315"/>
      <c r="C42" s="315" t="s">
        <v>188</v>
      </c>
      <c r="D42" s="306"/>
      <c r="E42" s="731"/>
      <c r="F42" s="305"/>
      <c r="G42" s="316"/>
    </row>
    <row r="43" spans="1:7">
      <c r="A43" s="315"/>
      <c r="B43" s="315"/>
      <c r="C43" s="315" t="s">
        <v>10</v>
      </c>
      <c r="D43" s="306"/>
      <c r="E43" s="731"/>
      <c r="F43" s="305"/>
      <c r="G43" s="316"/>
    </row>
    <row r="44" spans="1:7">
      <c r="A44" s="315"/>
      <c r="B44" s="315"/>
      <c r="C44" s="315" t="s">
        <v>11</v>
      </c>
      <c r="D44" s="306"/>
      <c r="E44" s="731"/>
      <c r="F44" s="305"/>
      <c r="G44" s="316"/>
    </row>
    <row r="45" spans="1:7">
      <c r="A45" s="315"/>
      <c r="B45" s="315"/>
      <c r="C45" s="315" t="s">
        <v>12</v>
      </c>
      <c r="D45" s="306"/>
      <c r="E45" s="731"/>
      <c r="F45" s="305"/>
      <c r="G45" s="316"/>
    </row>
    <row r="46" spans="1:7">
      <c r="A46" s="310"/>
      <c r="B46" s="310"/>
      <c r="C46" s="310"/>
      <c r="D46" s="307"/>
      <c r="E46" s="732"/>
      <c r="F46" s="309"/>
      <c r="G46" s="308"/>
    </row>
    <row r="47" spans="1:7" ht="87.5">
      <c r="A47" s="315" t="s">
        <v>440</v>
      </c>
      <c r="B47" s="315" t="s">
        <v>79</v>
      </c>
      <c r="C47" s="315"/>
      <c r="D47" s="315" t="s">
        <v>741</v>
      </c>
      <c r="E47" s="731"/>
      <c r="F47" s="305"/>
      <c r="G47" s="316"/>
    </row>
    <row r="48" spans="1:7">
      <c r="A48" s="315"/>
      <c r="B48" s="315"/>
      <c r="C48" s="315"/>
      <c r="D48" s="306"/>
      <c r="E48" s="731"/>
      <c r="F48" s="305"/>
      <c r="G48" s="316"/>
    </row>
    <row r="49" spans="1:7">
      <c r="A49" s="315"/>
      <c r="B49" s="315"/>
      <c r="C49" s="315" t="s">
        <v>740</v>
      </c>
      <c r="D49" s="319" t="s">
        <v>1992</v>
      </c>
      <c r="E49" s="731" t="s">
        <v>1370</v>
      </c>
      <c r="F49" s="305"/>
      <c r="G49" s="316"/>
    </row>
    <row r="50" spans="1:7">
      <c r="A50" s="315"/>
      <c r="B50" s="315"/>
      <c r="C50" s="315" t="s">
        <v>188</v>
      </c>
      <c r="D50" s="306"/>
      <c r="E50" s="731"/>
      <c r="F50" s="305"/>
      <c r="G50" s="316"/>
    </row>
    <row r="51" spans="1:7">
      <c r="A51" s="315"/>
      <c r="B51" s="315"/>
      <c r="C51" s="315" t="s">
        <v>10</v>
      </c>
      <c r="D51" s="306"/>
      <c r="E51" s="731"/>
      <c r="F51" s="305"/>
      <c r="G51" s="316"/>
    </row>
    <row r="52" spans="1:7">
      <c r="A52" s="315"/>
      <c r="B52" s="315"/>
      <c r="C52" s="315" t="s">
        <v>11</v>
      </c>
      <c r="D52" s="306"/>
      <c r="E52" s="731"/>
      <c r="F52" s="305"/>
      <c r="G52" s="316"/>
    </row>
    <row r="53" spans="1:7">
      <c r="A53" s="315"/>
      <c r="B53" s="315"/>
      <c r="C53" s="315" t="s">
        <v>12</v>
      </c>
      <c r="D53" s="306"/>
      <c r="E53" s="731"/>
      <c r="F53" s="305"/>
      <c r="G53" s="316"/>
    </row>
    <row r="54" spans="1:7">
      <c r="A54" s="310"/>
      <c r="B54" s="310"/>
      <c r="C54" s="310"/>
      <c r="D54" s="307"/>
      <c r="E54" s="732"/>
      <c r="F54" s="309"/>
      <c r="G54" s="308"/>
    </row>
    <row r="55" spans="1:7" ht="75">
      <c r="A55" s="315" t="s">
        <v>742</v>
      </c>
      <c r="B55" s="315" t="s">
        <v>63</v>
      </c>
      <c r="C55" s="315"/>
      <c r="D55" s="315" t="s">
        <v>743</v>
      </c>
      <c r="E55" s="731"/>
      <c r="F55" s="305"/>
      <c r="G55" s="316"/>
    </row>
    <row r="56" spans="1:7">
      <c r="A56" s="315"/>
      <c r="B56" s="315"/>
      <c r="C56" s="315"/>
      <c r="D56" s="306"/>
      <c r="E56" s="731"/>
      <c r="F56" s="305"/>
      <c r="G56" s="316"/>
    </row>
    <row r="57" spans="1:7" ht="25">
      <c r="A57" s="315"/>
      <c r="B57" s="315"/>
      <c r="C57" s="315" t="s">
        <v>740</v>
      </c>
      <c r="D57" s="319" t="s">
        <v>1993</v>
      </c>
      <c r="E57" s="731" t="s">
        <v>1370</v>
      </c>
      <c r="F57" s="317"/>
      <c r="G57" s="316"/>
    </row>
    <row r="58" spans="1:7">
      <c r="A58" s="315"/>
      <c r="B58" s="315"/>
      <c r="C58" s="315" t="s">
        <v>188</v>
      </c>
      <c r="D58" s="306"/>
      <c r="E58" s="731"/>
      <c r="F58" s="305"/>
      <c r="G58" s="316"/>
    </row>
    <row r="59" spans="1:7">
      <c r="A59" s="315"/>
      <c r="B59" s="315"/>
      <c r="C59" s="315" t="s">
        <v>10</v>
      </c>
      <c r="D59" s="306"/>
      <c r="E59" s="731"/>
      <c r="F59" s="305"/>
      <c r="G59" s="316"/>
    </row>
    <row r="60" spans="1:7">
      <c r="A60" s="315"/>
      <c r="B60" s="315"/>
      <c r="C60" s="315" t="s">
        <v>11</v>
      </c>
      <c r="D60" s="306"/>
      <c r="E60" s="731"/>
      <c r="F60" s="305"/>
      <c r="G60" s="316"/>
    </row>
    <row r="61" spans="1:7">
      <c r="A61" s="315"/>
      <c r="B61" s="315"/>
      <c r="C61" s="315" t="s">
        <v>12</v>
      </c>
      <c r="D61" s="306"/>
      <c r="E61" s="731"/>
      <c r="F61" s="305"/>
      <c r="G61" s="316"/>
    </row>
    <row r="62" spans="1:7">
      <c r="A62" s="310"/>
      <c r="B62" s="310"/>
      <c r="C62" s="310"/>
      <c r="D62" s="307"/>
      <c r="E62" s="732"/>
      <c r="F62" s="309"/>
      <c r="G62" s="308"/>
    </row>
    <row r="63" spans="1:7" ht="50">
      <c r="A63" s="315" t="s">
        <v>744</v>
      </c>
      <c r="B63" s="315" t="s">
        <v>65</v>
      </c>
      <c r="C63" s="315"/>
      <c r="D63" s="315" t="s">
        <v>745</v>
      </c>
      <c r="E63" s="731"/>
      <c r="F63" s="305"/>
      <c r="G63" s="316"/>
    </row>
    <row r="64" spans="1:7">
      <c r="A64" s="315"/>
      <c r="B64" s="315"/>
      <c r="C64" s="315"/>
      <c r="D64" s="306"/>
      <c r="E64" s="731"/>
      <c r="F64" s="305"/>
      <c r="G64" s="316"/>
    </row>
    <row r="65" spans="1:7" ht="25">
      <c r="A65" s="315"/>
      <c r="B65" s="315"/>
      <c r="C65" s="315" t="s">
        <v>740</v>
      </c>
      <c r="D65" s="306" t="s">
        <v>1994</v>
      </c>
      <c r="E65" s="731" t="s">
        <v>1370</v>
      </c>
      <c r="F65" s="317"/>
      <c r="G65" s="316"/>
    </row>
    <row r="66" spans="1:7">
      <c r="A66" s="315"/>
      <c r="B66" s="315"/>
      <c r="C66" s="315" t="s">
        <v>188</v>
      </c>
      <c r="D66" s="306"/>
      <c r="E66" s="731"/>
      <c r="F66" s="305"/>
      <c r="G66" s="316"/>
    </row>
    <row r="67" spans="1:7">
      <c r="A67" s="315"/>
      <c r="B67" s="315"/>
      <c r="C67" s="315" t="s">
        <v>10</v>
      </c>
      <c r="D67" s="306"/>
      <c r="E67" s="731"/>
      <c r="F67" s="305"/>
      <c r="G67" s="316"/>
    </row>
    <row r="68" spans="1:7">
      <c r="A68" s="315"/>
      <c r="B68" s="315"/>
      <c r="C68" s="315" t="s">
        <v>11</v>
      </c>
      <c r="D68" s="306"/>
      <c r="E68" s="731"/>
      <c r="F68" s="305"/>
      <c r="G68" s="316"/>
    </row>
    <row r="69" spans="1:7">
      <c r="A69" s="315"/>
      <c r="B69" s="315"/>
      <c r="C69" s="315" t="s">
        <v>12</v>
      </c>
      <c r="D69" s="306"/>
      <c r="E69" s="731"/>
      <c r="F69" s="305"/>
      <c r="G69" s="316"/>
    </row>
    <row r="70" spans="1:7">
      <c r="A70" s="310"/>
      <c r="B70" s="310"/>
      <c r="C70" s="310"/>
      <c r="D70" s="307"/>
      <c r="E70" s="732"/>
      <c r="F70" s="309"/>
      <c r="G70" s="308"/>
    </row>
    <row r="71" spans="1:7" ht="50">
      <c r="A71" s="315" t="s">
        <v>746</v>
      </c>
      <c r="B71" s="315" t="s">
        <v>76</v>
      </c>
      <c r="C71" s="315"/>
      <c r="D71" s="315" t="s">
        <v>747</v>
      </c>
      <c r="E71" s="731"/>
      <c r="F71" s="305"/>
      <c r="G71" s="316"/>
    </row>
    <row r="72" spans="1:7">
      <c r="A72" s="315"/>
      <c r="B72" s="315"/>
      <c r="C72" s="315"/>
      <c r="D72" s="306"/>
      <c r="E72" s="731"/>
      <c r="F72" s="305"/>
      <c r="G72" s="316"/>
    </row>
    <row r="73" spans="1:7">
      <c r="A73" s="315"/>
      <c r="B73" s="315"/>
      <c r="C73" s="315" t="s">
        <v>740</v>
      </c>
      <c r="D73" s="306" t="s">
        <v>1995</v>
      </c>
      <c r="E73" s="731" t="s">
        <v>1370</v>
      </c>
      <c r="F73" s="317"/>
      <c r="G73" s="316"/>
    </row>
    <row r="74" spans="1:7">
      <c r="A74" s="315"/>
      <c r="B74" s="315"/>
      <c r="C74" s="315" t="s">
        <v>188</v>
      </c>
      <c r="D74" s="306"/>
      <c r="E74" s="731"/>
      <c r="F74" s="305"/>
      <c r="G74" s="316"/>
    </row>
    <row r="75" spans="1:7">
      <c r="A75" s="315"/>
      <c r="B75" s="315"/>
      <c r="C75" s="315" t="s">
        <v>10</v>
      </c>
      <c r="D75" s="306"/>
      <c r="E75" s="731"/>
      <c r="F75" s="305"/>
      <c r="G75" s="316"/>
    </row>
    <row r="76" spans="1:7">
      <c r="A76" s="315"/>
      <c r="B76" s="315"/>
      <c r="C76" s="315" t="s">
        <v>11</v>
      </c>
      <c r="D76" s="306"/>
      <c r="E76" s="731"/>
      <c r="F76" s="305"/>
      <c r="G76" s="316"/>
    </row>
    <row r="77" spans="1:7">
      <c r="A77" s="315"/>
      <c r="B77" s="315"/>
      <c r="C77" s="315" t="s">
        <v>12</v>
      </c>
      <c r="D77" s="306"/>
      <c r="E77" s="731"/>
      <c r="F77" s="305"/>
      <c r="G77" s="316"/>
    </row>
    <row r="78" spans="1:7">
      <c r="A78" s="310"/>
      <c r="B78" s="310"/>
      <c r="C78" s="310"/>
      <c r="D78" s="307"/>
      <c r="E78" s="732"/>
      <c r="F78" s="309"/>
      <c r="G78" s="308"/>
    </row>
    <row r="79" spans="1:7" ht="50">
      <c r="A79" s="315" t="s">
        <v>748</v>
      </c>
      <c r="B79" s="315" t="s">
        <v>440</v>
      </c>
      <c r="C79" s="315"/>
      <c r="D79" s="315" t="s">
        <v>749</v>
      </c>
      <c r="E79" s="731"/>
      <c r="F79" s="305"/>
      <c r="G79" s="316"/>
    </row>
    <row r="80" spans="1:7">
      <c r="A80" s="315"/>
      <c r="B80" s="315"/>
      <c r="C80" s="315"/>
      <c r="D80" s="306"/>
      <c r="E80" s="731"/>
      <c r="F80" s="305"/>
      <c r="G80" s="316"/>
    </row>
    <row r="81" spans="1:7" ht="25">
      <c r="A81" s="315"/>
      <c r="B81" s="315"/>
      <c r="C81" s="315" t="s">
        <v>740</v>
      </c>
      <c r="D81" s="306" t="s">
        <v>1996</v>
      </c>
      <c r="E81" s="731" t="s">
        <v>1370</v>
      </c>
      <c r="F81" s="317"/>
      <c r="G81" s="316"/>
    </row>
    <row r="82" spans="1:7">
      <c r="A82" s="315"/>
      <c r="B82" s="315"/>
      <c r="C82" s="315" t="s">
        <v>188</v>
      </c>
      <c r="D82" s="306"/>
      <c r="E82" s="731"/>
      <c r="F82" s="305"/>
      <c r="G82" s="316"/>
    </row>
    <row r="83" spans="1:7">
      <c r="A83" s="315"/>
      <c r="B83" s="315"/>
      <c r="C83" s="315" t="s">
        <v>10</v>
      </c>
      <c r="D83" s="306"/>
      <c r="E83" s="731"/>
      <c r="F83" s="305"/>
      <c r="G83" s="316"/>
    </row>
    <row r="84" spans="1:7">
      <c r="A84" s="315"/>
      <c r="B84" s="315"/>
      <c r="C84" s="315" t="s">
        <v>11</v>
      </c>
      <c r="D84" s="306"/>
      <c r="E84" s="731"/>
      <c r="F84" s="305"/>
      <c r="G84" s="316"/>
    </row>
    <row r="85" spans="1:7">
      <c r="A85" s="315"/>
      <c r="B85" s="315"/>
      <c r="C85" s="315" t="s">
        <v>12</v>
      </c>
      <c r="D85" s="306"/>
      <c r="E85" s="731"/>
      <c r="F85" s="305"/>
      <c r="G85" s="316"/>
    </row>
    <row r="86" spans="1:7">
      <c r="A86" s="310"/>
      <c r="B86" s="310"/>
      <c r="C86" s="310"/>
      <c r="D86" s="307"/>
      <c r="E86" s="732"/>
      <c r="F86" s="309"/>
      <c r="G86" s="308"/>
    </row>
    <row r="87" spans="1:7" ht="50">
      <c r="A87" s="315" t="s">
        <v>750</v>
      </c>
      <c r="B87" s="315" t="s">
        <v>751</v>
      </c>
      <c r="C87" s="315"/>
      <c r="D87" s="315" t="s">
        <v>752</v>
      </c>
      <c r="E87" s="731"/>
      <c r="F87" s="305"/>
      <c r="G87" s="316"/>
    </row>
    <row r="88" spans="1:7">
      <c r="A88" s="315"/>
      <c r="B88" s="315"/>
      <c r="C88" s="315"/>
      <c r="D88" s="306"/>
      <c r="E88" s="731"/>
      <c r="F88" s="305"/>
      <c r="G88" s="316"/>
    </row>
    <row r="89" spans="1:7">
      <c r="A89" s="315"/>
      <c r="B89" s="315"/>
      <c r="C89" s="315" t="s">
        <v>740</v>
      </c>
      <c r="D89" s="660" t="s">
        <v>1997</v>
      </c>
      <c r="E89" s="731" t="s">
        <v>1370</v>
      </c>
      <c r="F89" s="317"/>
      <c r="G89" s="316"/>
    </row>
    <row r="90" spans="1:7">
      <c r="A90" s="315"/>
      <c r="B90" s="315"/>
      <c r="C90" s="315" t="s">
        <v>188</v>
      </c>
      <c r="D90" s="306"/>
      <c r="E90" s="731"/>
      <c r="F90" s="305"/>
      <c r="G90" s="316"/>
    </row>
    <row r="91" spans="1:7">
      <c r="A91" s="315"/>
      <c r="B91" s="315"/>
      <c r="C91" s="315" t="s">
        <v>10</v>
      </c>
      <c r="D91" s="306"/>
      <c r="E91" s="731"/>
      <c r="F91" s="305"/>
      <c r="G91" s="316"/>
    </row>
    <row r="92" spans="1:7">
      <c r="A92" s="315"/>
      <c r="B92" s="315"/>
      <c r="C92" s="315" t="s">
        <v>11</v>
      </c>
      <c r="D92" s="306"/>
      <c r="E92" s="731"/>
      <c r="F92" s="305"/>
      <c r="G92" s="316"/>
    </row>
    <row r="93" spans="1:7">
      <c r="A93" s="315"/>
      <c r="B93" s="315"/>
      <c r="C93" s="315" t="s">
        <v>12</v>
      </c>
      <c r="D93" s="306"/>
      <c r="E93" s="731"/>
      <c r="F93" s="305"/>
      <c r="G93" s="316"/>
    </row>
    <row r="94" spans="1:7">
      <c r="A94" s="310"/>
      <c r="B94" s="310"/>
      <c r="C94" s="310"/>
      <c r="D94" s="307"/>
      <c r="E94" s="732"/>
      <c r="F94" s="309"/>
      <c r="G94" s="308"/>
    </row>
    <row r="95" spans="1:7" ht="50">
      <c r="A95" s="315" t="s">
        <v>753</v>
      </c>
      <c r="B95" s="315" t="s">
        <v>754</v>
      </c>
      <c r="C95" s="315"/>
      <c r="D95" s="315" t="s">
        <v>755</v>
      </c>
      <c r="E95" s="731"/>
      <c r="F95" s="305"/>
      <c r="G95" s="316"/>
    </row>
    <row r="96" spans="1:7">
      <c r="A96" s="315"/>
      <c r="B96" s="315"/>
      <c r="C96" s="315"/>
      <c r="D96" s="306"/>
      <c r="E96" s="731"/>
      <c r="F96" s="305"/>
      <c r="G96" s="316"/>
    </row>
    <row r="97" spans="1:7" ht="25">
      <c r="A97" s="315"/>
      <c r="B97" s="315"/>
      <c r="C97" s="315" t="s">
        <v>740</v>
      </c>
      <c r="D97" s="660" t="s">
        <v>1998</v>
      </c>
      <c r="E97" s="731" t="s">
        <v>1370</v>
      </c>
      <c r="F97" s="317"/>
      <c r="G97" s="316"/>
    </row>
    <row r="98" spans="1:7">
      <c r="A98" s="315"/>
      <c r="B98" s="315"/>
      <c r="C98" s="315" t="s">
        <v>188</v>
      </c>
      <c r="D98" s="306"/>
      <c r="E98" s="731"/>
      <c r="F98" s="305"/>
      <c r="G98" s="316"/>
    </row>
    <row r="99" spans="1:7">
      <c r="A99" s="315"/>
      <c r="B99" s="315"/>
      <c r="C99" s="315" t="s">
        <v>10</v>
      </c>
      <c r="D99" s="306"/>
      <c r="E99" s="731"/>
      <c r="F99" s="305"/>
      <c r="G99" s="316"/>
    </row>
    <row r="100" spans="1:7">
      <c r="A100" s="315"/>
      <c r="B100" s="315"/>
      <c r="C100" s="315" t="s">
        <v>11</v>
      </c>
      <c r="D100" s="306"/>
      <c r="E100" s="731"/>
      <c r="F100" s="305"/>
      <c r="G100" s="316"/>
    </row>
    <row r="101" spans="1:7">
      <c r="A101" s="315"/>
      <c r="B101" s="315"/>
      <c r="C101" s="315" t="s">
        <v>12</v>
      </c>
      <c r="D101" s="306"/>
      <c r="E101" s="731"/>
      <c r="F101" s="305"/>
      <c r="G101" s="316"/>
    </row>
    <row r="102" spans="1:7">
      <c r="A102" s="310"/>
      <c r="B102" s="310"/>
      <c r="C102" s="310"/>
      <c r="D102" s="307"/>
      <c r="E102" s="732"/>
      <c r="F102" s="309"/>
      <c r="G102" s="308"/>
    </row>
    <row r="103" spans="1:7" ht="62.5">
      <c r="A103" s="315" t="s">
        <v>756</v>
      </c>
      <c r="B103" s="315" t="s">
        <v>757</v>
      </c>
      <c r="C103" s="315"/>
      <c r="D103" s="315" t="s">
        <v>758</v>
      </c>
      <c r="E103" s="731"/>
      <c r="F103" s="305"/>
      <c r="G103" s="316"/>
    </row>
    <row r="104" spans="1:7">
      <c r="A104" s="315"/>
      <c r="B104" s="315"/>
      <c r="C104" s="315"/>
      <c r="D104" s="306"/>
      <c r="E104" s="731"/>
      <c r="F104" s="305"/>
      <c r="G104" s="316"/>
    </row>
    <row r="105" spans="1:7" ht="25">
      <c r="A105" s="315"/>
      <c r="B105" s="315"/>
      <c r="C105" s="315" t="s">
        <v>740</v>
      </c>
      <c r="D105" s="318" t="s">
        <v>1999</v>
      </c>
      <c r="E105" s="731" t="s">
        <v>1370</v>
      </c>
      <c r="F105" s="317"/>
      <c r="G105" s="316"/>
    </row>
    <row r="106" spans="1:7">
      <c r="A106" s="315"/>
      <c r="B106" s="315"/>
      <c r="C106" s="315" t="s">
        <v>188</v>
      </c>
      <c r="D106" s="306"/>
      <c r="E106" s="731"/>
      <c r="F106" s="305"/>
      <c r="G106" s="316"/>
    </row>
    <row r="107" spans="1:7">
      <c r="A107" s="315"/>
      <c r="B107" s="315"/>
      <c r="C107" s="315" t="s">
        <v>10</v>
      </c>
      <c r="D107" s="306"/>
      <c r="E107" s="731"/>
      <c r="F107" s="305"/>
      <c r="G107" s="316"/>
    </row>
    <row r="108" spans="1:7">
      <c r="A108" s="315"/>
      <c r="B108" s="315"/>
      <c r="C108" s="315" t="s">
        <v>11</v>
      </c>
      <c r="D108" s="306"/>
      <c r="E108" s="731"/>
      <c r="F108" s="305"/>
      <c r="G108" s="316"/>
    </row>
    <row r="109" spans="1:7">
      <c r="A109" s="315"/>
      <c r="B109" s="315"/>
      <c r="C109" s="315" t="s">
        <v>12</v>
      </c>
      <c r="D109" s="306"/>
      <c r="E109" s="731"/>
      <c r="F109" s="305"/>
      <c r="G109" s="316"/>
    </row>
    <row r="110" spans="1:7">
      <c r="A110" s="310"/>
      <c r="B110" s="310"/>
      <c r="C110" s="310"/>
      <c r="D110" s="307"/>
      <c r="E110" s="732"/>
      <c r="F110" s="309"/>
      <c r="G110" s="308"/>
    </row>
    <row r="111" spans="1:7" ht="87.5">
      <c r="A111" s="315" t="s">
        <v>759</v>
      </c>
      <c r="B111" s="315" t="s">
        <v>760</v>
      </c>
      <c r="C111" s="315"/>
      <c r="D111" s="315" t="s">
        <v>761</v>
      </c>
      <c r="E111" s="731"/>
      <c r="F111" s="305"/>
      <c r="G111" s="316"/>
    </row>
    <row r="112" spans="1:7">
      <c r="A112" s="315"/>
      <c r="B112" s="315"/>
      <c r="C112" s="315"/>
      <c r="D112" s="306"/>
      <c r="E112" s="731"/>
      <c r="F112" s="305"/>
      <c r="G112" s="316"/>
    </row>
    <row r="113" spans="1:7" ht="25">
      <c r="A113" s="315"/>
      <c r="B113" s="315"/>
      <c r="C113" s="315" t="s">
        <v>740</v>
      </c>
      <c r="D113" s="306" t="s">
        <v>2000</v>
      </c>
      <c r="E113" s="731" t="s">
        <v>1370</v>
      </c>
      <c r="F113" s="305"/>
      <c r="G113" s="316"/>
    </row>
    <row r="114" spans="1:7">
      <c r="A114" s="315"/>
      <c r="B114" s="315"/>
      <c r="C114" s="315" t="s">
        <v>188</v>
      </c>
      <c r="D114" s="306"/>
      <c r="E114" s="731"/>
      <c r="F114" s="305"/>
      <c r="G114" s="316"/>
    </row>
    <row r="115" spans="1:7">
      <c r="A115" s="315"/>
      <c r="B115" s="315"/>
      <c r="C115" s="315" t="s">
        <v>10</v>
      </c>
      <c r="D115" s="306"/>
      <c r="E115" s="731"/>
      <c r="F115" s="305"/>
      <c r="G115" s="316"/>
    </row>
    <row r="116" spans="1:7">
      <c r="A116" s="315"/>
      <c r="B116" s="315"/>
      <c r="C116" s="315" t="s">
        <v>11</v>
      </c>
      <c r="D116" s="306"/>
      <c r="E116" s="731"/>
      <c r="F116" s="305"/>
      <c r="G116" s="316"/>
    </row>
    <row r="117" spans="1:7">
      <c r="A117" s="315"/>
      <c r="B117" s="315"/>
      <c r="C117" s="315" t="s">
        <v>12</v>
      </c>
      <c r="D117" s="306"/>
      <c r="E117" s="731"/>
      <c r="F117" s="305"/>
      <c r="G117" s="316"/>
    </row>
    <row r="118" spans="1:7">
      <c r="A118" s="310"/>
      <c r="B118" s="310"/>
      <c r="C118" s="310"/>
      <c r="D118" s="307"/>
      <c r="E118" s="732"/>
      <c r="F118" s="309"/>
      <c r="G118" s="308"/>
    </row>
    <row r="119" spans="1:7" ht="62.5">
      <c r="A119" s="315" t="s">
        <v>762</v>
      </c>
      <c r="B119" s="315" t="s">
        <v>763</v>
      </c>
      <c r="C119" s="315"/>
      <c r="D119" s="315" t="s">
        <v>764</v>
      </c>
      <c r="E119" s="731"/>
      <c r="F119" s="305"/>
      <c r="G119" s="316"/>
    </row>
    <row r="120" spans="1:7">
      <c r="A120" s="315"/>
      <c r="B120" s="315"/>
      <c r="C120" s="315"/>
      <c r="D120" s="306"/>
      <c r="E120" s="731"/>
      <c r="F120" s="305"/>
      <c r="G120" s="316"/>
    </row>
    <row r="121" spans="1:7" ht="37.5">
      <c r="A121" s="315"/>
      <c r="B121" s="315"/>
      <c r="C121" s="315" t="s">
        <v>740</v>
      </c>
      <c r="D121" s="319" t="s">
        <v>2001</v>
      </c>
      <c r="E121" s="731" t="s">
        <v>1370</v>
      </c>
      <c r="F121" s="305"/>
      <c r="G121" s="316"/>
    </row>
    <row r="122" spans="1:7">
      <c r="A122" s="315"/>
      <c r="B122" s="315"/>
      <c r="C122" s="315" t="s">
        <v>188</v>
      </c>
      <c r="D122" s="306"/>
      <c r="E122" s="731"/>
      <c r="F122" s="305"/>
      <c r="G122" s="316"/>
    </row>
    <row r="123" spans="1:7">
      <c r="A123" s="315"/>
      <c r="B123" s="315"/>
      <c r="C123" s="315" t="s">
        <v>10</v>
      </c>
      <c r="D123" s="306"/>
      <c r="E123" s="731"/>
      <c r="F123" s="305"/>
      <c r="G123" s="316"/>
    </row>
    <row r="124" spans="1:7">
      <c r="A124" s="315"/>
      <c r="B124" s="315"/>
      <c r="C124" s="315" t="s">
        <v>11</v>
      </c>
      <c r="D124" s="306"/>
      <c r="E124" s="731"/>
      <c r="F124" s="305"/>
      <c r="G124" s="316"/>
    </row>
    <row r="125" spans="1:7">
      <c r="A125" s="315"/>
      <c r="B125" s="315"/>
      <c r="C125" s="315" t="s">
        <v>12</v>
      </c>
      <c r="D125" s="306"/>
      <c r="E125" s="731"/>
      <c r="F125" s="305"/>
      <c r="G125" s="316"/>
    </row>
    <row r="126" spans="1:7">
      <c r="A126" s="310"/>
      <c r="B126" s="310"/>
      <c r="C126" s="310"/>
      <c r="D126" s="307"/>
      <c r="E126" s="732"/>
      <c r="F126" s="309"/>
      <c r="G126" s="308"/>
    </row>
    <row r="127" spans="1:7" ht="75">
      <c r="A127" s="315" t="s">
        <v>765</v>
      </c>
      <c r="B127" s="315" t="s">
        <v>766</v>
      </c>
      <c r="C127" s="315"/>
      <c r="D127" s="315" t="s">
        <v>767</v>
      </c>
      <c r="E127" s="731"/>
      <c r="F127" s="305"/>
      <c r="G127" s="316"/>
    </row>
    <row r="128" spans="1:7">
      <c r="A128" s="315"/>
      <c r="B128" s="315"/>
      <c r="C128" s="315"/>
      <c r="D128" s="306"/>
      <c r="E128" s="731"/>
      <c r="F128" s="305"/>
      <c r="G128" s="316"/>
    </row>
    <row r="129" spans="1:7" ht="25">
      <c r="A129" s="315"/>
      <c r="B129" s="315"/>
      <c r="C129" s="315" t="s">
        <v>740</v>
      </c>
      <c r="D129" s="319" t="s">
        <v>2002</v>
      </c>
      <c r="E129" s="731" t="s">
        <v>1370</v>
      </c>
      <c r="F129" s="317"/>
      <c r="G129" s="316"/>
    </row>
    <row r="130" spans="1:7">
      <c r="A130" s="315"/>
      <c r="B130" s="315"/>
      <c r="C130" s="315" t="s">
        <v>188</v>
      </c>
      <c r="D130" s="306"/>
      <c r="E130" s="731"/>
      <c r="F130" s="305"/>
      <c r="G130" s="316"/>
    </row>
    <row r="131" spans="1:7">
      <c r="A131" s="315"/>
      <c r="B131" s="315"/>
      <c r="C131" s="315" t="s">
        <v>10</v>
      </c>
      <c r="D131" s="306"/>
      <c r="E131" s="731"/>
      <c r="F131" s="305"/>
      <c r="G131" s="316"/>
    </row>
    <row r="132" spans="1:7">
      <c r="A132" s="315"/>
      <c r="B132" s="315"/>
      <c r="C132" s="315" t="s">
        <v>11</v>
      </c>
      <c r="D132" s="306"/>
      <c r="E132" s="731"/>
      <c r="F132" s="305"/>
      <c r="G132" s="316"/>
    </row>
    <row r="133" spans="1:7">
      <c r="A133" s="315"/>
      <c r="B133" s="315"/>
      <c r="C133" s="315" t="s">
        <v>12</v>
      </c>
      <c r="D133" s="306"/>
      <c r="E133" s="731"/>
      <c r="F133" s="305"/>
      <c r="G133" s="316"/>
    </row>
    <row r="134" spans="1:7">
      <c r="A134" s="310"/>
      <c r="B134" s="310"/>
      <c r="C134" s="310"/>
      <c r="D134" s="307"/>
      <c r="E134" s="732"/>
      <c r="F134" s="309"/>
      <c r="G134" s="308"/>
    </row>
    <row r="135" spans="1:7" ht="87.5">
      <c r="A135" s="315" t="s">
        <v>768</v>
      </c>
      <c r="B135" s="315" t="s">
        <v>769</v>
      </c>
      <c r="C135" s="315"/>
      <c r="D135" s="315" t="s">
        <v>770</v>
      </c>
      <c r="E135" s="731"/>
      <c r="F135" s="305"/>
      <c r="G135" s="316"/>
    </row>
    <row r="136" spans="1:7">
      <c r="A136" s="315"/>
      <c r="B136" s="315"/>
      <c r="C136" s="315"/>
      <c r="D136" s="306"/>
      <c r="E136" s="731"/>
      <c r="F136" s="305"/>
      <c r="G136" s="316"/>
    </row>
    <row r="137" spans="1:7">
      <c r="A137" s="315"/>
      <c r="B137" s="315"/>
      <c r="C137" s="315" t="s">
        <v>740</v>
      </c>
      <c r="D137" s="306" t="s">
        <v>2003</v>
      </c>
      <c r="E137" s="731" t="s">
        <v>1370</v>
      </c>
      <c r="F137" s="317"/>
      <c r="G137" s="316"/>
    </row>
    <row r="138" spans="1:7">
      <c r="A138" s="315"/>
      <c r="B138" s="315"/>
      <c r="C138" s="315" t="s">
        <v>188</v>
      </c>
      <c r="D138" s="306"/>
      <c r="E138" s="731"/>
      <c r="F138" s="305"/>
      <c r="G138" s="316"/>
    </row>
    <row r="139" spans="1:7">
      <c r="A139" s="315"/>
      <c r="B139" s="315"/>
      <c r="C139" s="315" t="s">
        <v>10</v>
      </c>
      <c r="D139" s="306"/>
      <c r="E139" s="731"/>
      <c r="F139" s="305"/>
      <c r="G139" s="316"/>
    </row>
    <row r="140" spans="1:7">
      <c r="A140" s="315"/>
      <c r="B140" s="315"/>
      <c r="C140" s="315" t="s">
        <v>11</v>
      </c>
      <c r="D140" s="306"/>
      <c r="E140" s="731"/>
      <c r="F140" s="305"/>
      <c r="G140" s="316"/>
    </row>
    <row r="141" spans="1:7">
      <c r="A141" s="315"/>
      <c r="B141" s="315"/>
      <c r="C141" s="315" t="s">
        <v>12</v>
      </c>
      <c r="D141" s="306"/>
      <c r="E141" s="731"/>
      <c r="F141" s="305"/>
      <c r="G141" s="316"/>
    </row>
    <row r="142" spans="1:7">
      <c r="A142" s="310"/>
      <c r="B142" s="310"/>
      <c r="C142" s="310"/>
      <c r="D142" s="307"/>
      <c r="E142" s="732"/>
      <c r="F142" s="309"/>
      <c r="G142" s="308"/>
    </row>
    <row r="143" spans="1:7" ht="50">
      <c r="A143" s="315" t="s">
        <v>771</v>
      </c>
      <c r="B143" s="315" t="s">
        <v>772</v>
      </c>
      <c r="C143" s="315"/>
      <c r="D143" s="315" t="s">
        <v>773</v>
      </c>
      <c r="E143" s="731"/>
      <c r="F143" s="305"/>
      <c r="G143" s="316"/>
    </row>
    <row r="144" spans="1:7">
      <c r="A144" s="315"/>
      <c r="B144" s="315"/>
      <c r="C144" s="315"/>
      <c r="D144" s="306"/>
      <c r="E144" s="731"/>
      <c r="F144" s="305"/>
      <c r="G144" s="316"/>
    </row>
    <row r="145" spans="1:7">
      <c r="A145" s="315"/>
      <c r="B145" s="315"/>
      <c r="C145" s="315" t="s">
        <v>740</v>
      </c>
      <c r="D145" s="306" t="s">
        <v>2004</v>
      </c>
      <c r="E145" s="731" t="s">
        <v>1370</v>
      </c>
      <c r="F145" s="317"/>
      <c r="G145" s="316"/>
    </row>
    <row r="146" spans="1:7">
      <c r="A146" s="315"/>
      <c r="B146" s="315"/>
      <c r="C146" s="315" t="s">
        <v>188</v>
      </c>
      <c r="D146" s="306"/>
      <c r="E146" s="731"/>
      <c r="F146" s="305"/>
      <c r="G146" s="316"/>
    </row>
    <row r="147" spans="1:7">
      <c r="A147" s="315"/>
      <c r="B147" s="315"/>
      <c r="C147" s="315" t="s">
        <v>10</v>
      </c>
      <c r="D147" s="306"/>
      <c r="E147" s="731"/>
      <c r="F147" s="305"/>
      <c r="G147" s="316"/>
    </row>
    <row r="148" spans="1:7">
      <c r="A148" s="315"/>
      <c r="B148" s="315"/>
      <c r="C148" s="315" t="s">
        <v>11</v>
      </c>
      <c r="D148" s="306"/>
      <c r="E148" s="731"/>
      <c r="F148" s="305"/>
      <c r="G148" s="316"/>
    </row>
    <row r="149" spans="1:7">
      <c r="A149" s="315"/>
      <c r="B149" s="315"/>
      <c r="C149" s="315" t="s">
        <v>12</v>
      </c>
      <c r="D149" s="306"/>
      <c r="E149" s="731"/>
      <c r="F149" s="305"/>
      <c r="G149" s="316"/>
    </row>
    <row r="150" spans="1:7">
      <c r="A150" s="310"/>
      <c r="B150" s="310"/>
      <c r="C150" s="310"/>
      <c r="D150" s="307"/>
      <c r="E150" s="732"/>
      <c r="F150" s="309"/>
      <c r="G150" s="308"/>
    </row>
    <row r="151" spans="1:7">
      <c r="A151" s="311">
        <v>1.2</v>
      </c>
      <c r="B151" s="311"/>
      <c r="C151" s="311"/>
      <c r="D151" s="311" t="s">
        <v>774</v>
      </c>
      <c r="E151" s="730"/>
      <c r="F151" s="312"/>
      <c r="G151" s="314"/>
    </row>
    <row r="152" spans="1:7" ht="100">
      <c r="A152" s="315" t="s">
        <v>65</v>
      </c>
      <c r="B152" s="315" t="s">
        <v>91</v>
      </c>
      <c r="C152" s="315"/>
      <c r="D152" s="315" t="s">
        <v>775</v>
      </c>
      <c r="E152" s="731"/>
      <c r="F152" s="305"/>
      <c r="G152" s="316"/>
    </row>
    <row r="153" spans="1:7">
      <c r="A153" s="315"/>
      <c r="B153" s="315"/>
      <c r="C153" s="315"/>
      <c r="D153" s="306"/>
      <c r="E153" s="731"/>
      <c r="F153" s="305"/>
      <c r="G153" s="316"/>
    </row>
    <row r="154" spans="1:7" ht="25">
      <c r="A154" s="315"/>
      <c r="B154" s="315"/>
      <c r="C154" s="315" t="s">
        <v>740</v>
      </c>
      <c r="D154" s="318" t="s">
        <v>2005</v>
      </c>
      <c r="E154" s="731" t="s">
        <v>1370</v>
      </c>
      <c r="F154" s="317"/>
      <c r="G154" s="316"/>
    </row>
    <row r="155" spans="1:7">
      <c r="A155" s="315"/>
      <c r="B155" s="315"/>
      <c r="C155" s="315" t="s">
        <v>188</v>
      </c>
      <c r="D155" s="306"/>
      <c r="E155" s="731"/>
      <c r="F155" s="305"/>
      <c r="G155" s="316"/>
    </row>
    <row r="156" spans="1:7">
      <c r="A156" s="315"/>
      <c r="B156" s="315"/>
      <c r="C156" s="315" t="s">
        <v>10</v>
      </c>
      <c r="D156" s="306"/>
      <c r="E156" s="731"/>
      <c r="F156" s="305"/>
      <c r="G156" s="316"/>
    </row>
    <row r="157" spans="1:7">
      <c r="A157" s="315"/>
      <c r="B157" s="315"/>
      <c r="C157" s="315" t="s">
        <v>11</v>
      </c>
      <c r="D157" s="306"/>
      <c r="E157" s="731"/>
      <c r="F157" s="305"/>
      <c r="G157" s="316"/>
    </row>
    <row r="158" spans="1:7">
      <c r="A158" s="315"/>
      <c r="B158" s="315"/>
      <c r="C158" s="315" t="s">
        <v>12</v>
      </c>
      <c r="D158" s="306"/>
      <c r="E158" s="731"/>
      <c r="F158" s="305"/>
      <c r="G158" s="316"/>
    </row>
    <row r="159" spans="1:7">
      <c r="A159" s="310"/>
      <c r="B159" s="310"/>
      <c r="C159" s="310"/>
      <c r="D159" s="307"/>
      <c r="E159" s="732"/>
      <c r="F159" s="309"/>
      <c r="G159" s="308"/>
    </row>
    <row r="160" spans="1:7">
      <c r="A160" s="311">
        <v>1.3</v>
      </c>
      <c r="B160" s="311"/>
      <c r="C160" s="311"/>
      <c r="D160" s="311" t="s">
        <v>776</v>
      </c>
      <c r="E160" s="730"/>
      <c r="F160" s="312"/>
      <c r="G160" s="314"/>
    </row>
    <row r="161" spans="1:7" ht="75">
      <c r="A161" s="315" t="s">
        <v>76</v>
      </c>
      <c r="B161" s="315" t="s">
        <v>777</v>
      </c>
      <c r="C161" s="315"/>
      <c r="D161" s="315" t="s">
        <v>778</v>
      </c>
      <c r="E161" s="731"/>
      <c r="F161" s="305"/>
      <c r="G161" s="316"/>
    </row>
    <row r="162" spans="1:7">
      <c r="A162" s="315"/>
      <c r="B162" s="315"/>
      <c r="C162" s="315"/>
      <c r="D162" s="306"/>
      <c r="E162" s="731"/>
      <c r="F162" s="305"/>
      <c r="G162" s="316"/>
    </row>
    <row r="163" spans="1:7">
      <c r="A163" s="315"/>
      <c r="B163" s="315"/>
      <c r="C163" s="315" t="s">
        <v>740</v>
      </c>
      <c r="D163" s="319" t="s">
        <v>2006</v>
      </c>
      <c r="E163" s="731" t="s">
        <v>1370</v>
      </c>
      <c r="F163" s="317"/>
      <c r="G163" s="316"/>
    </row>
    <row r="164" spans="1:7">
      <c r="A164" s="315"/>
      <c r="B164" s="315"/>
      <c r="C164" s="315" t="s">
        <v>188</v>
      </c>
      <c r="D164" s="306"/>
      <c r="E164" s="731"/>
      <c r="F164" s="305"/>
      <c r="G164" s="316"/>
    </row>
    <row r="165" spans="1:7">
      <c r="A165" s="315"/>
      <c r="B165" s="315"/>
      <c r="C165" s="315" t="s">
        <v>10</v>
      </c>
      <c r="D165" s="306"/>
      <c r="E165" s="731"/>
      <c r="F165" s="305"/>
      <c r="G165" s="316"/>
    </row>
    <row r="166" spans="1:7">
      <c r="A166" s="315"/>
      <c r="B166" s="315"/>
      <c r="C166" s="315" t="s">
        <v>11</v>
      </c>
      <c r="D166" s="306"/>
      <c r="E166" s="731"/>
      <c r="F166" s="305"/>
      <c r="G166" s="316"/>
    </row>
    <row r="167" spans="1:7">
      <c r="A167" s="315"/>
      <c r="B167" s="315"/>
      <c r="C167" s="315" t="s">
        <v>12</v>
      </c>
      <c r="D167" s="306"/>
      <c r="E167" s="731"/>
      <c r="F167" s="305"/>
      <c r="G167" s="316"/>
    </row>
    <row r="168" spans="1:7">
      <c r="A168" s="310"/>
      <c r="B168" s="310"/>
      <c r="C168" s="310"/>
      <c r="D168" s="307"/>
      <c r="E168" s="732"/>
      <c r="F168" s="309"/>
      <c r="G168" s="308"/>
    </row>
    <row r="169" spans="1:7">
      <c r="A169" s="311">
        <v>2</v>
      </c>
      <c r="B169" s="311"/>
      <c r="C169" s="311"/>
      <c r="D169" s="311" t="s">
        <v>779</v>
      </c>
      <c r="E169" s="729"/>
      <c r="F169" s="312"/>
      <c r="G169" s="313"/>
    </row>
    <row r="170" spans="1:7" ht="25">
      <c r="A170" s="311">
        <v>2.1</v>
      </c>
      <c r="B170" s="311"/>
      <c r="C170" s="311"/>
      <c r="D170" s="311" t="s">
        <v>780</v>
      </c>
      <c r="E170" s="730"/>
      <c r="F170" s="312"/>
      <c r="G170" s="314"/>
    </row>
    <row r="171" spans="1:7" ht="75">
      <c r="A171" s="315" t="s">
        <v>781</v>
      </c>
      <c r="B171" s="315" t="s">
        <v>782</v>
      </c>
      <c r="C171" s="315"/>
      <c r="D171" s="315" t="s">
        <v>783</v>
      </c>
      <c r="E171" s="731"/>
      <c r="F171" s="322"/>
      <c r="G171" s="316"/>
    </row>
    <row r="172" spans="1:7">
      <c r="A172" s="315"/>
      <c r="B172" s="315"/>
      <c r="C172" s="315"/>
      <c r="D172" s="306"/>
      <c r="E172" s="731"/>
      <c r="F172" s="305"/>
      <c r="G172" s="316"/>
    </row>
    <row r="173" spans="1:7">
      <c r="A173" s="315"/>
      <c r="B173" s="315"/>
      <c r="C173" s="315" t="s">
        <v>740</v>
      </c>
      <c r="D173" s="318" t="s">
        <v>2007</v>
      </c>
      <c r="E173" s="731" t="s">
        <v>1370</v>
      </c>
      <c r="F173" s="305"/>
      <c r="G173" s="316"/>
    </row>
    <row r="174" spans="1:7">
      <c r="A174" s="315"/>
      <c r="B174" s="315"/>
      <c r="C174" s="315" t="s">
        <v>188</v>
      </c>
      <c r="D174" s="306"/>
      <c r="E174" s="731"/>
      <c r="F174" s="305"/>
      <c r="G174" s="316"/>
    </row>
    <row r="175" spans="1:7">
      <c r="A175" s="315"/>
      <c r="B175" s="315"/>
      <c r="C175" s="315" t="s">
        <v>10</v>
      </c>
      <c r="D175" s="306"/>
      <c r="E175" s="731"/>
      <c r="F175" s="305"/>
      <c r="G175" s="316"/>
    </row>
    <row r="176" spans="1:7">
      <c r="A176" s="315"/>
      <c r="B176" s="315"/>
      <c r="C176" s="315" t="s">
        <v>11</v>
      </c>
      <c r="D176" s="306"/>
      <c r="E176" s="731"/>
      <c r="F176" s="305"/>
      <c r="G176" s="316"/>
    </row>
    <row r="177" spans="1:7">
      <c r="A177" s="315"/>
      <c r="B177" s="315"/>
      <c r="C177" s="315" t="s">
        <v>12</v>
      </c>
      <c r="D177" s="306"/>
      <c r="E177" s="731"/>
      <c r="F177" s="305"/>
      <c r="G177" s="316"/>
    </row>
    <row r="178" spans="1:7">
      <c r="A178" s="310"/>
      <c r="B178" s="310"/>
      <c r="C178" s="310"/>
      <c r="D178" s="307"/>
      <c r="E178" s="732"/>
      <c r="F178" s="309"/>
      <c r="G178" s="308"/>
    </row>
    <row r="179" spans="1:7" ht="75">
      <c r="A179" s="315" t="s">
        <v>784</v>
      </c>
      <c r="B179" s="315" t="s">
        <v>785</v>
      </c>
      <c r="C179" s="315"/>
      <c r="D179" s="315" t="s">
        <v>786</v>
      </c>
      <c r="E179" s="731"/>
      <c r="F179" s="322"/>
      <c r="G179" s="316"/>
    </row>
    <row r="180" spans="1:7">
      <c r="A180" s="315"/>
      <c r="B180" s="315"/>
      <c r="C180" s="315"/>
      <c r="D180" s="306"/>
      <c r="E180" s="731"/>
      <c r="F180" s="305"/>
      <c r="G180" s="316"/>
    </row>
    <row r="181" spans="1:7" ht="25">
      <c r="A181" s="315"/>
      <c r="B181" s="315"/>
      <c r="C181" s="315" t="s">
        <v>740</v>
      </c>
      <c r="D181" s="319" t="s">
        <v>2008</v>
      </c>
      <c r="E181" s="731" t="s">
        <v>1370</v>
      </c>
      <c r="F181" s="305"/>
      <c r="G181" s="316"/>
    </row>
    <row r="182" spans="1:7">
      <c r="A182" s="315"/>
      <c r="B182" s="315"/>
      <c r="C182" s="315" t="s">
        <v>188</v>
      </c>
      <c r="D182" s="306"/>
      <c r="E182" s="731"/>
      <c r="F182" s="305"/>
      <c r="G182" s="316"/>
    </row>
    <row r="183" spans="1:7">
      <c r="A183" s="315"/>
      <c r="B183" s="315"/>
      <c r="C183" s="315" t="s">
        <v>10</v>
      </c>
      <c r="D183" s="306"/>
      <c r="E183" s="731"/>
      <c r="F183" s="305"/>
      <c r="G183" s="316"/>
    </row>
    <row r="184" spans="1:7">
      <c r="A184" s="315"/>
      <c r="B184" s="315"/>
      <c r="C184" s="315" t="s">
        <v>11</v>
      </c>
      <c r="D184" s="306"/>
      <c r="E184" s="731"/>
      <c r="F184" s="305"/>
      <c r="G184" s="316"/>
    </row>
    <row r="185" spans="1:7">
      <c r="A185" s="315"/>
      <c r="B185" s="315"/>
      <c r="C185" s="315" t="s">
        <v>12</v>
      </c>
      <c r="D185" s="306"/>
      <c r="E185" s="731"/>
      <c r="F185" s="305"/>
      <c r="G185" s="316"/>
    </row>
    <row r="186" spans="1:7">
      <c r="A186" s="310"/>
      <c r="B186" s="310"/>
      <c r="C186" s="310"/>
      <c r="D186" s="307"/>
      <c r="E186" s="732"/>
      <c r="F186" s="309"/>
      <c r="G186" s="308"/>
    </row>
    <row r="187" spans="1:7" ht="75">
      <c r="A187" s="315" t="s">
        <v>787</v>
      </c>
      <c r="B187" s="315" t="s">
        <v>449</v>
      </c>
      <c r="C187" s="315"/>
      <c r="D187" s="315" t="s">
        <v>788</v>
      </c>
      <c r="E187" s="731"/>
      <c r="F187" s="322"/>
      <c r="G187" s="316"/>
    </row>
    <row r="188" spans="1:7">
      <c r="A188" s="315"/>
      <c r="B188" s="315"/>
      <c r="C188" s="315"/>
      <c r="D188" s="306"/>
      <c r="E188" s="731"/>
      <c r="F188" s="305"/>
      <c r="G188" s="316"/>
    </row>
    <row r="189" spans="1:7">
      <c r="A189" s="315"/>
      <c r="B189" s="315"/>
      <c r="C189" s="315" t="s">
        <v>740</v>
      </c>
      <c r="D189" s="319" t="s">
        <v>2009</v>
      </c>
      <c r="E189" s="731" t="s">
        <v>1370</v>
      </c>
      <c r="F189" s="305"/>
      <c r="G189" s="316"/>
    </row>
    <row r="190" spans="1:7">
      <c r="A190" s="315"/>
      <c r="B190" s="315"/>
      <c r="C190" s="315" t="s">
        <v>188</v>
      </c>
      <c r="D190" s="306"/>
      <c r="E190" s="731"/>
      <c r="F190" s="305"/>
      <c r="G190" s="316"/>
    </row>
    <row r="191" spans="1:7">
      <c r="A191" s="315"/>
      <c r="B191" s="315"/>
      <c r="C191" s="315" t="s">
        <v>10</v>
      </c>
      <c r="D191" s="306"/>
      <c r="E191" s="731"/>
      <c r="F191" s="305"/>
      <c r="G191" s="316"/>
    </row>
    <row r="192" spans="1:7">
      <c r="A192" s="315"/>
      <c r="B192" s="315"/>
      <c r="C192" s="315" t="s">
        <v>11</v>
      </c>
      <c r="D192" s="306"/>
      <c r="E192" s="731"/>
      <c r="F192" s="305"/>
      <c r="G192" s="316"/>
    </row>
    <row r="193" spans="1:7">
      <c r="A193" s="315"/>
      <c r="B193" s="315"/>
      <c r="C193" s="315" t="s">
        <v>12</v>
      </c>
      <c r="D193" s="306"/>
      <c r="E193" s="731"/>
      <c r="F193" s="305"/>
      <c r="G193" s="316"/>
    </row>
    <row r="194" spans="1:7">
      <c r="A194" s="310"/>
      <c r="B194" s="310"/>
      <c r="C194" s="310"/>
      <c r="D194" s="307"/>
      <c r="E194" s="732"/>
      <c r="F194" s="309"/>
      <c r="G194" s="308"/>
    </row>
    <row r="195" spans="1:7" ht="100">
      <c r="A195" s="315" t="s">
        <v>789</v>
      </c>
      <c r="B195" s="315" t="s">
        <v>447</v>
      </c>
      <c r="C195" s="315"/>
      <c r="D195" s="315" t="s">
        <v>790</v>
      </c>
      <c r="E195" s="731"/>
      <c r="F195" s="322"/>
      <c r="G195" s="316"/>
    </row>
    <row r="196" spans="1:7">
      <c r="A196" s="315"/>
      <c r="B196" s="315"/>
      <c r="C196" s="315"/>
      <c r="D196" s="306"/>
      <c r="E196" s="731"/>
      <c r="F196" s="305"/>
      <c r="G196" s="316"/>
    </row>
    <row r="197" spans="1:7">
      <c r="A197" s="315"/>
      <c r="B197" s="315"/>
      <c r="C197" s="315" t="s">
        <v>740</v>
      </c>
      <c r="D197" s="319" t="s">
        <v>2010</v>
      </c>
      <c r="E197" s="731" t="s">
        <v>1370</v>
      </c>
      <c r="F197" s="305"/>
      <c r="G197" s="316"/>
    </row>
    <row r="198" spans="1:7">
      <c r="A198" s="315"/>
      <c r="B198" s="315"/>
      <c r="C198" s="315" t="s">
        <v>188</v>
      </c>
      <c r="D198" s="306"/>
      <c r="E198" s="731"/>
      <c r="F198" s="305"/>
      <c r="G198" s="316"/>
    </row>
    <row r="199" spans="1:7">
      <c r="A199" s="315"/>
      <c r="B199" s="315"/>
      <c r="C199" s="315" t="s">
        <v>10</v>
      </c>
      <c r="D199" s="306"/>
      <c r="E199" s="731"/>
      <c r="F199" s="305"/>
      <c r="G199" s="316"/>
    </row>
    <row r="200" spans="1:7">
      <c r="A200" s="315"/>
      <c r="B200" s="315"/>
      <c r="C200" s="315" t="s">
        <v>11</v>
      </c>
      <c r="D200" s="306"/>
      <c r="E200" s="731"/>
      <c r="F200" s="305"/>
      <c r="G200" s="316"/>
    </row>
    <row r="201" spans="1:7">
      <c r="A201" s="315"/>
      <c r="B201" s="315"/>
      <c r="C201" s="315" t="s">
        <v>12</v>
      </c>
      <c r="D201" s="306"/>
      <c r="E201" s="731"/>
      <c r="F201" s="305"/>
      <c r="G201" s="316"/>
    </row>
    <row r="202" spans="1:7">
      <c r="A202" s="310"/>
      <c r="B202" s="310"/>
      <c r="C202" s="310"/>
      <c r="D202" s="307"/>
      <c r="E202" s="732"/>
      <c r="F202" s="309"/>
      <c r="G202" s="308"/>
    </row>
    <row r="203" spans="1:7" ht="87.5">
      <c r="A203" s="315" t="s">
        <v>791</v>
      </c>
      <c r="B203" s="315" t="s">
        <v>792</v>
      </c>
      <c r="C203" s="315"/>
      <c r="D203" s="315" t="s">
        <v>793</v>
      </c>
      <c r="E203" s="731"/>
      <c r="F203" s="322"/>
      <c r="G203" s="316"/>
    </row>
    <row r="204" spans="1:7">
      <c r="A204" s="315"/>
      <c r="B204" s="315"/>
      <c r="C204" s="315"/>
      <c r="D204" s="306"/>
      <c r="E204" s="731"/>
      <c r="F204" s="305"/>
      <c r="G204" s="316"/>
    </row>
    <row r="205" spans="1:7">
      <c r="A205" s="315"/>
      <c r="B205" s="315"/>
      <c r="C205" s="315" t="s">
        <v>740</v>
      </c>
      <c r="D205" s="306" t="s">
        <v>2011</v>
      </c>
      <c r="E205" s="731" t="s">
        <v>1370</v>
      </c>
      <c r="F205" s="305"/>
      <c r="G205" s="316"/>
    </row>
    <row r="206" spans="1:7">
      <c r="A206" s="315"/>
      <c r="B206" s="315"/>
      <c r="C206" s="315" t="s">
        <v>188</v>
      </c>
      <c r="D206" s="306"/>
      <c r="E206" s="731"/>
      <c r="F206" s="305"/>
      <c r="G206" s="316"/>
    </row>
    <row r="207" spans="1:7">
      <c r="A207" s="315"/>
      <c r="B207" s="315"/>
      <c r="C207" s="315" t="s">
        <v>10</v>
      </c>
      <c r="D207" s="306"/>
      <c r="E207" s="731"/>
      <c r="F207" s="305"/>
      <c r="G207" s="316"/>
    </row>
    <row r="208" spans="1:7">
      <c r="A208" s="315"/>
      <c r="B208" s="315"/>
      <c r="C208" s="315" t="s">
        <v>11</v>
      </c>
      <c r="D208" s="306"/>
      <c r="E208" s="731"/>
      <c r="F208" s="305"/>
      <c r="G208" s="316"/>
    </row>
    <row r="209" spans="1:7">
      <c r="A209" s="315"/>
      <c r="B209" s="315"/>
      <c r="C209" s="315" t="s">
        <v>12</v>
      </c>
      <c r="D209" s="306"/>
      <c r="E209" s="731"/>
      <c r="F209" s="305"/>
      <c r="G209" s="316"/>
    </row>
    <row r="210" spans="1:7">
      <c r="A210" s="310"/>
      <c r="B210" s="310"/>
      <c r="C210" s="310"/>
      <c r="D210" s="307"/>
      <c r="E210" s="732"/>
      <c r="F210" s="309"/>
      <c r="G210" s="308"/>
    </row>
    <row r="211" spans="1:7" ht="25">
      <c r="A211" s="311">
        <v>2.2000000000000002</v>
      </c>
      <c r="B211" s="311"/>
      <c r="C211" s="311"/>
      <c r="D211" s="311" t="s">
        <v>794</v>
      </c>
      <c r="E211" s="730"/>
      <c r="F211" s="312"/>
      <c r="G211" s="314"/>
    </row>
    <row r="212" spans="1:7" ht="87.5">
      <c r="A212" s="315" t="s">
        <v>795</v>
      </c>
      <c r="B212" s="315" t="s">
        <v>796</v>
      </c>
      <c r="C212" s="315"/>
      <c r="D212" s="315" t="s">
        <v>797</v>
      </c>
      <c r="E212" s="731"/>
      <c r="F212" s="322"/>
      <c r="G212" s="316"/>
    </row>
    <row r="213" spans="1:7">
      <c r="A213" s="315"/>
      <c r="B213" s="315"/>
      <c r="C213" s="315"/>
      <c r="D213" s="306"/>
      <c r="E213" s="731"/>
      <c r="F213" s="305"/>
      <c r="G213" s="316"/>
    </row>
    <row r="214" spans="1:7">
      <c r="A214" s="315"/>
      <c r="B214" s="315"/>
      <c r="C214" s="315" t="s">
        <v>740</v>
      </c>
      <c r="D214" s="319" t="s">
        <v>2012</v>
      </c>
      <c r="E214" s="731" t="s">
        <v>1370</v>
      </c>
      <c r="F214" s="305"/>
      <c r="G214" s="316"/>
    </row>
    <row r="215" spans="1:7">
      <c r="A215" s="315"/>
      <c r="B215" s="315"/>
      <c r="C215" s="315" t="s">
        <v>188</v>
      </c>
      <c r="D215" s="306"/>
      <c r="E215" s="731"/>
      <c r="F215" s="305"/>
      <c r="G215" s="316"/>
    </row>
    <row r="216" spans="1:7">
      <c r="A216" s="315"/>
      <c r="B216" s="315"/>
      <c r="C216" s="315" t="s">
        <v>10</v>
      </c>
      <c r="D216" s="306"/>
      <c r="E216" s="731"/>
      <c r="F216" s="305"/>
      <c r="G216" s="316"/>
    </row>
    <row r="217" spans="1:7">
      <c r="A217" s="315"/>
      <c r="B217" s="315"/>
      <c r="C217" s="315" t="s">
        <v>11</v>
      </c>
      <c r="D217" s="306"/>
      <c r="E217" s="731"/>
      <c r="F217" s="305"/>
      <c r="G217" s="316"/>
    </row>
    <row r="218" spans="1:7">
      <c r="A218" s="315"/>
      <c r="B218" s="315"/>
      <c r="C218" s="315" t="s">
        <v>12</v>
      </c>
      <c r="D218" s="306"/>
      <c r="E218" s="731"/>
      <c r="F218" s="305"/>
      <c r="G218" s="316"/>
    </row>
    <row r="219" spans="1:7">
      <c r="A219" s="310"/>
      <c r="B219" s="310"/>
      <c r="C219" s="310"/>
      <c r="D219" s="307"/>
      <c r="E219" s="732"/>
      <c r="F219" s="309"/>
      <c r="G219" s="308"/>
    </row>
    <row r="220" spans="1:7" ht="75">
      <c r="A220" s="315" t="s">
        <v>798</v>
      </c>
      <c r="B220" s="315" t="s">
        <v>799</v>
      </c>
      <c r="C220" s="315"/>
      <c r="D220" s="315" t="s">
        <v>800</v>
      </c>
      <c r="E220" s="731"/>
      <c r="F220" s="322"/>
      <c r="G220" s="316"/>
    </row>
    <row r="221" spans="1:7">
      <c r="A221" s="315"/>
      <c r="B221" s="315"/>
      <c r="C221" s="315"/>
      <c r="D221" s="306"/>
      <c r="E221" s="731"/>
      <c r="F221" s="322"/>
      <c r="G221" s="316"/>
    </row>
    <row r="222" spans="1:7">
      <c r="A222" s="315"/>
      <c r="B222" s="315"/>
      <c r="C222" s="315" t="s">
        <v>740</v>
      </c>
      <c r="D222" s="319" t="s">
        <v>2013</v>
      </c>
      <c r="E222" s="731" t="s">
        <v>1370</v>
      </c>
      <c r="F222" s="305"/>
      <c r="G222" s="316"/>
    </row>
    <row r="223" spans="1:7">
      <c r="A223" s="315"/>
      <c r="B223" s="315"/>
      <c r="C223" s="315" t="s">
        <v>188</v>
      </c>
      <c r="D223" s="306"/>
      <c r="E223" s="731"/>
      <c r="F223" s="305"/>
      <c r="G223" s="316"/>
    </row>
    <row r="224" spans="1:7">
      <c r="A224" s="315"/>
      <c r="B224" s="315"/>
      <c r="C224" s="315" t="s">
        <v>10</v>
      </c>
      <c r="D224" s="306"/>
      <c r="E224" s="731"/>
      <c r="F224" s="305"/>
      <c r="G224" s="316"/>
    </row>
    <row r="225" spans="1:7">
      <c r="A225" s="315"/>
      <c r="B225" s="315"/>
      <c r="C225" s="315" t="s">
        <v>11</v>
      </c>
      <c r="D225" s="306"/>
      <c r="E225" s="731"/>
      <c r="F225" s="305"/>
      <c r="G225" s="316"/>
    </row>
    <row r="226" spans="1:7">
      <c r="A226" s="315"/>
      <c r="B226" s="315"/>
      <c r="C226" s="315" t="s">
        <v>12</v>
      </c>
      <c r="D226" s="306"/>
      <c r="E226" s="731"/>
      <c r="F226" s="305"/>
      <c r="G226" s="316"/>
    </row>
    <row r="227" spans="1:7">
      <c r="A227" s="310"/>
      <c r="B227" s="310"/>
      <c r="C227" s="310"/>
      <c r="D227" s="307"/>
      <c r="E227" s="732"/>
      <c r="F227" s="309"/>
      <c r="G227" s="308"/>
    </row>
    <row r="228" spans="1:7" ht="62.5">
      <c r="A228" s="315" t="s">
        <v>801</v>
      </c>
      <c r="B228" s="315" t="s">
        <v>802</v>
      </c>
      <c r="C228" s="315"/>
      <c r="D228" s="315" t="s">
        <v>803</v>
      </c>
      <c r="E228" s="731"/>
      <c r="F228" s="322"/>
      <c r="G228" s="316"/>
    </row>
    <row r="229" spans="1:7">
      <c r="A229" s="315"/>
      <c r="B229" s="315"/>
      <c r="C229" s="315"/>
      <c r="D229" s="306"/>
      <c r="E229" s="731"/>
      <c r="F229" s="305"/>
      <c r="G229" s="316"/>
    </row>
    <row r="230" spans="1:7" ht="50">
      <c r="A230" s="315"/>
      <c r="B230" s="315"/>
      <c r="C230" s="315" t="s">
        <v>740</v>
      </c>
      <c r="D230" s="319" t="s">
        <v>2014</v>
      </c>
      <c r="E230" s="731" t="s">
        <v>1370</v>
      </c>
      <c r="F230" s="305" t="s">
        <v>2015</v>
      </c>
      <c r="G230" s="316"/>
    </row>
    <row r="231" spans="1:7">
      <c r="A231" s="315"/>
      <c r="B231" s="315"/>
      <c r="C231" s="315" t="s">
        <v>188</v>
      </c>
      <c r="D231" s="306"/>
      <c r="E231" s="731"/>
      <c r="F231" s="305"/>
      <c r="G231" s="316"/>
    </row>
    <row r="232" spans="1:7">
      <c r="A232" s="315"/>
      <c r="B232" s="315"/>
      <c r="C232" s="315" t="s">
        <v>10</v>
      </c>
      <c r="D232" s="306"/>
      <c r="E232" s="731"/>
      <c r="F232" s="305"/>
      <c r="G232" s="316"/>
    </row>
    <row r="233" spans="1:7">
      <c r="A233" s="315"/>
      <c r="B233" s="315"/>
      <c r="C233" s="315" t="s">
        <v>11</v>
      </c>
      <c r="D233" s="306"/>
      <c r="E233" s="731"/>
      <c r="F233" s="305"/>
      <c r="G233" s="316"/>
    </row>
    <row r="234" spans="1:7">
      <c r="A234" s="315"/>
      <c r="B234" s="315"/>
      <c r="C234" s="315" t="s">
        <v>12</v>
      </c>
      <c r="D234" s="306"/>
      <c r="E234" s="731"/>
      <c r="F234" s="305"/>
      <c r="G234" s="316"/>
    </row>
    <row r="235" spans="1:7">
      <c r="A235" s="310"/>
      <c r="B235" s="310"/>
      <c r="C235" s="310"/>
      <c r="D235" s="307"/>
      <c r="E235" s="732"/>
      <c r="F235" s="309"/>
      <c r="G235" s="308"/>
    </row>
    <row r="236" spans="1:7" ht="62.5">
      <c r="A236" s="315" t="s">
        <v>804</v>
      </c>
      <c r="B236" s="315" t="s">
        <v>805</v>
      </c>
      <c r="C236" s="315"/>
      <c r="D236" s="315" t="s">
        <v>806</v>
      </c>
      <c r="E236" s="731"/>
      <c r="F236" s="305"/>
      <c r="G236" s="316"/>
    </row>
    <row r="237" spans="1:7">
      <c r="A237" s="315"/>
      <c r="B237" s="315"/>
      <c r="C237" s="315"/>
      <c r="D237" s="306"/>
      <c r="E237" s="731"/>
      <c r="F237" s="305"/>
      <c r="G237" s="316"/>
    </row>
    <row r="238" spans="1:7" ht="25">
      <c r="A238" s="315"/>
      <c r="B238" s="315"/>
      <c r="C238" s="315" t="s">
        <v>740</v>
      </c>
      <c r="D238" s="318" t="s">
        <v>2016</v>
      </c>
      <c r="E238" s="731" t="s">
        <v>1370</v>
      </c>
      <c r="F238" s="305"/>
      <c r="G238" s="316"/>
    </row>
    <row r="239" spans="1:7">
      <c r="A239" s="315"/>
      <c r="B239" s="315"/>
      <c r="C239" s="315" t="s">
        <v>188</v>
      </c>
      <c r="D239" s="306"/>
      <c r="E239" s="731"/>
      <c r="F239" s="305"/>
      <c r="G239" s="316"/>
    </row>
    <row r="240" spans="1:7">
      <c r="A240" s="315"/>
      <c r="B240" s="315"/>
      <c r="C240" s="315" t="s">
        <v>10</v>
      </c>
      <c r="D240" s="306"/>
      <c r="E240" s="731"/>
      <c r="F240" s="305"/>
      <c r="G240" s="316"/>
    </row>
    <row r="241" spans="1:7">
      <c r="A241" s="315"/>
      <c r="B241" s="315"/>
      <c r="C241" s="315" t="s">
        <v>11</v>
      </c>
      <c r="D241" s="306"/>
      <c r="E241" s="731"/>
      <c r="F241" s="305"/>
      <c r="G241" s="316"/>
    </row>
    <row r="242" spans="1:7">
      <c r="A242" s="315"/>
      <c r="B242" s="315"/>
      <c r="C242" s="315" t="s">
        <v>12</v>
      </c>
      <c r="D242" s="306"/>
      <c r="E242" s="731"/>
      <c r="F242" s="305"/>
      <c r="G242" s="316"/>
    </row>
    <row r="243" spans="1:7">
      <c r="A243" s="310"/>
      <c r="B243" s="310"/>
      <c r="C243" s="310"/>
      <c r="D243" s="307"/>
      <c r="E243" s="732"/>
      <c r="F243" s="309"/>
      <c r="G243" s="308"/>
    </row>
    <row r="244" spans="1:7" ht="62.5">
      <c r="A244" s="315" t="s">
        <v>807</v>
      </c>
      <c r="B244" s="315" t="s">
        <v>808</v>
      </c>
      <c r="C244" s="315"/>
      <c r="D244" s="315" t="s">
        <v>809</v>
      </c>
      <c r="E244" s="731"/>
      <c r="F244" s="322"/>
      <c r="G244" s="316"/>
    </row>
    <row r="245" spans="1:7">
      <c r="A245" s="315"/>
      <c r="B245" s="315"/>
      <c r="C245" s="315"/>
      <c r="D245" s="306"/>
      <c r="E245" s="731"/>
      <c r="F245" s="305"/>
      <c r="G245" s="316"/>
    </row>
    <row r="246" spans="1:7" ht="25">
      <c r="A246" s="315"/>
      <c r="B246" s="315"/>
      <c r="C246" s="315" t="s">
        <v>740</v>
      </c>
      <c r="D246" s="306" t="s">
        <v>2017</v>
      </c>
      <c r="E246" s="731" t="s">
        <v>1370</v>
      </c>
      <c r="F246" s="305"/>
      <c r="G246" s="316"/>
    </row>
    <row r="247" spans="1:7">
      <c r="A247" s="315"/>
      <c r="B247" s="315"/>
      <c r="C247" s="315" t="s">
        <v>188</v>
      </c>
      <c r="D247" s="306"/>
      <c r="E247" s="731"/>
      <c r="F247" s="305"/>
      <c r="G247" s="316"/>
    </row>
    <row r="248" spans="1:7">
      <c r="A248" s="315"/>
      <c r="B248" s="315"/>
      <c r="C248" s="315" t="s">
        <v>10</v>
      </c>
      <c r="D248" s="306"/>
      <c r="E248" s="731"/>
      <c r="F248" s="305"/>
      <c r="G248" s="316"/>
    </row>
    <row r="249" spans="1:7">
      <c r="A249" s="315"/>
      <c r="B249" s="315"/>
      <c r="C249" s="315" t="s">
        <v>11</v>
      </c>
      <c r="D249" s="306"/>
      <c r="E249" s="731"/>
      <c r="F249" s="305"/>
      <c r="G249" s="316"/>
    </row>
    <row r="250" spans="1:7">
      <c r="A250" s="315"/>
      <c r="B250" s="315"/>
      <c r="C250" s="315" t="s">
        <v>12</v>
      </c>
      <c r="D250" s="306"/>
      <c r="E250" s="731"/>
      <c r="F250" s="305"/>
      <c r="G250" s="316"/>
    </row>
    <row r="251" spans="1:7">
      <c r="A251" s="310"/>
      <c r="B251" s="310"/>
      <c r="C251" s="310"/>
      <c r="D251" s="307"/>
      <c r="E251" s="732"/>
      <c r="F251" s="309"/>
      <c r="G251" s="308"/>
    </row>
    <row r="252" spans="1:7" ht="62.5">
      <c r="A252" s="315" t="s">
        <v>810</v>
      </c>
      <c r="B252" s="315" t="s">
        <v>811</v>
      </c>
      <c r="C252" s="315"/>
      <c r="D252" s="315" t="s">
        <v>812</v>
      </c>
      <c r="E252" s="731"/>
      <c r="F252" s="322"/>
      <c r="G252" s="316"/>
    </row>
    <row r="253" spans="1:7">
      <c r="A253" s="315"/>
      <c r="B253" s="315"/>
      <c r="C253" s="315"/>
      <c r="D253" s="306"/>
      <c r="E253" s="731"/>
      <c r="F253" s="305"/>
      <c r="G253" s="316"/>
    </row>
    <row r="254" spans="1:7" ht="37.5">
      <c r="A254" s="315"/>
      <c r="B254" s="315"/>
      <c r="C254" s="315" t="s">
        <v>740</v>
      </c>
      <c r="D254" s="318" t="s">
        <v>2018</v>
      </c>
      <c r="E254" s="731" t="s">
        <v>1370</v>
      </c>
      <c r="F254" s="305"/>
      <c r="G254" s="316"/>
    </row>
    <row r="255" spans="1:7">
      <c r="A255" s="315"/>
      <c r="B255" s="315"/>
      <c r="C255" s="315" t="s">
        <v>188</v>
      </c>
      <c r="D255" s="306"/>
      <c r="E255" s="731"/>
      <c r="F255" s="305"/>
      <c r="G255" s="316"/>
    </row>
    <row r="256" spans="1:7">
      <c r="A256" s="315"/>
      <c r="B256" s="315"/>
      <c r="C256" s="315" t="s">
        <v>10</v>
      </c>
      <c r="D256" s="306"/>
      <c r="E256" s="731"/>
      <c r="F256" s="305"/>
      <c r="G256" s="316"/>
    </row>
    <row r="257" spans="1:7">
      <c r="A257" s="315"/>
      <c r="B257" s="315"/>
      <c r="C257" s="315" t="s">
        <v>11</v>
      </c>
      <c r="D257" s="306"/>
      <c r="E257" s="731"/>
      <c r="F257" s="305"/>
      <c r="G257" s="316"/>
    </row>
    <row r="258" spans="1:7">
      <c r="A258" s="315"/>
      <c r="B258" s="315"/>
      <c r="C258" s="315" t="s">
        <v>12</v>
      </c>
      <c r="D258" s="306"/>
      <c r="E258" s="731"/>
      <c r="F258" s="305"/>
      <c r="G258" s="316"/>
    </row>
    <row r="259" spans="1:7">
      <c r="A259" s="310"/>
      <c r="B259" s="310"/>
      <c r="C259" s="310"/>
      <c r="D259" s="307"/>
      <c r="E259" s="732"/>
      <c r="F259" s="309"/>
      <c r="G259" s="308"/>
    </row>
    <row r="260" spans="1:7" ht="62.5">
      <c r="A260" s="315" t="s">
        <v>813</v>
      </c>
      <c r="B260" s="315" t="s">
        <v>814</v>
      </c>
      <c r="C260" s="315"/>
      <c r="D260" s="315" t="s">
        <v>815</v>
      </c>
      <c r="E260" s="731"/>
      <c r="F260" s="322"/>
      <c r="G260" s="316"/>
    </row>
    <row r="261" spans="1:7">
      <c r="A261" s="315"/>
      <c r="B261" s="315"/>
      <c r="C261" s="315"/>
      <c r="D261" s="306"/>
      <c r="E261" s="731"/>
      <c r="F261" s="305"/>
      <c r="G261" s="316"/>
    </row>
    <row r="262" spans="1:7">
      <c r="A262" s="315"/>
      <c r="B262" s="315"/>
      <c r="C262" s="315" t="s">
        <v>740</v>
      </c>
      <c r="D262" s="660" t="s">
        <v>2019</v>
      </c>
      <c r="E262" s="731" t="s">
        <v>1370</v>
      </c>
      <c r="F262" s="305"/>
      <c r="G262" s="316"/>
    </row>
    <row r="263" spans="1:7">
      <c r="A263" s="315"/>
      <c r="B263" s="315"/>
      <c r="C263" s="315" t="s">
        <v>188</v>
      </c>
      <c r="D263" s="306"/>
      <c r="E263" s="731"/>
      <c r="F263" s="305"/>
      <c r="G263" s="316"/>
    </row>
    <row r="264" spans="1:7">
      <c r="A264" s="315"/>
      <c r="B264" s="315"/>
      <c r="C264" s="315" t="s">
        <v>10</v>
      </c>
      <c r="D264" s="306"/>
      <c r="E264" s="731"/>
      <c r="F264" s="305"/>
      <c r="G264" s="316"/>
    </row>
    <row r="265" spans="1:7">
      <c r="A265" s="315"/>
      <c r="B265" s="315"/>
      <c r="C265" s="315" t="s">
        <v>11</v>
      </c>
      <c r="D265" s="306"/>
      <c r="E265" s="731"/>
      <c r="F265" s="305"/>
      <c r="G265" s="316"/>
    </row>
    <row r="266" spans="1:7">
      <c r="A266" s="315"/>
      <c r="B266" s="315"/>
      <c r="C266" s="315" t="s">
        <v>12</v>
      </c>
      <c r="D266" s="306"/>
      <c r="E266" s="731"/>
      <c r="F266" s="305"/>
      <c r="G266" s="316"/>
    </row>
    <row r="267" spans="1:7">
      <c r="A267" s="310"/>
      <c r="B267" s="310"/>
      <c r="C267" s="310"/>
      <c r="D267" s="307"/>
      <c r="E267" s="732"/>
      <c r="F267" s="309"/>
      <c r="G267" s="308"/>
    </row>
    <row r="268" spans="1:7" ht="62.5">
      <c r="A268" s="315" t="s">
        <v>816</v>
      </c>
      <c r="B268" s="315" t="s">
        <v>817</v>
      </c>
      <c r="C268" s="315"/>
      <c r="D268" s="315" t="s">
        <v>818</v>
      </c>
      <c r="E268" s="731"/>
      <c r="F268" s="322"/>
      <c r="G268" s="316"/>
    </row>
    <row r="269" spans="1:7">
      <c r="A269" s="315"/>
      <c r="B269" s="315"/>
      <c r="C269" s="315"/>
      <c r="D269" s="306"/>
      <c r="E269" s="731"/>
      <c r="F269" s="305"/>
      <c r="G269" s="316"/>
    </row>
    <row r="270" spans="1:7">
      <c r="A270" s="315"/>
      <c r="B270" s="315"/>
      <c r="C270" s="315" t="s">
        <v>740</v>
      </c>
      <c r="D270" s="306" t="s">
        <v>2020</v>
      </c>
      <c r="E270" s="731" t="s">
        <v>1370</v>
      </c>
      <c r="F270" s="305"/>
      <c r="G270" s="316"/>
    </row>
    <row r="271" spans="1:7">
      <c r="A271" s="315"/>
      <c r="B271" s="315"/>
      <c r="C271" s="315" t="s">
        <v>188</v>
      </c>
      <c r="D271" s="306"/>
      <c r="E271" s="731"/>
      <c r="F271" s="305"/>
      <c r="G271" s="316"/>
    </row>
    <row r="272" spans="1:7">
      <c r="A272" s="315"/>
      <c r="B272" s="315"/>
      <c r="C272" s="315" t="s">
        <v>10</v>
      </c>
      <c r="D272" s="306"/>
      <c r="E272" s="731"/>
      <c r="F272" s="305"/>
      <c r="G272" s="316"/>
    </row>
    <row r="273" spans="1:7">
      <c r="A273" s="315"/>
      <c r="B273" s="315"/>
      <c r="C273" s="315" t="s">
        <v>11</v>
      </c>
      <c r="D273" s="306"/>
      <c r="E273" s="731"/>
      <c r="F273" s="305"/>
      <c r="G273" s="316"/>
    </row>
    <row r="274" spans="1:7">
      <c r="A274" s="315"/>
      <c r="B274" s="315"/>
      <c r="C274" s="315" t="s">
        <v>12</v>
      </c>
      <c r="D274" s="306"/>
      <c r="E274" s="731"/>
      <c r="F274" s="305"/>
      <c r="G274" s="316"/>
    </row>
    <row r="275" spans="1:7">
      <c r="A275" s="310"/>
      <c r="B275" s="310"/>
      <c r="C275" s="310"/>
      <c r="D275" s="307"/>
      <c r="E275" s="732"/>
      <c r="F275" s="309"/>
      <c r="G275" s="308"/>
    </row>
    <row r="276" spans="1:7" ht="62.5">
      <c r="A276" s="315" t="s">
        <v>819</v>
      </c>
      <c r="B276" s="315" t="s">
        <v>820</v>
      </c>
      <c r="C276" s="315"/>
      <c r="D276" s="315" t="s">
        <v>821</v>
      </c>
      <c r="E276" s="731"/>
      <c r="F276" s="322"/>
      <c r="G276" s="316"/>
    </row>
    <row r="277" spans="1:7">
      <c r="A277" s="315"/>
      <c r="B277" s="315"/>
      <c r="C277" s="315"/>
      <c r="D277" s="306"/>
      <c r="E277" s="731"/>
      <c r="F277" s="305"/>
      <c r="G277" s="316"/>
    </row>
    <row r="278" spans="1:7">
      <c r="A278" s="315"/>
      <c r="B278" s="315"/>
      <c r="C278" s="315" t="s">
        <v>740</v>
      </c>
      <c r="D278" s="306" t="s">
        <v>2021</v>
      </c>
      <c r="E278" s="731" t="s">
        <v>1370</v>
      </c>
      <c r="F278" s="305"/>
      <c r="G278" s="316"/>
    </row>
    <row r="279" spans="1:7">
      <c r="A279" s="315"/>
      <c r="B279" s="315"/>
      <c r="C279" s="315" t="s">
        <v>188</v>
      </c>
      <c r="D279" s="306"/>
      <c r="E279" s="731"/>
      <c r="F279" s="305"/>
      <c r="G279" s="316"/>
    </row>
    <row r="280" spans="1:7">
      <c r="A280" s="315"/>
      <c r="B280" s="315"/>
      <c r="C280" s="315" t="s">
        <v>10</v>
      </c>
      <c r="D280" s="306"/>
      <c r="E280" s="731"/>
      <c r="F280" s="305"/>
      <c r="G280" s="316"/>
    </row>
    <row r="281" spans="1:7">
      <c r="A281" s="315"/>
      <c r="B281" s="315"/>
      <c r="C281" s="315" t="s">
        <v>11</v>
      </c>
      <c r="D281" s="306"/>
      <c r="E281" s="731"/>
      <c r="F281" s="305"/>
      <c r="G281" s="316"/>
    </row>
    <row r="282" spans="1:7">
      <c r="A282" s="315"/>
      <c r="B282" s="315"/>
      <c r="C282" s="315" t="s">
        <v>12</v>
      </c>
      <c r="D282" s="306"/>
      <c r="E282" s="731"/>
      <c r="F282" s="305"/>
      <c r="G282" s="316"/>
    </row>
    <row r="283" spans="1:7">
      <c r="A283" s="310"/>
      <c r="B283" s="310"/>
      <c r="C283" s="310"/>
      <c r="D283" s="307"/>
      <c r="E283" s="732"/>
      <c r="F283" s="309"/>
      <c r="G283" s="308"/>
    </row>
    <row r="284" spans="1:7" ht="62.5">
      <c r="A284" s="315" t="s">
        <v>822</v>
      </c>
      <c r="B284" s="315" t="s">
        <v>823</v>
      </c>
      <c r="C284" s="315"/>
      <c r="D284" s="315" t="s">
        <v>824</v>
      </c>
      <c r="E284" s="731"/>
      <c r="F284" s="322"/>
      <c r="G284" s="316"/>
    </row>
    <row r="285" spans="1:7">
      <c r="A285" s="315"/>
      <c r="B285" s="315"/>
      <c r="C285" s="315"/>
      <c r="D285" s="306"/>
      <c r="E285" s="731"/>
      <c r="F285" s="305"/>
      <c r="G285" s="316"/>
    </row>
    <row r="286" spans="1:7">
      <c r="A286" s="315"/>
      <c r="B286" s="315"/>
      <c r="C286" s="315" t="s">
        <v>740</v>
      </c>
      <c r="D286" s="306" t="s">
        <v>2022</v>
      </c>
      <c r="E286" s="731" t="s">
        <v>1370</v>
      </c>
      <c r="F286" s="305"/>
      <c r="G286" s="316"/>
    </row>
    <row r="287" spans="1:7">
      <c r="A287" s="315"/>
      <c r="B287" s="315"/>
      <c r="C287" s="315" t="s">
        <v>188</v>
      </c>
      <c r="D287" s="306"/>
      <c r="E287" s="731"/>
      <c r="F287" s="305"/>
      <c r="G287" s="316"/>
    </row>
    <row r="288" spans="1:7">
      <c r="A288" s="315"/>
      <c r="B288" s="315"/>
      <c r="C288" s="315" t="s">
        <v>10</v>
      </c>
      <c r="D288" s="306"/>
      <c r="E288" s="731"/>
      <c r="F288" s="305"/>
      <c r="G288" s="316"/>
    </row>
    <row r="289" spans="1:7">
      <c r="A289" s="315"/>
      <c r="B289" s="315"/>
      <c r="C289" s="315" t="s">
        <v>11</v>
      </c>
      <c r="D289" s="306"/>
      <c r="E289" s="731"/>
      <c r="F289" s="305"/>
      <c r="G289" s="316"/>
    </row>
    <row r="290" spans="1:7">
      <c r="A290" s="315"/>
      <c r="B290" s="315"/>
      <c r="C290" s="315" t="s">
        <v>12</v>
      </c>
      <c r="D290" s="306"/>
      <c r="E290" s="731"/>
      <c r="F290" s="305"/>
      <c r="G290" s="316"/>
    </row>
    <row r="291" spans="1:7">
      <c r="A291" s="310"/>
      <c r="B291" s="310"/>
      <c r="C291" s="310"/>
      <c r="D291" s="307"/>
      <c r="E291" s="732"/>
      <c r="F291" s="309"/>
      <c r="G291" s="308"/>
    </row>
    <row r="292" spans="1:7" ht="62.5">
      <c r="A292" s="315" t="s">
        <v>825</v>
      </c>
      <c r="B292" s="315" t="s">
        <v>826</v>
      </c>
      <c r="C292" s="315"/>
      <c r="D292" s="315" t="s">
        <v>827</v>
      </c>
      <c r="E292" s="731"/>
      <c r="F292" s="322"/>
      <c r="G292" s="316"/>
    </row>
    <row r="293" spans="1:7">
      <c r="A293" s="315"/>
      <c r="B293" s="315"/>
      <c r="C293" s="315"/>
      <c r="D293" s="306"/>
      <c r="E293" s="731"/>
      <c r="F293" s="322"/>
      <c r="G293" s="316"/>
    </row>
    <row r="294" spans="1:7">
      <c r="A294" s="315"/>
      <c r="B294" s="315"/>
      <c r="C294" s="315" t="s">
        <v>740</v>
      </c>
      <c r="D294" s="306" t="s">
        <v>2020</v>
      </c>
      <c r="E294" s="731" t="s">
        <v>1370</v>
      </c>
      <c r="F294" s="305"/>
      <c r="G294" s="316"/>
    </row>
    <row r="295" spans="1:7">
      <c r="A295" s="315"/>
      <c r="B295" s="315"/>
      <c r="C295" s="315" t="s">
        <v>188</v>
      </c>
      <c r="D295" s="306"/>
      <c r="E295" s="731"/>
      <c r="F295" s="305"/>
      <c r="G295" s="316"/>
    </row>
    <row r="296" spans="1:7">
      <c r="A296" s="315"/>
      <c r="B296" s="315"/>
      <c r="C296" s="315" t="s">
        <v>10</v>
      </c>
      <c r="D296" s="306"/>
      <c r="E296" s="731"/>
      <c r="F296" s="305"/>
      <c r="G296" s="316"/>
    </row>
    <row r="297" spans="1:7">
      <c r="A297" s="315"/>
      <c r="B297" s="315"/>
      <c r="C297" s="315" t="s">
        <v>11</v>
      </c>
      <c r="D297" s="306"/>
      <c r="E297" s="731"/>
      <c r="F297" s="305"/>
      <c r="G297" s="316"/>
    </row>
    <row r="298" spans="1:7">
      <c r="A298" s="315"/>
      <c r="B298" s="315"/>
      <c r="C298" s="315" t="s">
        <v>12</v>
      </c>
      <c r="D298" s="306"/>
      <c r="E298" s="731"/>
      <c r="F298" s="305"/>
      <c r="G298" s="316"/>
    </row>
    <row r="299" spans="1:7">
      <c r="A299" s="310"/>
      <c r="B299" s="310"/>
      <c r="C299" s="310"/>
      <c r="D299" s="307"/>
      <c r="E299" s="732"/>
      <c r="F299" s="309"/>
      <c r="G299" s="308"/>
    </row>
    <row r="300" spans="1:7" ht="62.5">
      <c r="A300" s="315" t="s">
        <v>828</v>
      </c>
      <c r="B300" s="315" t="s">
        <v>829</v>
      </c>
      <c r="C300" s="315"/>
      <c r="D300" s="315" t="s">
        <v>830</v>
      </c>
      <c r="E300" s="731"/>
      <c r="F300" s="322"/>
      <c r="G300" s="316"/>
    </row>
    <row r="301" spans="1:7">
      <c r="A301" s="315"/>
      <c r="B301" s="315"/>
      <c r="C301" s="315"/>
      <c r="D301" s="306"/>
      <c r="E301" s="731"/>
      <c r="F301" s="305"/>
      <c r="G301" s="316"/>
    </row>
    <row r="302" spans="1:7">
      <c r="A302" s="315"/>
      <c r="B302" s="315"/>
      <c r="C302" s="315" t="s">
        <v>740</v>
      </c>
      <c r="D302" s="306" t="s">
        <v>2023</v>
      </c>
      <c r="E302" s="731" t="s">
        <v>1370</v>
      </c>
      <c r="F302" s="305"/>
      <c r="G302" s="316"/>
    </row>
    <row r="303" spans="1:7">
      <c r="A303" s="315"/>
      <c r="B303" s="315"/>
      <c r="C303" s="315" t="s">
        <v>188</v>
      </c>
      <c r="D303" s="306"/>
      <c r="E303" s="731"/>
      <c r="F303" s="305"/>
      <c r="G303" s="316"/>
    </row>
    <row r="304" spans="1:7">
      <c r="A304" s="315"/>
      <c r="B304" s="315"/>
      <c r="C304" s="315" t="s">
        <v>10</v>
      </c>
      <c r="D304" s="306"/>
      <c r="E304" s="731"/>
      <c r="F304" s="305"/>
      <c r="G304" s="316"/>
    </row>
    <row r="305" spans="1:7">
      <c r="A305" s="315"/>
      <c r="B305" s="315"/>
      <c r="C305" s="315" t="s">
        <v>11</v>
      </c>
      <c r="D305" s="306"/>
      <c r="E305" s="731"/>
      <c r="F305" s="305"/>
      <c r="G305" s="316"/>
    </row>
    <row r="306" spans="1:7">
      <c r="A306" s="315"/>
      <c r="B306" s="315"/>
      <c r="C306" s="315" t="s">
        <v>12</v>
      </c>
      <c r="D306" s="306"/>
      <c r="E306" s="731"/>
      <c r="F306" s="305"/>
      <c r="G306" s="316"/>
    </row>
    <row r="307" spans="1:7">
      <c r="A307" s="310"/>
      <c r="B307" s="310"/>
      <c r="C307" s="310"/>
      <c r="D307" s="307"/>
      <c r="E307" s="732"/>
      <c r="F307" s="309"/>
      <c r="G307" s="308"/>
    </row>
    <row r="308" spans="1:7" ht="62.5">
      <c r="A308" s="315" t="s">
        <v>831</v>
      </c>
      <c r="B308" s="315" t="s">
        <v>832</v>
      </c>
      <c r="C308" s="315"/>
      <c r="D308" s="315" t="s">
        <v>833</v>
      </c>
      <c r="E308" s="731"/>
      <c r="F308" s="322"/>
      <c r="G308" s="316"/>
    </row>
    <row r="309" spans="1:7">
      <c r="A309" s="315"/>
      <c r="B309" s="315"/>
      <c r="C309" s="315"/>
      <c r="D309" s="306"/>
      <c r="E309" s="731"/>
      <c r="F309" s="322"/>
      <c r="G309" s="316"/>
    </row>
    <row r="310" spans="1:7">
      <c r="A310" s="315"/>
      <c r="B310" s="315"/>
      <c r="C310" s="315" t="s">
        <v>740</v>
      </c>
      <c r="D310" s="306" t="s">
        <v>2024</v>
      </c>
      <c r="E310" s="731" t="s">
        <v>1370</v>
      </c>
      <c r="F310" s="305"/>
      <c r="G310" s="316"/>
    </row>
    <row r="311" spans="1:7">
      <c r="A311" s="315"/>
      <c r="B311" s="315"/>
      <c r="C311" s="315" t="s">
        <v>188</v>
      </c>
      <c r="D311" s="306"/>
      <c r="E311" s="731"/>
      <c r="F311" s="305"/>
      <c r="G311" s="316"/>
    </row>
    <row r="312" spans="1:7">
      <c r="A312" s="315"/>
      <c r="B312" s="315"/>
      <c r="C312" s="315" t="s">
        <v>10</v>
      </c>
      <c r="D312" s="306"/>
      <c r="E312" s="731"/>
      <c r="F312" s="305"/>
      <c r="G312" s="316"/>
    </row>
    <row r="313" spans="1:7">
      <c r="A313" s="315"/>
      <c r="B313" s="315"/>
      <c r="C313" s="315" t="s">
        <v>11</v>
      </c>
      <c r="D313" s="306"/>
      <c r="E313" s="731"/>
      <c r="F313" s="305"/>
      <c r="G313" s="316"/>
    </row>
    <row r="314" spans="1:7">
      <c r="A314" s="315"/>
      <c r="B314" s="315"/>
      <c r="C314" s="315" t="s">
        <v>12</v>
      </c>
      <c r="D314" s="306"/>
      <c r="E314" s="731"/>
      <c r="F314" s="305"/>
      <c r="G314" s="316"/>
    </row>
    <row r="315" spans="1:7">
      <c r="A315" s="310"/>
      <c r="B315" s="310"/>
      <c r="C315" s="310"/>
      <c r="D315" s="307"/>
      <c r="E315" s="732"/>
      <c r="F315" s="309"/>
      <c r="G315" s="308"/>
    </row>
    <row r="316" spans="1:7" ht="62.5">
      <c r="A316" s="315" t="s">
        <v>834</v>
      </c>
      <c r="B316" s="315" t="s">
        <v>835</v>
      </c>
      <c r="C316" s="315"/>
      <c r="D316" s="315" t="s">
        <v>836</v>
      </c>
      <c r="E316" s="731"/>
      <c r="F316" s="322"/>
      <c r="G316" s="316"/>
    </row>
    <row r="317" spans="1:7">
      <c r="A317" s="315"/>
      <c r="B317" s="315"/>
      <c r="C317" s="315"/>
      <c r="D317" s="306"/>
      <c r="E317" s="731"/>
      <c r="F317" s="322"/>
      <c r="G317" s="316"/>
    </row>
    <row r="318" spans="1:7" ht="25">
      <c r="A318" s="661"/>
      <c r="B318" s="661"/>
      <c r="C318" s="661" t="s">
        <v>740</v>
      </c>
      <c r="D318" s="662" t="s">
        <v>2162</v>
      </c>
      <c r="E318" s="733" t="s">
        <v>2025</v>
      </c>
      <c r="F318" s="664" t="s">
        <v>2026</v>
      </c>
      <c r="G318" s="663"/>
    </row>
    <row r="319" spans="1:7">
      <c r="A319" s="315"/>
      <c r="B319" s="315"/>
      <c r="C319" s="315" t="s">
        <v>188</v>
      </c>
      <c r="D319" s="306"/>
      <c r="E319" s="731"/>
      <c r="F319" s="305"/>
      <c r="G319" s="316"/>
    </row>
    <row r="320" spans="1:7">
      <c r="A320" s="315"/>
      <c r="B320" s="315"/>
      <c r="C320" s="315" t="s">
        <v>10</v>
      </c>
      <c r="D320" s="306"/>
      <c r="E320" s="731"/>
      <c r="F320" s="305"/>
      <c r="G320" s="316"/>
    </row>
    <row r="321" spans="1:7">
      <c r="A321" s="315"/>
      <c r="B321" s="315"/>
      <c r="C321" s="315" t="s">
        <v>11</v>
      </c>
      <c r="D321" s="306"/>
      <c r="E321" s="731"/>
      <c r="F321" s="305"/>
      <c r="G321" s="316"/>
    </row>
    <row r="322" spans="1:7">
      <c r="A322" s="315"/>
      <c r="B322" s="315"/>
      <c r="C322" s="315" t="s">
        <v>12</v>
      </c>
      <c r="D322" s="306"/>
      <c r="E322" s="731"/>
      <c r="F322" s="305"/>
      <c r="G322" s="316"/>
    </row>
    <row r="323" spans="1:7">
      <c r="A323" s="310"/>
      <c r="B323" s="310"/>
      <c r="C323" s="310"/>
      <c r="D323" s="307"/>
      <c r="E323" s="732"/>
      <c r="F323" s="309"/>
      <c r="G323" s="308"/>
    </row>
    <row r="324" spans="1:7" ht="137.5">
      <c r="A324" s="315" t="s">
        <v>837</v>
      </c>
      <c r="B324" s="315" t="s">
        <v>838</v>
      </c>
      <c r="C324" s="315"/>
      <c r="D324" s="315" t="s">
        <v>839</v>
      </c>
      <c r="E324" s="731"/>
      <c r="F324" s="322"/>
      <c r="G324" s="316"/>
    </row>
    <row r="325" spans="1:7">
      <c r="A325" s="315"/>
      <c r="B325" s="315"/>
      <c r="C325" s="315"/>
      <c r="D325" s="306"/>
      <c r="E325" s="731"/>
      <c r="F325" s="322"/>
      <c r="G325" s="316"/>
    </row>
    <row r="326" spans="1:7" ht="25">
      <c r="A326" s="315"/>
      <c r="B326" s="315"/>
      <c r="C326" s="315" t="s">
        <v>740</v>
      </c>
      <c r="D326" s="306" t="s">
        <v>2027</v>
      </c>
      <c r="E326" s="731" t="s">
        <v>1370</v>
      </c>
      <c r="F326" s="305"/>
      <c r="G326" s="316"/>
    </row>
    <row r="327" spans="1:7">
      <c r="A327" s="315"/>
      <c r="B327" s="315"/>
      <c r="C327" s="315" t="s">
        <v>188</v>
      </c>
      <c r="D327" s="306"/>
      <c r="E327" s="731"/>
      <c r="F327" s="305"/>
      <c r="G327" s="316"/>
    </row>
    <row r="328" spans="1:7">
      <c r="A328" s="315"/>
      <c r="B328" s="315"/>
      <c r="C328" s="315" t="s">
        <v>10</v>
      </c>
      <c r="D328" s="306"/>
      <c r="E328" s="731"/>
      <c r="F328" s="305"/>
      <c r="G328" s="316"/>
    </row>
    <row r="329" spans="1:7">
      <c r="A329" s="315"/>
      <c r="B329" s="315"/>
      <c r="C329" s="315" t="s">
        <v>11</v>
      </c>
      <c r="D329" s="306"/>
      <c r="E329" s="731"/>
      <c r="F329" s="305"/>
      <c r="G329" s="316"/>
    </row>
    <row r="330" spans="1:7">
      <c r="A330" s="315"/>
      <c r="B330" s="315"/>
      <c r="C330" s="315" t="s">
        <v>12</v>
      </c>
      <c r="D330" s="306"/>
      <c r="E330" s="731"/>
      <c r="F330" s="305"/>
      <c r="G330" s="316"/>
    </row>
    <row r="331" spans="1:7">
      <c r="A331" s="310"/>
      <c r="B331" s="310"/>
      <c r="C331" s="310"/>
      <c r="D331" s="307"/>
      <c r="E331" s="732"/>
      <c r="F331" s="309"/>
      <c r="G331" s="308"/>
    </row>
    <row r="332" spans="1:7" ht="162.5">
      <c r="A332" s="315" t="s">
        <v>840</v>
      </c>
      <c r="B332" s="315" t="s">
        <v>177</v>
      </c>
      <c r="C332" s="315"/>
      <c r="D332" s="315" t="s">
        <v>841</v>
      </c>
      <c r="E332" s="731"/>
      <c r="F332" s="322"/>
      <c r="G332" s="316"/>
    </row>
    <row r="333" spans="1:7">
      <c r="A333" s="315"/>
      <c r="B333" s="315"/>
      <c r="C333" s="315"/>
      <c r="D333" s="306"/>
      <c r="E333" s="731"/>
      <c r="F333" s="322"/>
      <c r="G333" s="316"/>
    </row>
    <row r="334" spans="1:7" ht="25">
      <c r="A334" s="315"/>
      <c r="B334" s="315"/>
      <c r="C334" s="315" t="s">
        <v>740</v>
      </c>
      <c r="D334" s="306" t="s">
        <v>2028</v>
      </c>
      <c r="E334" s="731" t="s">
        <v>1370</v>
      </c>
      <c r="F334" s="305"/>
      <c r="G334" s="316"/>
    </row>
    <row r="335" spans="1:7">
      <c r="A335" s="315"/>
      <c r="B335" s="315"/>
      <c r="C335" s="315" t="s">
        <v>188</v>
      </c>
      <c r="D335" s="306"/>
      <c r="E335" s="731"/>
      <c r="F335" s="305"/>
      <c r="G335" s="316"/>
    </row>
    <row r="336" spans="1:7">
      <c r="A336" s="315"/>
      <c r="B336" s="315"/>
      <c r="C336" s="315" t="s">
        <v>10</v>
      </c>
      <c r="D336" s="306"/>
      <c r="E336" s="731"/>
      <c r="F336" s="305"/>
      <c r="G336" s="316"/>
    </row>
    <row r="337" spans="1:7">
      <c r="A337" s="315"/>
      <c r="B337" s="315"/>
      <c r="C337" s="315" t="s">
        <v>11</v>
      </c>
      <c r="D337" s="306"/>
      <c r="E337" s="731"/>
      <c r="F337" s="305"/>
      <c r="G337" s="316"/>
    </row>
    <row r="338" spans="1:7">
      <c r="A338" s="315"/>
      <c r="B338" s="315"/>
      <c r="C338" s="315" t="s">
        <v>12</v>
      </c>
      <c r="D338" s="306"/>
      <c r="E338" s="731"/>
      <c r="F338" s="305"/>
      <c r="G338" s="316"/>
    </row>
    <row r="339" spans="1:7">
      <c r="A339" s="310"/>
      <c r="B339" s="310"/>
      <c r="C339" s="310"/>
      <c r="D339" s="307"/>
      <c r="E339" s="732"/>
      <c r="F339" s="309"/>
      <c r="G339" s="308"/>
    </row>
    <row r="340" spans="1:7">
      <c r="A340" s="311">
        <v>2.2999999999999998</v>
      </c>
      <c r="B340" s="311"/>
      <c r="C340" s="311"/>
      <c r="D340" s="311" t="s">
        <v>842</v>
      </c>
      <c r="E340" s="730"/>
      <c r="F340" s="312"/>
      <c r="G340" s="314"/>
    </row>
    <row r="341" spans="1:7" ht="175">
      <c r="A341" s="315" t="s">
        <v>843</v>
      </c>
      <c r="B341" s="315" t="s">
        <v>844</v>
      </c>
      <c r="C341" s="315"/>
      <c r="D341" s="315" t="s">
        <v>845</v>
      </c>
      <c r="E341" s="731"/>
      <c r="F341" s="322"/>
      <c r="G341" s="316"/>
    </row>
    <row r="342" spans="1:7">
      <c r="A342" s="315"/>
      <c r="B342" s="315"/>
      <c r="C342" s="315"/>
      <c r="D342" s="306"/>
      <c r="E342" s="731"/>
      <c r="F342" s="305"/>
      <c r="G342" s="316"/>
    </row>
    <row r="343" spans="1:7" ht="25">
      <c r="A343" s="315"/>
      <c r="B343" s="315"/>
      <c r="C343" s="315" t="s">
        <v>740</v>
      </c>
      <c r="D343" s="306" t="s">
        <v>2029</v>
      </c>
      <c r="E343" s="731" t="s">
        <v>1370</v>
      </c>
      <c r="F343" s="305"/>
      <c r="G343" s="316"/>
    </row>
    <row r="344" spans="1:7">
      <c r="A344" s="315"/>
      <c r="B344" s="315"/>
      <c r="C344" s="315" t="s">
        <v>188</v>
      </c>
      <c r="D344" s="306"/>
      <c r="E344" s="731"/>
      <c r="F344" s="305"/>
      <c r="G344" s="316"/>
    </row>
    <row r="345" spans="1:7">
      <c r="A345" s="315"/>
      <c r="B345" s="315"/>
      <c r="C345" s="315" t="s">
        <v>10</v>
      </c>
      <c r="D345" s="306"/>
      <c r="E345" s="731"/>
      <c r="F345" s="305"/>
      <c r="G345" s="316"/>
    </row>
    <row r="346" spans="1:7">
      <c r="A346" s="315"/>
      <c r="B346" s="315"/>
      <c r="C346" s="315" t="s">
        <v>11</v>
      </c>
      <c r="D346" s="306"/>
      <c r="E346" s="731"/>
      <c r="F346" s="305"/>
      <c r="G346" s="316"/>
    </row>
    <row r="347" spans="1:7">
      <c r="A347" s="315"/>
      <c r="B347" s="315"/>
      <c r="C347" s="315" t="s">
        <v>12</v>
      </c>
      <c r="D347" s="306"/>
      <c r="E347" s="731"/>
      <c r="F347" s="305"/>
      <c r="G347" s="316"/>
    </row>
    <row r="348" spans="1:7">
      <c r="A348" s="310"/>
      <c r="B348" s="310"/>
      <c r="C348" s="310"/>
      <c r="D348" s="307"/>
      <c r="E348" s="732"/>
      <c r="F348" s="309"/>
      <c r="G348" s="308"/>
    </row>
    <row r="349" spans="1:7" ht="112.5">
      <c r="A349" s="315" t="s">
        <v>846</v>
      </c>
      <c r="B349" s="315" t="s">
        <v>847</v>
      </c>
      <c r="C349" s="315"/>
      <c r="D349" s="315" t="s">
        <v>848</v>
      </c>
      <c r="E349" s="731"/>
      <c r="F349" s="305"/>
      <c r="G349" s="316"/>
    </row>
    <row r="350" spans="1:7">
      <c r="A350" s="315"/>
      <c r="B350" s="315"/>
      <c r="C350" s="315"/>
      <c r="D350" s="306"/>
      <c r="E350" s="731"/>
      <c r="F350" s="305"/>
      <c r="G350" s="316"/>
    </row>
    <row r="351" spans="1:7" ht="25">
      <c r="A351" s="315"/>
      <c r="B351" s="315"/>
      <c r="C351" s="315" t="s">
        <v>740</v>
      </c>
      <c r="D351" s="306" t="s">
        <v>2030</v>
      </c>
      <c r="E351" s="731" t="s">
        <v>1370</v>
      </c>
      <c r="F351" s="305"/>
      <c r="G351" s="316"/>
    </row>
    <row r="352" spans="1:7">
      <c r="A352" s="315"/>
      <c r="B352" s="315"/>
      <c r="C352" s="315" t="s">
        <v>188</v>
      </c>
      <c r="D352" s="306"/>
      <c r="E352" s="731"/>
      <c r="F352" s="305"/>
      <c r="G352" s="316"/>
    </row>
    <row r="353" spans="1:7">
      <c r="A353" s="315"/>
      <c r="B353" s="315"/>
      <c r="C353" s="315" t="s">
        <v>10</v>
      </c>
      <c r="D353" s="306"/>
      <c r="E353" s="731"/>
      <c r="F353" s="305"/>
      <c r="G353" s="316"/>
    </row>
    <row r="354" spans="1:7">
      <c r="A354" s="315"/>
      <c r="B354" s="315"/>
      <c r="C354" s="315" t="s">
        <v>11</v>
      </c>
      <c r="D354" s="306"/>
      <c r="E354" s="731"/>
      <c r="F354" s="305"/>
      <c r="G354" s="316"/>
    </row>
    <row r="355" spans="1:7">
      <c r="A355" s="315"/>
      <c r="B355" s="315"/>
      <c r="C355" s="315" t="s">
        <v>12</v>
      </c>
      <c r="D355" s="306"/>
      <c r="E355" s="731"/>
      <c r="F355" s="305"/>
      <c r="G355" s="316"/>
    </row>
    <row r="356" spans="1:7">
      <c r="A356" s="310"/>
      <c r="B356" s="310"/>
      <c r="C356" s="310"/>
      <c r="D356" s="307"/>
      <c r="E356" s="732"/>
      <c r="F356" s="309"/>
      <c r="G356" s="308"/>
    </row>
    <row r="357" spans="1:7" ht="112.5">
      <c r="A357" s="315" t="s">
        <v>849</v>
      </c>
      <c r="B357" s="315" t="s">
        <v>850</v>
      </c>
      <c r="C357" s="315"/>
      <c r="D357" s="315" t="s">
        <v>851</v>
      </c>
      <c r="E357" s="731"/>
      <c r="F357" s="305"/>
      <c r="G357" s="316"/>
    </row>
    <row r="358" spans="1:7">
      <c r="A358" s="315"/>
      <c r="B358" s="315"/>
      <c r="C358" s="315"/>
      <c r="D358" s="306"/>
      <c r="E358" s="731"/>
      <c r="F358" s="305"/>
      <c r="G358" s="316"/>
    </row>
    <row r="359" spans="1:7" ht="37.5">
      <c r="A359" s="315"/>
      <c r="B359" s="315"/>
      <c r="C359" s="315" t="s">
        <v>740</v>
      </c>
      <c r="D359" s="306" t="s">
        <v>2031</v>
      </c>
      <c r="E359" s="734" t="s">
        <v>1370</v>
      </c>
      <c r="F359" s="305"/>
      <c r="G359" s="304"/>
    </row>
    <row r="360" spans="1:7">
      <c r="A360" s="315"/>
      <c r="B360" s="315"/>
      <c r="C360" s="315" t="s">
        <v>188</v>
      </c>
      <c r="D360" s="306"/>
      <c r="E360" s="731"/>
      <c r="F360" s="305"/>
      <c r="G360" s="316"/>
    </row>
    <row r="361" spans="1:7">
      <c r="A361" s="315"/>
      <c r="B361" s="315"/>
      <c r="C361" s="315" t="s">
        <v>10</v>
      </c>
      <c r="D361" s="306"/>
      <c r="E361" s="731"/>
      <c r="F361" s="305"/>
      <c r="G361" s="316"/>
    </row>
    <row r="362" spans="1:7">
      <c r="A362" s="315"/>
      <c r="B362" s="315"/>
      <c r="C362" s="315" t="s">
        <v>11</v>
      </c>
      <c r="D362" s="306"/>
      <c r="E362" s="731"/>
      <c r="F362" s="305"/>
      <c r="G362" s="316"/>
    </row>
    <row r="363" spans="1:7">
      <c r="A363" s="315"/>
      <c r="B363" s="315"/>
      <c r="C363" s="315" t="s">
        <v>12</v>
      </c>
      <c r="D363" s="306"/>
      <c r="E363" s="731"/>
      <c r="F363" s="305"/>
      <c r="G363" s="316"/>
    </row>
    <row r="364" spans="1:7">
      <c r="A364" s="310"/>
      <c r="B364" s="310"/>
      <c r="C364" s="310"/>
      <c r="D364" s="307"/>
      <c r="E364" s="732"/>
      <c r="F364" s="309"/>
      <c r="G364" s="308"/>
    </row>
    <row r="365" spans="1:7" ht="112.5">
      <c r="A365" s="315" t="s">
        <v>852</v>
      </c>
      <c r="B365" s="315" t="s">
        <v>837</v>
      </c>
      <c r="C365" s="315"/>
      <c r="D365" s="315" t="s">
        <v>853</v>
      </c>
      <c r="E365" s="731"/>
      <c r="F365" s="305"/>
      <c r="G365" s="316"/>
    </row>
    <row r="366" spans="1:7">
      <c r="A366" s="315"/>
      <c r="B366" s="315"/>
      <c r="C366" s="315"/>
      <c r="D366" s="306"/>
      <c r="E366" s="731"/>
      <c r="F366" s="305"/>
      <c r="G366" s="316"/>
    </row>
    <row r="367" spans="1:7" ht="25">
      <c r="A367" s="315"/>
      <c r="B367" s="315"/>
      <c r="C367" s="315" t="s">
        <v>740</v>
      </c>
      <c r="D367" s="306" t="s">
        <v>2032</v>
      </c>
      <c r="E367" s="731" t="s">
        <v>1370</v>
      </c>
      <c r="F367" s="305"/>
      <c r="G367" s="316"/>
    </row>
    <row r="368" spans="1:7">
      <c r="A368" s="315"/>
      <c r="B368" s="315"/>
      <c r="C368" s="315" t="s">
        <v>188</v>
      </c>
      <c r="D368" s="306"/>
      <c r="E368" s="731"/>
      <c r="F368" s="305"/>
      <c r="G368" s="316"/>
    </row>
    <row r="369" spans="1:7">
      <c r="A369" s="315"/>
      <c r="B369" s="315"/>
      <c r="C369" s="315" t="s">
        <v>10</v>
      </c>
      <c r="D369" s="306"/>
      <c r="E369" s="731"/>
      <c r="F369" s="305"/>
      <c r="G369" s="316"/>
    </row>
    <row r="370" spans="1:7">
      <c r="A370" s="315"/>
      <c r="B370" s="315"/>
      <c r="C370" s="315" t="s">
        <v>11</v>
      </c>
      <c r="D370" s="306"/>
      <c r="E370" s="731"/>
      <c r="F370" s="305"/>
      <c r="G370" s="316"/>
    </row>
    <row r="371" spans="1:7">
      <c r="A371" s="315"/>
      <c r="B371" s="315"/>
      <c r="C371" s="315" t="s">
        <v>12</v>
      </c>
      <c r="D371" s="306"/>
      <c r="E371" s="731"/>
      <c r="F371" s="305"/>
      <c r="G371" s="316"/>
    </row>
    <row r="372" spans="1:7">
      <c r="A372" s="310"/>
      <c r="B372" s="310"/>
      <c r="C372" s="310"/>
      <c r="D372" s="307"/>
      <c r="E372" s="732"/>
      <c r="F372" s="309"/>
      <c r="G372" s="308"/>
    </row>
    <row r="373" spans="1:7" ht="112.5">
      <c r="A373" s="315" t="s">
        <v>854</v>
      </c>
      <c r="B373" s="315" t="s">
        <v>855</v>
      </c>
      <c r="C373" s="315"/>
      <c r="D373" s="315" t="s">
        <v>856</v>
      </c>
      <c r="E373" s="731"/>
      <c r="F373" s="305"/>
      <c r="G373" s="316"/>
    </row>
    <row r="374" spans="1:7">
      <c r="A374" s="315"/>
      <c r="B374" s="315"/>
      <c r="C374" s="315"/>
      <c r="D374" s="306"/>
      <c r="E374" s="731"/>
      <c r="F374" s="305"/>
      <c r="G374" s="316"/>
    </row>
    <row r="375" spans="1:7" ht="37.5">
      <c r="A375" s="315"/>
      <c r="B375" s="315"/>
      <c r="C375" s="315" t="s">
        <v>740</v>
      </c>
      <c r="D375" s="306" t="s">
        <v>2033</v>
      </c>
      <c r="E375" s="731"/>
      <c r="F375" s="305"/>
      <c r="G375" s="316"/>
    </row>
    <row r="376" spans="1:7">
      <c r="A376" s="315"/>
      <c r="B376" s="315"/>
      <c r="C376" s="315" t="s">
        <v>188</v>
      </c>
      <c r="D376" s="306"/>
      <c r="E376" s="731"/>
      <c r="F376" s="305"/>
      <c r="G376" s="316"/>
    </row>
    <row r="377" spans="1:7">
      <c r="A377" s="315"/>
      <c r="B377" s="315"/>
      <c r="C377" s="315" t="s">
        <v>10</v>
      </c>
      <c r="D377" s="306"/>
      <c r="E377" s="731"/>
      <c r="F377" s="305"/>
      <c r="G377" s="316"/>
    </row>
    <row r="378" spans="1:7">
      <c r="A378" s="315"/>
      <c r="B378" s="315"/>
      <c r="C378" s="315" t="s">
        <v>11</v>
      </c>
      <c r="D378" s="306"/>
      <c r="E378" s="731"/>
      <c r="F378" s="305"/>
      <c r="G378" s="316"/>
    </row>
    <row r="379" spans="1:7">
      <c r="A379" s="315"/>
      <c r="B379" s="315"/>
      <c r="C379" s="315" t="s">
        <v>12</v>
      </c>
      <c r="D379" s="306"/>
      <c r="E379" s="731"/>
      <c r="F379" s="305"/>
      <c r="G379" s="316"/>
    </row>
    <row r="380" spans="1:7">
      <c r="A380" s="310"/>
      <c r="B380" s="310"/>
      <c r="C380" s="310"/>
      <c r="D380" s="307"/>
      <c r="E380" s="732"/>
      <c r="F380" s="309"/>
      <c r="G380" s="308"/>
    </row>
    <row r="381" spans="1:7" ht="100">
      <c r="A381" s="315" t="s">
        <v>857</v>
      </c>
      <c r="B381" s="315" t="s">
        <v>858</v>
      </c>
      <c r="C381" s="315"/>
      <c r="D381" s="315" t="s">
        <v>859</v>
      </c>
      <c r="E381" s="731"/>
      <c r="F381" s="305"/>
      <c r="G381" s="316"/>
    </row>
    <row r="382" spans="1:7">
      <c r="A382" s="315"/>
      <c r="B382" s="315"/>
      <c r="C382" s="315"/>
      <c r="D382" s="306"/>
      <c r="E382" s="731"/>
      <c r="F382" s="305"/>
      <c r="G382" s="316"/>
    </row>
    <row r="383" spans="1:7">
      <c r="A383" s="315"/>
      <c r="B383" s="315"/>
      <c r="C383" s="315" t="s">
        <v>740</v>
      </c>
      <c r="D383" s="306" t="s">
        <v>2034</v>
      </c>
      <c r="E383" s="731" t="s">
        <v>1370</v>
      </c>
      <c r="F383" s="305"/>
      <c r="G383" s="316"/>
    </row>
    <row r="384" spans="1:7">
      <c r="A384" s="315"/>
      <c r="B384" s="315"/>
      <c r="C384" s="315" t="s">
        <v>188</v>
      </c>
      <c r="D384" s="306"/>
      <c r="E384" s="731"/>
      <c r="F384" s="305"/>
      <c r="G384" s="316"/>
    </row>
    <row r="385" spans="1:7">
      <c r="A385" s="315"/>
      <c r="B385" s="315"/>
      <c r="C385" s="315" t="s">
        <v>10</v>
      </c>
      <c r="D385" s="306"/>
      <c r="E385" s="731"/>
      <c r="F385" s="305"/>
      <c r="G385" s="316"/>
    </row>
    <row r="386" spans="1:7">
      <c r="A386" s="315"/>
      <c r="B386" s="315"/>
      <c r="C386" s="315" t="s">
        <v>11</v>
      </c>
      <c r="D386" s="306"/>
      <c r="E386" s="731"/>
      <c r="F386" s="305"/>
      <c r="G386" s="316"/>
    </row>
    <row r="387" spans="1:7">
      <c r="A387" s="315"/>
      <c r="B387" s="315"/>
      <c r="C387" s="315" t="s">
        <v>12</v>
      </c>
      <c r="D387" s="306"/>
      <c r="E387" s="731"/>
      <c r="F387" s="305"/>
      <c r="G387" s="316"/>
    </row>
    <row r="388" spans="1:7">
      <c r="A388" s="310"/>
      <c r="B388" s="310"/>
      <c r="C388" s="310"/>
      <c r="D388" s="307"/>
      <c r="E388" s="732"/>
      <c r="F388" s="309"/>
      <c r="G388" s="308"/>
    </row>
    <row r="389" spans="1:7" ht="100">
      <c r="A389" s="315" t="s">
        <v>860</v>
      </c>
      <c r="B389" s="315" t="s">
        <v>861</v>
      </c>
      <c r="C389" s="315"/>
      <c r="D389" s="315" t="s">
        <v>862</v>
      </c>
      <c r="E389" s="731"/>
      <c r="F389" s="305"/>
      <c r="G389" s="316"/>
    </row>
    <row r="390" spans="1:7">
      <c r="A390" s="315"/>
      <c r="B390" s="315"/>
      <c r="C390" s="315"/>
      <c r="D390" s="306"/>
      <c r="E390" s="731"/>
      <c r="F390" s="305"/>
      <c r="G390" s="316"/>
    </row>
    <row r="391" spans="1:7">
      <c r="A391" s="315"/>
      <c r="B391" s="315"/>
      <c r="C391" s="315" t="s">
        <v>740</v>
      </c>
      <c r="D391" s="306" t="s">
        <v>2035</v>
      </c>
      <c r="E391" s="731" t="s">
        <v>1370</v>
      </c>
      <c r="F391" s="305"/>
      <c r="G391" s="316"/>
    </row>
    <row r="392" spans="1:7">
      <c r="A392" s="315"/>
      <c r="B392" s="315"/>
      <c r="C392" s="315" t="s">
        <v>188</v>
      </c>
      <c r="D392" s="306"/>
      <c r="E392" s="731"/>
      <c r="F392" s="305"/>
      <c r="G392" s="316"/>
    </row>
    <row r="393" spans="1:7">
      <c r="A393" s="315"/>
      <c r="B393" s="315"/>
      <c r="C393" s="315" t="s">
        <v>10</v>
      </c>
      <c r="D393" s="306"/>
      <c r="E393" s="731"/>
      <c r="F393" s="305"/>
      <c r="G393" s="316"/>
    </row>
    <row r="394" spans="1:7">
      <c r="A394" s="315"/>
      <c r="B394" s="315"/>
      <c r="C394" s="315" t="s">
        <v>11</v>
      </c>
      <c r="D394" s="306"/>
      <c r="E394" s="731"/>
      <c r="F394" s="305"/>
      <c r="G394" s="316"/>
    </row>
    <row r="395" spans="1:7">
      <c r="A395" s="315"/>
      <c r="B395" s="315"/>
      <c r="C395" s="315" t="s">
        <v>12</v>
      </c>
      <c r="D395" s="306"/>
      <c r="E395" s="731"/>
      <c r="F395" s="305"/>
      <c r="G395" s="316"/>
    </row>
    <row r="396" spans="1:7">
      <c r="A396" s="310"/>
      <c r="B396" s="310"/>
      <c r="C396" s="310"/>
      <c r="D396" s="307"/>
      <c r="E396" s="732"/>
      <c r="F396" s="309"/>
      <c r="G396" s="308"/>
    </row>
    <row r="397" spans="1:7" ht="87.5">
      <c r="A397" s="315" t="s">
        <v>863</v>
      </c>
      <c r="B397" s="315" t="s">
        <v>864</v>
      </c>
      <c r="C397" s="315"/>
      <c r="D397" s="315" t="s">
        <v>865</v>
      </c>
      <c r="E397" s="731"/>
      <c r="F397" s="305"/>
      <c r="G397" s="316"/>
    </row>
    <row r="398" spans="1:7">
      <c r="A398" s="315"/>
      <c r="B398" s="315"/>
      <c r="C398" s="315"/>
      <c r="D398" s="306"/>
      <c r="E398" s="731"/>
      <c r="F398" s="305"/>
      <c r="G398" s="316"/>
    </row>
    <row r="399" spans="1:7" ht="25">
      <c r="A399" s="315"/>
      <c r="B399" s="315"/>
      <c r="C399" s="315" t="s">
        <v>740</v>
      </c>
      <c r="D399" s="306" t="s">
        <v>2036</v>
      </c>
      <c r="E399" s="731" t="s">
        <v>1370</v>
      </c>
      <c r="F399" s="305"/>
      <c r="G399" s="316"/>
    </row>
    <row r="400" spans="1:7">
      <c r="A400" s="315"/>
      <c r="B400" s="315"/>
      <c r="C400" s="315" t="s">
        <v>188</v>
      </c>
      <c r="D400" s="306"/>
      <c r="E400" s="731"/>
      <c r="F400" s="305"/>
      <c r="G400" s="316"/>
    </row>
    <row r="401" spans="1:7">
      <c r="A401" s="315"/>
      <c r="B401" s="315"/>
      <c r="C401" s="315" t="s">
        <v>10</v>
      </c>
      <c r="D401" s="306"/>
      <c r="E401" s="731"/>
      <c r="F401" s="305"/>
      <c r="G401" s="316"/>
    </row>
    <row r="402" spans="1:7">
      <c r="A402" s="315"/>
      <c r="B402" s="315"/>
      <c r="C402" s="315" t="s">
        <v>11</v>
      </c>
      <c r="D402" s="306"/>
      <c r="E402" s="731"/>
      <c r="F402" s="305"/>
      <c r="G402" s="316"/>
    </row>
    <row r="403" spans="1:7">
      <c r="A403" s="315"/>
      <c r="B403" s="315"/>
      <c r="C403" s="315" t="s">
        <v>12</v>
      </c>
      <c r="D403" s="306"/>
      <c r="E403" s="731"/>
      <c r="F403" s="305"/>
      <c r="G403" s="316"/>
    </row>
    <row r="404" spans="1:7">
      <c r="A404" s="310"/>
      <c r="B404" s="310"/>
      <c r="C404" s="310"/>
      <c r="D404" s="307"/>
      <c r="E404" s="732"/>
      <c r="F404" s="309"/>
      <c r="G404" s="308"/>
    </row>
    <row r="405" spans="1:7" ht="87.5">
      <c r="A405" s="315" t="s">
        <v>866</v>
      </c>
      <c r="B405" s="315" t="s">
        <v>867</v>
      </c>
      <c r="C405" s="315"/>
      <c r="D405" s="315" t="s">
        <v>868</v>
      </c>
      <c r="E405" s="731"/>
      <c r="F405" s="305"/>
      <c r="G405" s="316"/>
    </row>
    <row r="406" spans="1:7">
      <c r="A406" s="315"/>
      <c r="B406" s="315"/>
      <c r="C406" s="315"/>
      <c r="D406" s="306"/>
      <c r="E406" s="731"/>
      <c r="F406" s="305"/>
      <c r="G406" s="316"/>
    </row>
    <row r="407" spans="1:7" ht="25">
      <c r="A407" s="315"/>
      <c r="B407" s="315"/>
      <c r="C407" s="315" t="s">
        <v>740</v>
      </c>
      <c r="D407" s="306" t="s">
        <v>2037</v>
      </c>
      <c r="E407" s="731" t="s">
        <v>1370</v>
      </c>
      <c r="F407" s="305"/>
      <c r="G407" s="316"/>
    </row>
    <row r="408" spans="1:7">
      <c r="A408" s="315"/>
      <c r="B408" s="315"/>
      <c r="C408" s="315" t="s">
        <v>188</v>
      </c>
      <c r="D408" s="306"/>
      <c r="E408" s="731"/>
      <c r="F408" s="305"/>
      <c r="G408" s="316"/>
    </row>
    <row r="409" spans="1:7">
      <c r="A409" s="315"/>
      <c r="B409" s="315"/>
      <c r="C409" s="315" t="s">
        <v>10</v>
      </c>
      <c r="D409" s="306"/>
      <c r="E409" s="731"/>
      <c r="F409" s="305"/>
      <c r="G409" s="316"/>
    </row>
    <row r="410" spans="1:7">
      <c r="A410" s="315"/>
      <c r="B410" s="315"/>
      <c r="C410" s="315" t="s">
        <v>11</v>
      </c>
      <c r="D410" s="306"/>
      <c r="E410" s="731"/>
      <c r="F410" s="305"/>
      <c r="G410" s="316"/>
    </row>
    <row r="411" spans="1:7">
      <c r="A411" s="315"/>
      <c r="B411" s="315"/>
      <c r="C411" s="315" t="s">
        <v>12</v>
      </c>
      <c r="D411" s="306"/>
      <c r="E411" s="731"/>
      <c r="F411" s="305"/>
      <c r="G411" s="316"/>
    </row>
    <row r="412" spans="1:7">
      <c r="A412" s="310"/>
      <c r="B412" s="310"/>
      <c r="C412" s="310"/>
      <c r="D412" s="307"/>
      <c r="E412" s="732"/>
      <c r="F412" s="309"/>
      <c r="G412" s="308"/>
    </row>
    <row r="413" spans="1:7">
      <c r="A413" s="311">
        <v>2.4</v>
      </c>
      <c r="B413" s="311"/>
      <c r="C413" s="311"/>
      <c r="D413" s="311" t="s">
        <v>869</v>
      </c>
      <c r="E413" s="729"/>
      <c r="F413" s="312"/>
      <c r="G413" s="313"/>
    </row>
    <row r="414" spans="1:7" ht="62.5">
      <c r="A414" s="315" t="s">
        <v>870</v>
      </c>
      <c r="B414" s="315" t="s">
        <v>871</v>
      </c>
      <c r="C414" s="315"/>
      <c r="D414" s="315" t="s">
        <v>872</v>
      </c>
      <c r="E414" s="731"/>
      <c r="F414" s="305"/>
      <c r="G414" s="316"/>
    </row>
    <row r="415" spans="1:7">
      <c r="A415" s="315"/>
      <c r="B415" s="315"/>
      <c r="C415" s="315"/>
      <c r="D415" s="306"/>
      <c r="E415" s="731"/>
      <c r="F415" s="305"/>
      <c r="G415" s="316"/>
    </row>
    <row r="416" spans="1:7" ht="37.5">
      <c r="A416" s="315"/>
      <c r="B416" s="315"/>
      <c r="C416" s="315" t="s">
        <v>740</v>
      </c>
      <c r="D416" s="306" t="s">
        <v>2038</v>
      </c>
      <c r="E416" s="731" t="s">
        <v>1370</v>
      </c>
      <c r="F416" s="305"/>
      <c r="G416" s="316"/>
    </row>
    <row r="417" spans="1:7">
      <c r="A417" s="315"/>
      <c r="B417" s="315"/>
      <c r="C417" s="315" t="s">
        <v>188</v>
      </c>
      <c r="D417" s="306"/>
      <c r="E417" s="731"/>
      <c r="F417" s="305"/>
      <c r="G417" s="316"/>
    </row>
    <row r="418" spans="1:7">
      <c r="A418" s="315"/>
      <c r="B418" s="315"/>
      <c r="C418" s="315" t="s">
        <v>10</v>
      </c>
      <c r="D418" s="306"/>
      <c r="E418" s="731"/>
      <c r="F418" s="305"/>
      <c r="G418" s="316"/>
    </row>
    <row r="419" spans="1:7">
      <c r="A419" s="315"/>
      <c r="B419" s="315"/>
      <c r="C419" s="315" t="s">
        <v>11</v>
      </c>
      <c r="D419" s="306"/>
      <c r="E419" s="731"/>
      <c r="F419" s="305"/>
      <c r="G419" s="316"/>
    </row>
    <row r="420" spans="1:7">
      <c r="A420" s="315"/>
      <c r="B420" s="315"/>
      <c r="C420" s="315" t="s">
        <v>12</v>
      </c>
      <c r="D420" s="306"/>
      <c r="E420" s="731"/>
      <c r="F420" s="305"/>
      <c r="G420" s="316"/>
    </row>
    <row r="421" spans="1:7">
      <c r="A421" s="310"/>
      <c r="B421" s="310"/>
      <c r="C421" s="310"/>
      <c r="D421" s="307"/>
      <c r="E421" s="732"/>
      <c r="F421" s="309"/>
      <c r="G421" s="308"/>
    </row>
    <row r="422" spans="1:7" ht="125">
      <c r="A422" s="315" t="s">
        <v>873</v>
      </c>
      <c r="B422" s="315" t="s">
        <v>874</v>
      </c>
      <c r="C422" s="315"/>
      <c r="D422" s="315" t="s">
        <v>875</v>
      </c>
      <c r="E422" s="731"/>
      <c r="F422" s="305"/>
      <c r="G422" s="316"/>
    </row>
    <row r="423" spans="1:7">
      <c r="A423" s="315"/>
      <c r="B423" s="315"/>
      <c r="C423" s="315"/>
      <c r="D423" s="306"/>
      <c r="E423" s="731"/>
      <c r="F423" s="305"/>
      <c r="G423" s="316"/>
    </row>
    <row r="424" spans="1:7" ht="25">
      <c r="A424" s="315"/>
      <c r="B424" s="315"/>
      <c r="C424" s="315" t="s">
        <v>740</v>
      </c>
      <c r="D424" s="306" t="s">
        <v>2039</v>
      </c>
      <c r="E424" s="731" t="s">
        <v>1370</v>
      </c>
      <c r="F424" s="305"/>
      <c r="G424" s="316"/>
    </row>
    <row r="425" spans="1:7">
      <c r="A425" s="315"/>
      <c r="B425" s="315"/>
      <c r="C425" s="315" t="s">
        <v>188</v>
      </c>
      <c r="D425" s="306"/>
      <c r="E425" s="731"/>
      <c r="F425" s="305"/>
      <c r="G425" s="316"/>
    </row>
    <row r="426" spans="1:7">
      <c r="A426" s="315"/>
      <c r="B426" s="315"/>
      <c r="C426" s="315" t="s">
        <v>10</v>
      </c>
      <c r="D426" s="306"/>
      <c r="E426" s="731"/>
      <c r="F426" s="305"/>
      <c r="G426" s="316"/>
    </row>
    <row r="427" spans="1:7">
      <c r="A427" s="315"/>
      <c r="B427" s="315"/>
      <c r="C427" s="315" t="s">
        <v>11</v>
      </c>
      <c r="D427" s="306"/>
      <c r="E427" s="731"/>
      <c r="F427" s="305"/>
      <c r="G427" s="316"/>
    </row>
    <row r="428" spans="1:7">
      <c r="A428" s="315"/>
      <c r="B428" s="315"/>
      <c r="C428" s="315" t="s">
        <v>12</v>
      </c>
      <c r="D428" s="306"/>
      <c r="E428" s="731"/>
      <c r="F428" s="305"/>
      <c r="G428" s="316"/>
    </row>
    <row r="429" spans="1:7">
      <c r="A429" s="310"/>
      <c r="B429" s="310"/>
      <c r="C429" s="310"/>
      <c r="D429" s="307"/>
      <c r="E429" s="732"/>
      <c r="F429" s="309"/>
      <c r="G429" s="308"/>
    </row>
    <row r="430" spans="1:7" ht="112.5">
      <c r="A430" s="315" t="s">
        <v>876</v>
      </c>
      <c r="B430" s="315" t="s">
        <v>877</v>
      </c>
      <c r="C430" s="315"/>
      <c r="D430" s="315" t="s">
        <v>878</v>
      </c>
      <c r="E430" s="731"/>
      <c r="F430" s="305"/>
      <c r="G430" s="316"/>
    </row>
    <row r="431" spans="1:7">
      <c r="A431" s="315"/>
      <c r="B431" s="315"/>
      <c r="C431" s="315"/>
      <c r="D431" s="306"/>
      <c r="E431" s="731"/>
      <c r="F431" s="305"/>
      <c r="G431" s="316"/>
    </row>
    <row r="432" spans="1:7">
      <c r="A432" s="315"/>
      <c r="B432" s="315"/>
      <c r="C432" s="315" t="s">
        <v>740</v>
      </c>
      <c r="D432" s="306" t="s">
        <v>2040</v>
      </c>
      <c r="E432" s="731" t="s">
        <v>1370</v>
      </c>
      <c r="F432" s="305"/>
      <c r="G432" s="316"/>
    </row>
    <row r="433" spans="1:7">
      <c r="A433" s="315"/>
      <c r="B433" s="315"/>
      <c r="C433" s="315" t="s">
        <v>188</v>
      </c>
      <c r="D433" s="306"/>
      <c r="E433" s="731"/>
      <c r="F433" s="305"/>
      <c r="G433" s="316"/>
    </row>
    <row r="434" spans="1:7">
      <c r="A434" s="315"/>
      <c r="B434" s="315"/>
      <c r="C434" s="315" t="s">
        <v>10</v>
      </c>
      <c r="D434" s="306"/>
      <c r="E434" s="731"/>
      <c r="F434" s="305"/>
      <c r="G434" s="316"/>
    </row>
    <row r="435" spans="1:7">
      <c r="A435" s="315"/>
      <c r="B435" s="315"/>
      <c r="C435" s="315" t="s">
        <v>11</v>
      </c>
      <c r="D435" s="306"/>
      <c r="E435" s="731"/>
      <c r="F435" s="305"/>
      <c r="G435" s="316"/>
    </row>
    <row r="436" spans="1:7">
      <c r="A436" s="315"/>
      <c r="B436" s="315"/>
      <c r="C436" s="315" t="s">
        <v>12</v>
      </c>
      <c r="D436" s="306"/>
      <c r="E436" s="731"/>
      <c r="F436" s="305"/>
      <c r="G436" s="316"/>
    </row>
    <row r="437" spans="1:7">
      <c r="A437" s="310"/>
      <c r="B437" s="310"/>
      <c r="C437" s="310"/>
      <c r="D437" s="307"/>
      <c r="E437" s="732"/>
      <c r="F437" s="309"/>
      <c r="G437" s="308"/>
    </row>
    <row r="438" spans="1:7" ht="50">
      <c r="A438" s="315" t="s">
        <v>879</v>
      </c>
      <c r="B438" s="315" t="s">
        <v>880</v>
      </c>
      <c r="C438" s="315"/>
      <c r="D438" s="315" t="s">
        <v>881</v>
      </c>
      <c r="E438" s="731"/>
      <c r="F438" s="305"/>
      <c r="G438" s="316"/>
    </row>
    <row r="439" spans="1:7">
      <c r="A439" s="315"/>
      <c r="B439" s="315"/>
      <c r="C439" s="315"/>
      <c r="D439" s="306"/>
      <c r="E439" s="731"/>
      <c r="F439" s="305"/>
      <c r="G439" s="316"/>
    </row>
    <row r="440" spans="1:7">
      <c r="A440" s="315"/>
      <c r="B440" s="315"/>
      <c r="C440" s="315" t="s">
        <v>740</v>
      </c>
      <c r="D440" s="319" t="s">
        <v>2041</v>
      </c>
      <c r="E440" s="731" t="s">
        <v>1370</v>
      </c>
      <c r="F440" s="305"/>
      <c r="G440" s="316"/>
    </row>
    <row r="441" spans="1:7">
      <c r="A441" s="315"/>
      <c r="B441" s="315"/>
      <c r="C441" s="315" t="s">
        <v>188</v>
      </c>
      <c r="D441" s="306"/>
      <c r="E441" s="731"/>
      <c r="F441" s="305"/>
      <c r="G441" s="316"/>
    </row>
    <row r="442" spans="1:7">
      <c r="A442" s="315"/>
      <c r="B442" s="315"/>
      <c r="C442" s="315" t="s">
        <v>10</v>
      </c>
      <c r="D442" s="306"/>
      <c r="E442" s="731"/>
      <c r="F442" s="305"/>
      <c r="G442" s="316"/>
    </row>
    <row r="443" spans="1:7">
      <c r="A443" s="315"/>
      <c r="B443" s="315"/>
      <c r="C443" s="315" t="s">
        <v>11</v>
      </c>
      <c r="D443" s="306"/>
      <c r="E443" s="731"/>
      <c r="F443" s="305"/>
      <c r="G443" s="316"/>
    </row>
    <row r="444" spans="1:7">
      <c r="A444" s="315"/>
      <c r="B444" s="315"/>
      <c r="C444" s="315" t="s">
        <v>12</v>
      </c>
      <c r="D444" s="306"/>
      <c r="E444" s="731"/>
      <c r="F444" s="305"/>
      <c r="G444" s="316"/>
    </row>
    <row r="445" spans="1:7">
      <c r="A445" s="310"/>
      <c r="B445" s="310"/>
      <c r="C445" s="310"/>
      <c r="D445" s="307"/>
      <c r="E445" s="732"/>
      <c r="F445" s="309"/>
      <c r="G445" s="308"/>
    </row>
    <row r="446" spans="1:7" ht="87.5">
      <c r="A446" s="315" t="s">
        <v>882</v>
      </c>
      <c r="B446" s="315" t="s">
        <v>883</v>
      </c>
      <c r="C446" s="315"/>
      <c r="D446" s="315" t="s">
        <v>884</v>
      </c>
      <c r="E446" s="731"/>
      <c r="F446" s="305"/>
      <c r="G446" s="316"/>
    </row>
    <row r="447" spans="1:7">
      <c r="A447" s="315"/>
      <c r="B447" s="315"/>
      <c r="C447" s="315"/>
      <c r="D447" s="306"/>
      <c r="E447" s="731"/>
      <c r="F447" s="305"/>
      <c r="G447" s="316"/>
    </row>
    <row r="448" spans="1:7">
      <c r="A448" s="315"/>
      <c r="B448" s="315"/>
      <c r="C448" s="315" t="s">
        <v>740</v>
      </c>
      <c r="D448" s="306" t="s">
        <v>2042</v>
      </c>
      <c r="E448" s="731" t="s">
        <v>1370</v>
      </c>
      <c r="F448" s="305"/>
      <c r="G448" s="316"/>
    </row>
    <row r="449" spans="1:7">
      <c r="A449" s="315"/>
      <c r="B449" s="315"/>
      <c r="C449" s="315" t="s">
        <v>188</v>
      </c>
      <c r="D449" s="306"/>
      <c r="E449" s="731"/>
      <c r="F449" s="305"/>
      <c r="G449" s="316"/>
    </row>
    <row r="450" spans="1:7">
      <c r="A450" s="315"/>
      <c r="B450" s="315"/>
      <c r="C450" s="315" t="s">
        <v>10</v>
      </c>
      <c r="D450" s="306"/>
      <c r="E450" s="731"/>
      <c r="F450" s="305"/>
      <c r="G450" s="316"/>
    </row>
    <row r="451" spans="1:7">
      <c r="A451" s="315"/>
      <c r="B451" s="315"/>
      <c r="C451" s="315" t="s">
        <v>11</v>
      </c>
      <c r="D451" s="306"/>
      <c r="E451" s="731"/>
      <c r="F451" s="305"/>
      <c r="G451" s="316"/>
    </row>
    <row r="452" spans="1:7">
      <c r="A452" s="315"/>
      <c r="B452" s="315"/>
      <c r="C452" s="315" t="s">
        <v>12</v>
      </c>
      <c r="D452" s="306"/>
      <c r="E452" s="731"/>
      <c r="F452" s="305"/>
      <c r="G452" s="316"/>
    </row>
    <row r="453" spans="1:7">
      <c r="A453" s="320"/>
      <c r="B453" s="320"/>
      <c r="C453" s="320"/>
      <c r="D453" s="320"/>
      <c r="E453" s="732"/>
      <c r="F453" s="329"/>
      <c r="G453" s="308"/>
    </row>
    <row r="454" spans="1:7">
      <c r="A454" s="311">
        <v>2.5</v>
      </c>
      <c r="B454" s="311"/>
      <c r="C454" s="311"/>
      <c r="D454" s="311" t="s">
        <v>885</v>
      </c>
      <c r="E454" s="729"/>
      <c r="F454" s="312"/>
      <c r="G454" s="313"/>
    </row>
    <row r="455" spans="1:7" ht="100">
      <c r="A455" s="315" t="s">
        <v>886</v>
      </c>
      <c r="B455" s="315" t="s">
        <v>887</v>
      </c>
      <c r="C455" s="315"/>
      <c r="D455" s="315" t="s">
        <v>888</v>
      </c>
      <c r="E455" s="731"/>
      <c r="F455" s="305"/>
      <c r="G455" s="316"/>
    </row>
    <row r="456" spans="1:7">
      <c r="A456" s="315"/>
      <c r="B456" s="315"/>
      <c r="C456" s="315"/>
      <c r="D456" s="306"/>
      <c r="E456" s="731"/>
      <c r="F456" s="305"/>
      <c r="G456" s="316"/>
    </row>
    <row r="457" spans="1:7" ht="25">
      <c r="A457" s="315"/>
      <c r="B457" s="315"/>
      <c r="C457" s="315" t="s">
        <v>740</v>
      </c>
      <c r="D457" s="318" t="s">
        <v>2043</v>
      </c>
      <c r="E457" s="731" t="s">
        <v>1370</v>
      </c>
      <c r="F457" s="305"/>
      <c r="G457" s="316"/>
    </row>
    <row r="458" spans="1:7">
      <c r="A458" s="315"/>
      <c r="B458" s="315"/>
      <c r="C458" s="315" t="s">
        <v>188</v>
      </c>
      <c r="D458" s="306"/>
      <c r="E458" s="731"/>
      <c r="F458" s="305"/>
      <c r="G458" s="316"/>
    </row>
    <row r="459" spans="1:7">
      <c r="A459" s="315"/>
      <c r="B459" s="315"/>
      <c r="C459" s="315" t="s">
        <v>10</v>
      </c>
      <c r="D459" s="306"/>
      <c r="E459" s="731"/>
      <c r="F459" s="305"/>
      <c r="G459" s="316"/>
    </row>
    <row r="460" spans="1:7">
      <c r="A460" s="315"/>
      <c r="B460" s="315"/>
      <c r="C460" s="315" t="s">
        <v>11</v>
      </c>
      <c r="D460" s="306"/>
      <c r="E460" s="731"/>
      <c r="F460" s="305"/>
      <c r="G460" s="316"/>
    </row>
    <row r="461" spans="1:7">
      <c r="A461" s="315"/>
      <c r="B461" s="315"/>
      <c r="C461" s="315" t="s">
        <v>12</v>
      </c>
      <c r="D461" s="306"/>
      <c r="E461" s="731"/>
      <c r="F461" s="305"/>
      <c r="G461" s="316"/>
    </row>
    <row r="462" spans="1:7">
      <c r="A462" s="320"/>
      <c r="B462" s="320"/>
      <c r="C462" s="320"/>
      <c r="D462" s="320"/>
      <c r="E462" s="732"/>
      <c r="F462" s="329"/>
      <c r="G462" s="308"/>
    </row>
    <row r="463" spans="1:7" ht="100">
      <c r="A463" s="315" t="s">
        <v>889</v>
      </c>
      <c r="B463" s="315" t="s">
        <v>176</v>
      </c>
      <c r="C463" s="315"/>
      <c r="D463" s="315" t="s">
        <v>890</v>
      </c>
      <c r="E463" s="731"/>
      <c r="F463" s="305"/>
      <c r="G463" s="316"/>
    </row>
    <row r="464" spans="1:7">
      <c r="A464" s="315"/>
      <c r="B464" s="315"/>
      <c r="C464" s="315"/>
      <c r="D464" s="306"/>
      <c r="E464" s="731"/>
      <c r="F464" s="305"/>
      <c r="G464" s="316"/>
    </row>
    <row r="465" spans="1:7" ht="37.5">
      <c r="A465" s="315"/>
      <c r="B465" s="315"/>
      <c r="C465" s="315" t="s">
        <v>740</v>
      </c>
      <c r="D465" s="660" t="s">
        <v>2044</v>
      </c>
      <c r="E465" s="731" t="s">
        <v>1370</v>
      </c>
      <c r="F465" s="305"/>
      <c r="G465" s="316"/>
    </row>
    <row r="466" spans="1:7">
      <c r="A466" s="315"/>
      <c r="B466" s="315"/>
      <c r="C466" s="315" t="s">
        <v>188</v>
      </c>
      <c r="D466" s="306"/>
      <c r="E466" s="731"/>
      <c r="F466" s="305"/>
      <c r="G466" s="316"/>
    </row>
    <row r="467" spans="1:7">
      <c r="A467" s="315"/>
      <c r="B467" s="315"/>
      <c r="C467" s="315" t="s">
        <v>10</v>
      </c>
      <c r="D467" s="306"/>
      <c r="E467" s="731"/>
      <c r="F467" s="305"/>
      <c r="G467" s="316"/>
    </row>
    <row r="468" spans="1:7">
      <c r="A468" s="315"/>
      <c r="B468" s="315"/>
      <c r="C468" s="315" t="s">
        <v>11</v>
      </c>
      <c r="D468" s="306"/>
      <c r="E468" s="731"/>
      <c r="F468" s="305"/>
      <c r="G468" s="316"/>
    </row>
    <row r="469" spans="1:7">
      <c r="A469" s="315"/>
      <c r="B469" s="315"/>
      <c r="C469" s="315" t="s">
        <v>12</v>
      </c>
      <c r="D469" s="306"/>
      <c r="E469" s="731"/>
      <c r="F469" s="305"/>
      <c r="G469" s="316"/>
    </row>
    <row r="470" spans="1:7">
      <c r="A470" s="307"/>
      <c r="B470" s="307"/>
      <c r="C470" s="307"/>
      <c r="D470" s="307"/>
      <c r="E470" s="732"/>
      <c r="F470" s="309"/>
      <c r="G470" s="308"/>
    </row>
    <row r="471" spans="1:7" ht="100">
      <c r="A471" s="315" t="s">
        <v>891</v>
      </c>
      <c r="B471" s="315" t="s">
        <v>892</v>
      </c>
      <c r="C471" s="315"/>
      <c r="D471" s="315" t="s">
        <v>893</v>
      </c>
      <c r="E471" s="731"/>
      <c r="F471" s="305"/>
      <c r="G471" s="316"/>
    </row>
    <row r="472" spans="1:7">
      <c r="A472" s="315"/>
      <c r="B472" s="315"/>
      <c r="C472" s="315"/>
      <c r="D472" s="306"/>
      <c r="E472" s="731"/>
      <c r="F472" s="305"/>
      <c r="G472" s="316"/>
    </row>
    <row r="473" spans="1:7" ht="25">
      <c r="A473" s="315"/>
      <c r="B473" s="315"/>
      <c r="C473" s="315" t="s">
        <v>740</v>
      </c>
      <c r="D473" s="306" t="s">
        <v>2045</v>
      </c>
      <c r="E473" s="731" t="s">
        <v>1370</v>
      </c>
      <c r="F473" s="305"/>
      <c r="G473" s="316"/>
    </row>
    <row r="474" spans="1:7">
      <c r="A474" s="315"/>
      <c r="B474" s="315"/>
      <c r="C474" s="315" t="s">
        <v>188</v>
      </c>
      <c r="D474" s="306"/>
      <c r="E474" s="731"/>
      <c r="F474" s="305"/>
      <c r="G474" s="316"/>
    </row>
    <row r="475" spans="1:7">
      <c r="A475" s="315"/>
      <c r="B475" s="315"/>
      <c r="C475" s="315" t="s">
        <v>10</v>
      </c>
      <c r="D475" s="306"/>
      <c r="E475" s="731"/>
      <c r="F475" s="305"/>
      <c r="G475" s="316"/>
    </row>
    <row r="476" spans="1:7">
      <c r="A476" s="315"/>
      <c r="B476" s="315"/>
      <c r="C476" s="315" t="s">
        <v>11</v>
      </c>
      <c r="D476" s="306"/>
      <c r="E476" s="731"/>
      <c r="F476" s="305"/>
      <c r="G476" s="316"/>
    </row>
    <row r="477" spans="1:7">
      <c r="A477" s="315"/>
      <c r="B477" s="315"/>
      <c r="C477" s="315" t="s">
        <v>12</v>
      </c>
      <c r="D477" s="306"/>
      <c r="E477" s="731"/>
      <c r="F477" s="305"/>
      <c r="G477" s="316"/>
    </row>
    <row r="478" spans="1:7">
      <c r="A478" s="310"/>
      <c r="B478" s="310"/>
      <c r="C478" s="310"/>
      <c r="D478" s="307"/>
      <c r="E478" s="732"/>
      <c r="F478" s="309"/>
      <c r="G478" s="308"/>
    </row>
    <row r="479" spans="1:7" ht="62.5">
      <c r="A479" s="315" t="s">
        <v>894</v>
      </c>
      <c r="B479" s="315" t="s">
        <v>895</v>
      </c>
      <c r="C479" s="315"/>
      <c r="D479" s="315" t="s">
        <v>896</v>
      </c>
      <c r="E479" s="731"/>
      <c r="F479" s="305"/>
      <c r="G479" s="316"/>
    </row>
    <row r="480" spans="1:7">
      <c r="A480" s="315"/>
      <c r="B480" s="315"/>
      <c r="C480" s="315"/>
      <c r="D480" s="306"/>
      <c r="E480" s="731"/>
      <c r="F480" s="305"/>
      <c r="G480" s="316"/>
    </row>
    <row r="481" spans="1:7">
      <c r="A481" s="315"/>
      <c r="B481" s="315"/>
      <c r="C481" s="315" t="s">
        <v>740</v>
      </c>
      <c r="D481" s="306" t="s">
        <v>2046</v>
      </c>
      <c r="E481" s="731" t="s">
        <v>1370</v>
      </c>
      <c r="F481" s="305"/>
      <c r="G481" s="316"/>
    </row>
    <row r="482" spans="1:7">
      <c r="A482" s="315"/>
      <c r="B482" s="315"/>
      <c r="C482" s="315" t="s">
        <v>188</v>
      </c>
      <c r="D482" s="306"/>
      <c r="E482" s="731"/>
      <c r="F482" s="305"/>
      <c r="G482" s="316"/>
    </row>
    <row r="483" spans="1:7">
      <c r="A483" s="315"/>
      <c r="B483" s="315"/>
      <c r="C483" s="315" t="s">
        <v>10</v>
      </c>
      <c r="D483" s="306"/>
      <c r="E483" s="731"/>
      <c r="F483" s="305"/>
      <c r="G483" s="316"/>
    </row>
    <row r="484" spans="1:7">
      <c r="A484" s="315"/>
      <c r="B484" s="315"/>
      <c r="C484" s="315" t="s">
        <v>11</v>
      </c>
      <c r="D484" s="306"/>
      <c r="E484" s="731"/>
      <c r="F484" s="305"/>
      <c r="G484" s="316"/>
    </row>
    <row r="485" spans="1:7">
      <c r="A485" s="315"/>
      <c r="B485" s="315"/>
      <c r="C485" s="315" t="s">
        <v>12</v>
      </c>
      <c r="D485" s="306"/>
      <c r="E485" s="731"/>
      <c r="F485" s="305"/>
      <c r="G485" s="316"/>
    </row>
    <row r="486" spans="1:7">
      <c r="A486" s="310"/>
      <c r="B486" s="310"/>
      <c r="C486" s="310"/>
      <c r="D486" s="307"/>
      <c r="E486" s="732"/>
      <c r="F486" s="309"/>
      <c r="G486" s="308"/>
    </row>
    <row r="487" spans="1:7" ht="62.5">
      <c r="A487" s="315" t="s">
        <v>897</v>
      </c>
      <c r="B487" s="315" t="s">
        <v>898</v>
      </c>
      <c r="C487" s="315"/>
      <c r="D487" s="315" t="s">
        <v>899</v>
      </c>
      <c r="E487" s="731"/>
      <c r="F487" s="305"/>
      <c r="G487" s="316"/>
    </row>
    <row r="488" spans="1:7">
      <c r="A488" s="315"/>
      <c r="B488" s="315"/>
      <c r="C488" s="315"/>
      <c r="D488" s="306"/>
      <c r="E488" s="731"/>
      <c r="F488" s="305"/>
      <c r="G488" s="316"/>
    </row>
    <row r="489" spans="1:7" ht="25">
      <c r="A489" s="315"/>
      <c r="B489" s="315"/>
      <c r="C489" s="315" t="s">
        <v>740</v>
      </c>
      <c r="D489" s="306" t="s">
        <v>2047</v>
      </c>
      <c r="E489" s="731" t="s">
        <v>1370</v>
      </c>
      <c r="F489" s="305"/>
      <c r="G489" s="316"/>
    </row>
    <row r="490" spans="1:7">
      <c r="A490" s="315"/>
      <c r="B490" s="315"/>
      <c r="C490" s="315" t="s">
        <v>188</v>
      </c>
      <c r="D490" s="306"/>
      <c r="E490" s="731"/>
      <c r="F490" s="305"/>
      <c r="G490" s="316"/>
    </row>
    <row r="491" spans="1:7">
      <c r="A491" s="315"/>
      <c r="B491" s="315"/>
      <c r="C491" s="315" t="s">
        <v>10</v>
      </c>
      <c r="D491" s="306"/>
      <c r="E491" s="731"/>
      <c r="F491" s="305"/>
      <c r="G491" s="316"/>
    </row>
    <row r="492" spans="1:7">
      <c r="A492" s="315"/>
      <c r="B492" s="315"/>
      <c r="C492" s="315" t="s">
        <v>11</v>
      </c>
      <c r="D492" s="306"/>
      <c r="E492" s="731"/>
      <c r="F492" s="305"/>
      <c r="G492" s="316"/>
    </row>
    <row r="493" spans="1:7">
      <c r="A493" s="315"/>
      <c r="B493" s="315"/>
      <c r="C493" s="315" t="s">
        <v>12</v>
      </c>
      <c r="D493" s="306"/>
      <c r="E493" s="731"/>
      <c r="F493" s="305"/>
      <c r="G493" s="316"/>
    </row>
    <row r="494" spans="1:7">
      <c r="A494" s="310"/>
      <c r="B494" s="310"/>
      <c r="C494" s="310"/>
      <c r="D494" s="307"/>
      <c r="E494" s="732"/>
      <c r="F494" s="309"/>
      <c r="G494" s="308"/>
    </row>
    <row r="495" spans="1:7">
      <c r="A495" s="311">
        <v>2.6</v>
      </c>
      <c r="B495" s="311"/>
      <c r="C495" s="311"/>
      <c r="D495" s="311" t="s">
        <v>900</v>
      </c>
      <c r="E495" s="729"/>
      <c r="F495" s="312"/>
      <c r="G495" s="313"/>
    </row>
    <row r="496" spans="1:7" ht="175">
      <c r="A496" s="315" t="s">
        <v>901</v>
      </c>
      <c r="B496" s="315" t="s">
        <v>902</v>
      </c>
      <c r="C496" s="315"/>
      <c r="D496" s="315" t="s">
        <v>903</v>
      </c>
      <c r="E496" s="731"/>
      <c r="F496" s="305"/>
      <c r="G496" s="316"/>
    </row>
    <row r="497" spans="1:7">
      <c r="A497" s="315"/>
      <c r="B497" s="315"/>
      <c r="C497" s="315"/>
      <c r="D497" s="306"/>
      <c r="E497" s="731"/>
      <c r="F497" s="305"/>
      <c r="G497" s="316"/>
    </row>
    <row r="498" spans="1:7">
      <c r="A498" s="315"/>
      <c r="B498" s="315"/>
      <c r="C498" s="315" t="s">
        <v>740</v>
      </c>
      <c r="D498" s="306" t="s">
        <v>2048</v>
      </c>
      <c r="E498" s="731" t="s">
        <v>1370</v>
      </c>
      <c r="F498" s="305"/>
      <c r="G498" s="316"/>
    </row>
    <row r="499" spans="1:7">
      <c r="A499" s="315"/>
      <c r="B499" s="315"/>
      <c r="C499" s="315" t="s">
        <v>188</v>
      </c>
      <c r="D499" s="306"/>
      <c r="E499" s="731"/>
      <c r="F499" s="305"/>
      <c r="G499" s="316"/>
    </row>
    <row r="500" spans="1:7">
      <c r="A500" s="315"/>
      <c r="B500" s="315"/>
      <c r="C500" s="315" t="s">
        <v>10</v>
      </c>
      <c r="D500" s="306"/>
      <c r="E500" s="731"/>
      <c r="F500" s="305"/>
      <c r="G500" s="316"/>
    </row>
    <row r="501" spans="1:7">
      <c r="A501" s="315"/>
      <c r="B501" s="315"/>
      <c r="C501" s="315" t="s">
        <v>11</v>
      </c>
      <c r="D501" s="306"/>
      <c r="E501" s="731"/>
      <c r="F501" s="305"/>
      <c r="G501" s="316"/>
    </row>
    <row r="502" spans="1:7">
      <c r="A502" s="315"/>
      <c r="B502" s="315"/>
      <c r="C502" s="315" t="s">
        <v>12</v>
      </c>
      <c r="D502" s="306"/>
      <c r="E502" s="731"/>
      <c r="F502" s="305"/>
      <c r="G502" s="316"/>
    </row>
    <row r="503" spans="1:7">
      <c r="A503" s="320"/>
      <c r="B503" s="320"/>
      <c r="C503" s="320"/>
      <c r="D503" s="320"/>
      <c r="E503" s="732"/>
      <c r="F503" s="329"/>
      <c r="G503" s="308"/>
    </row>
    <row r="504" spans="1:7">
      <c r="A504" s="311">
        <v>2.7</v>
      </c>
      <c r="B504" s="311"/>
      <c r="C504" s="311"/>
      <c r="D504" s="311" t="s">
        <v>904</v>
      </c>
      <c r="E504" s="730"/>
      <c r="F504" s="312"/>
      <c r="G504" s="314"/>
    </row>
    <row r="505" spans="1:7" ht="100">
      <c r="A505" s="315" t="s">
        <v>905</v>
      </c>
      <c r="B505" s="315" t="s">
        <v>906</v>
      </c>
      <c r="C505" s="315"/>
      <c r="D505" s="315" t="s">
        <v>907</v>
      </c>
      <c r="E505" s="731"/>
      <c r="F505" s="305"/>
      <c r="G505" s="316"/>
    </row>
    <row r="506" spans="1:7">
      <c r="A506" s="315"/>
      <c r="B506" s="315"/>
      <c r="C506" s="315"/>
      <c r="D506" s="306"/>
      <c r="E506" s="731"/>
      <c r="F506" s="305"/>
      <c r="G506" s="316"/>
    </row>
    <row r="507" spans="1:7" ht="25">
      <c r="A507" s="315"/>
      <c r="B507" s="315"/>
      <c r="C507" s="315" t="s">
        <v>740</v>
      </c>
      <c r="D507" s="306" t="s">
        <v>2049</v>
      </c>
      <c r="E507" s="731" t="s">
        <v>1370</v>
      </c>
      <c r="F507" s="305"/>
      <c r="G507" s="316"/>
    </row>
    <row r="508" spans="1:7">
      <c r="A508" s="315"/>
      <c r="B508" s="315"/>
      <c r="C508" s="315" t="s">
        <v>188</v>
      </c>
      <c r="D508" s="306"/>
      <c r="E508" s="731"/>
      <c r="F508" s="305"/>
      <c r="G508" s="316"/>
    </row>
    <row r="509" spans="1:7">
      <c r="A509" s="315"/>
      <c r="B509" s="315"/>
      <c r="C509" s="315" t="s">
        <v>10</v>
      </c>
      <c r="D509" s="306"/>
      <c r="E509" s="731"/>
      <c r="F509" s="305"/>
      <c r="G509" s="316"/>
    </row>
    <row r="510" spans="1:7">
      <c r="A510" s="315"/>
      <c r="B510" s="315"/>
      <c r="C510" s="315" t="s">
        <v>11</v>
      </c>
      <c r="D510" s="306"/>
      <c r="E510" s="731"/>
      <c r="F510" s="305"/>
      <c r="G510" s="316"/>
    </row>
    <row r="511" spans="1:7">
      <c r="A511" s="315"/>
      <c r="B511" s="315"/>
      <c r="C511" s="315" t="s">
        <v>12</v>
      </c>
      <c r="D511" s="306"/>
      <c r="E511" s="731"/>
      <c r="F511" s="305"/>
      <c r="G511" s="316"/>
    </row>
    <row r="512" spans="1:7">
      <c r="A512" s="307"/>
      <c r="B512" s="307"/>
      <c r="C512" s="307"/>
      <c r="D512" s="307"/>
      <c r="E512" s="732"/>
      <c r="F512" s="309"/>
      <c r="G512" s="308"/>
    </row>
    <row r="513" spans="1:7">
      <c r="A513" s="311">
        <v>2.8</v>
      </c>
      <c r="B513" s="311"/>
      <c r="C513" s="311"/>
      <c r="D513" s="311" t="s">
        <v>908</v>
      </c>
      <c r="E513" s="730"/>
      <c r="F513" s="312"/>
      <c r="G513" s="314"/>
    </row>
    <row r="514" spans="1:7" ht="162.5">
      <c r="A514" s="315" t="s">
        <v>909</v>
      </c>
      <c r="B514" s="315" t="s">
        <v>910</v>
      </c>
      <c r="C514" s="315"/>
      <c r="D514" s="315" t="s">
        <v>911</v>
      </c>
      <c r="E514" s="731"/>
      <c r="F514" s="305"/>
      <c r="G514" s="316"/>
    </row>
    <row r="515" spans="1:7">
      <c r="A515" s="315"/>
      <c r="B515" s="315"/>
      <c r="C515" s="315"/>
      <c r="D515" s="306"/>
      <c r="E515" s="731"/>
      <c r="F515" s="305"/>
      <c r="G515" s="316"/>
    </row>
    <row r="516" spans="1:7" ht="25">
      <c r="A516" s="315"/>
      <c r="B516" s="315"/>
      <c r="C516" s="315" t="s">
        <v>740</v>
      </c>
      <c r="D516" s="306" t="s">
        <v>2050</v>
      </c>
      <c r="E516" s="731" t="s">
        <v>1370</v>
      </c>
      <c r="F516" s="305"/>
      <c r="G516" s="316"/>
    </row>
    <row r="517" spans="1:7">
      <c r="A517" s="315"/>
      <c r="B517" s="315"/>
      <c r="C517" s="315" t="s">
        <v>188</v>
      </c>
      <c r="D517" s="306"/>
      <c r="E517" s="731"/>
      <c r="F517" s="305"/>
      <c r="G517" s="316"/>
    </row>
    <row r="518" spans="1:7">
      <c r="A518" s="315"/>
      <c r="B518" s="315"/>
      <c r="C518" s="315" t="s">
        <v>10</v>
      </c>
      <c r="D518" s="306"/>
      <c r="E518" s="731"/>
      <c r="F518" s="305"/>
      <c r="G518" s="316"/>
    </row>
    <row r="519" spans="1:7">
      <c r="A519" s="315"/>
      <c r="B519" s="315"/>
      <c r="C519" s="315" t="s">
        <v>11</v>
      </c>
      <c r="D519" s="306"/>
      <c r="E519" s="731"/>
      <c r="F519" s="305"/>
      <c r="G519" s="316"/>
    </row>
    <row r="520" spans="1:7">
      <c r="A520" s="315"/>
      <c r="B520" s="315"/>
      <c r="C520" s="315" t="s">
        <v>12</v>
      </c>
      <c r="D520" s="306"/>
      <c r="E520" s="731"/>
      <c r="F520" s="305"/>
      <c r="G520" s="316"/>
    </row>
    <row r="521" spans="1:7">
      <c r="A521" s="310"/>
      <c r="B521" s="310"/>
      <c r="C521" s="310"/>
      <c r="D521" s="307"/>
      <c r="E521" s="732"/>
      <c r="F521" s="309"/>
      <c r="G521" s="308"/>
    </row>
    <row r="522" spans="1:7" ht="87.5">
      <c r="A522" s="315" t="s">
        <v>912</v>
      </c>
      <c r="B522" s="315" t="s">
        <v>913</v>
      </c>
      <c r="C522" s="315"/>
      <c r="D522" s="315" t="s">
        <v>914</v>
      </c>
      <c r="E522" s="731"/>
      <c r="F522" s="305"/>
      <c r="G522" s="316"/>
    </row>
    <row r="523" spans="1:7">
      <c r="A523" s="315"/>
      <c r="B523" s="315"/>
      <c r="C523" s="315"/>
      <c r="D523" s="306"/>
      <c r="E523" s="731"/>
      <c r="F523" s="305"/>
      <c r="G523" s="316"/>
    </row>
    <row r="524" spans="1:7" ht="25">
      <c r="A524" s="315"/>
      <c r="B524" s="315"/>
      <c r="C524" s="315" t="s">
        <v>740</v>
      </c>
      <c r="D524" s="306" t="s">
        <v>2051</v>
      </c>
      <c r="E524" s="731" t="s">
        <v>1370</v>
      </c>
      <c r="F524" s="305"/>
      <c r="G524" s="316"/>
    </row>
    <row r="525" spans="1:7">
      <c r="A525" s="315"/>
      <c r="B525" s="315"/>
      <c r="C525" s="315" t="s">
        <v>188</v>
      </c>
      <c r="D525" s="306"/>
      <c r="E525" s="731"/>
      <c r="F525" s="305"/>
      <c r="G525" s="316"/>
    </row>
    <row r="526" spans="1:7">
      <c r="A526" s="315"/>
      <c r="B526" s="315"/>
      <c r="C526" s="315" t="s">
        <v>10</v>
      </c>
      <c r="D526" s="306"/>
      <c r="E526" s="731"/>
      <c r="F526" s="305"/>
      <c r="G526" s="316"/>
    </row>
    <row r="527" spans="1:7">
      <c r="A527" s="315"/>
      <c r="B527" s="315"/>
      <c r="C527" s="315" t="s">
        <v>11</v>
      </c>
      <c r="D527" s="306"/>
      <c r="E527" s="731"/>
      <c r="F527" s="305"/>
      <c r="G527" s="316"/>
    </row>
    <row r="528" spans="1:7">
      <c r="A528" s="315"/>
      <c r="B528" s="315"/>
      <c r="C528" s="315" t="s">
        <v>12</v>
      </c>
      <c r="D528" s="306"/>
      <c r="E528" s="731"/>
      <c r="F528" s="305"/>
      <c r="G528" s="316"/>
    </row>
    <row r="529" spans="1:7">
      <c r="A529" s="310"/>
      <c r="B529" s="310"/>
      <c r="C529" s="310"/>
      <c r="D529" s="307"/>
      <c r="E529" s="732"/>
      <c r="F529" s="309"/>
      <c r="G529" s="308"/>
    </row>
    <row r="530" spans="1:7" ht="25">
      <c r="A530" s="315" t="s">
        <v>915</v>
      </c>
      <c r="B530" s="315" t="s">
        <v>916</v>
      </c>
      <c r="C530" s="315"/>
      <c r="D530" s="315" t="s">
        <v>917</v>
      </c>
      <c r="E530" s="731"/>
      <c r="F530" s="305"/>
      <c r="G530" s="316"/>
    </row>
    <row r="531" spans="1:7">
      <c r="A531" s="315"/>
      <c r="B531" s="315"/>
      <c r="C531" s="315"/>
      <c r="D531" s="306"/>
      <c r="E531" s="731"/>
      <c r="F531" s="305"/>
      <c r="G531" s="316"/>
    </row>
    <row r="532" spans="1:7" ht="25">
      <c r="A532" s="315"/>
      <c r="B532" s="315"/>
      <c r="C532" s="315" t="s">
        <v>740</v>
      </c>
      <c r="D532" s="331" t="s">
        <v>2052</v>
      </c>
      <c r="E532" s="731" t="s">
        <v>1370</v>
      </c>
      <c r="F532" s="305"/>
      <c r="G532" s="316"/>
    </row>
    <row r="533" spans="1:7">
      <c r="A533" s="315"/>
      <c r="B533" s="315"/>
      <c r="C533" s="315" t="s">
        <v>188</v>
      </c>
      <c r="D533" s="306"/>
      <c r="E533" s="731"/>
      <c r="F533" s="305"/>
      <c r="G533" s="316"/>
    </row>
    <row r="534" spans="1:7">
      <c r="A534" s="315"/>
      <c r="B534" s="315"/>
      <c r="C534" s="315" t="s">
        <v>10</v>
      </c>
      <c r="D534" s="306"/>
      <c r="E534" s="731"/>
      <c r="F534" s="305"/>
      <c r="G534" s="316"/>
    </row>
    <row r="535" spans="1:7">
      <c r="A535" s="315"/>
      <c r="B535" s="315"/>
      <c r="C535" s="315" t="s">
        <v>11</v>
      </c>
      <c r="D535" s="306"/>
      <c r="E535" s="731"/>
      <c r="F535" s="305"/>
      <c r="G535" s="316"/>
    </row>
    <row r="536" spans="1:7">
      <c r="A536" s="315"/>
      <c r="B536" s="315"/>
      <c r="C536" s="315" t="s">
        <v>12</v>
      </c>
      <c r="D536" s="306"/>
      <c r="E536" s="731"/>
      <c r="F536" s="305"/>
      <c r="G536" s="316"/>
    </row>
    <row r="537" spans="1:7">
      <c r="A537" s="310"/>
      <c r="B537" s="310"/>
      <c r="C537" s="310"/>
      <c r="D537" s="307"/>
      <c r="E537" s="732"/>
      <c r="F537" s="309"/>
      <c r="G537" s="308"/>
    </row>
    <row r="538" spans="1:7">
      <c r="A538" s="311">
        <v>2.9</v>
      </c>
      <c r="B538" s="311"/>
      <c r="C538" s="311"/>
      <c r="D538" s="311" t="s">
        <v>918</v>
      </c>
      <c r="E538" s="730"/>
      <c r="F538" s="312"/>
      <c r="G538" s="314"/>
    </row>
    <row r="539" spans="1:7" ht="87.5">
      <c r="A539" s="315" t="s">
        <v>919</v>
      </c>
      <c r="B539" s="315" t="s">
        <v>920</v>
      </c>
      <c r="C539" s="315"/>
      <c r="D539" s="315" t="s">
        <v>921</v>
      </c>
      <c r="E539" s="731"/>
      <c r="F539" s="305"/>
      <c r="G539" s="316"/>
    </row>
    <row r="540" spans="1:7">
      <c r="A540" s="315"/>
      <c r="B540" s="315"/>
      <c r="C540" s="315"/>
      <c r="D540" s="306"/>
      <c r="E540" s="731"/>
      <c r="F540" s="305"/>
      <c r="G540" s="316"/>
    </row>
    <row r="541" spans="1:7" ht="25">
      <c r="A541" s="315"/>
      <c r="B541" s="315"/>
      <c r="C541" s="315" t="s">
        <v>740</v>
      </c>
      <c r="D541" s="331" t="s">
        <v>2053</v>
      </c>
      <c r="E541" s="731" t="s">
        <v>1370</v>
      </c>
      <c r="F541" s="305"/>
      <c r="G541" s="316"/>
    </row>
    <row r="542" spans="1:7">
      <c r="A542" s="315"/>
      <c r="B542" s="315"/>
      <c r="C542" s="315" t="s">
        <v>188</v>
      </c>
      <c r="D542" s="306"/>
      <c r="E542" s="731"/>
      <c r="F542" s="305"/>
      <c r="G542" s="316"/>
    </row>
    <row r="543" spans="1:7">
      <c r="A543" s="315"/>
      <c r="B543" s="315"/>
      <c r="C543" s="315" t="s">
        <v>10</v>
      </c>
      <c r="D543" s="306"/>
      <c r="E543" s="731"/>
      <c r="F543" s="305"/>
      <c r="G543" s="316"/>
    </row>
    <row r="544" spans="1:7">
      <c r="A544" s="315"/>
      <c r="B544" s="315"/>
      <c r="C544" s="315" t="s">
        <v>11</v>
      </c>
      <c r="D544" s="306"/>
      <c r="E544" s="731"/>
      <c r="F544" s="305"/>
      <c r="G544" s="316"/>
    </row>
    <row r="545" spans="1:7">
      <c r="A545" s="315"/>
      <c r="B545" s="315"/>
      <c r="C545" s="315" t="s">
        <v>12</v>
      </c>
      <c r="D545" s="306"/>
      <c r="E545" s="731"/>
      <c r="F545" s="305"/>
      <c r="G545" s="316"/>
    </row>
    <row r="546" spans="1:7">
      <c r="A546" s="310"/>
      <c r="B546" s="310"/>
      <c r="C546" s="310"/>
      <c r="D546" s="307"/>
      <c r="E546" s="732"/>
      <c r="F546" s="309"/>
      <c r="G546" s="308"/>
    </row>
    <row r="547" spans="1:7" ht="75">
      <c r="A547" s="315" t="s">
        <v>922</v>
      </c>
      <c r="B547" s="315" t="s">
        <v>923</v>
      </c>
      <c r="C547" s="315"/>
      <c r="D547" s="315" t="s">
        <v>924</v>
      </c>
      <c r="E547" s="731"/>
      <c r="F547" s="305"/>
      <c r="G547" s="316"/>
    </row>
    <row r="548" spans="1:7">
      <c r="A548" s="315"/>
      <c r="B548" s="315"/>
      <c r="C548" s="315"/>
      <c r="D548" s="306"/>
      <c r="E548" s="731"/>
      <c r="F548" s="305"/>
      <c r="G548" s="316"/>
    </row>
    <row r="549" spans="1:7">
      <c r="A549" s="315"/>
      <c r="B549" s="315"/>
      <c r="C549" s="315" t="s">
        <v>740</v>
      </c>
      <c r="D549" s="331" t="s">
        <v>2054</v>
      </c>
      <c r="E549" s="731" t="s">
        <v>1370</v>
      </c>
      <c r="F549" s="305"/>
      <c r="G549" s="316"/>
    </row>
    <row r="550" spans="1:7">
      <c r="A550" s="315"/>
      <c r="B550" s="315"/>
      <c r="C550" s="315" t="s">
        <v>188</v>
      </c>
      <c r="D550" s="306"/>
      <c r="E550" s="731"/>
      <c r="F550" s="305"/>
      <c r="G550" s="316"/>
    </row>
    <row r="551" spans="1:7">
      <c r="A551" s="315"/>
      <c r="B551" s="315"/>
      <c r="C551" s="315" t="s">
        <v>10</v>
      </c>
      <c r="D551" s="306"/>
      <c r="E551" s="731"/>
      <c r="F551" s="305"/>
      <c r="G551" s="316"/>
    </row>
    <row r="552" spans="1:7">
      <c r="A552" s="315"/>
      <c r="B552" s="315"/>
      <c r="C552" s="315" t="s">
        <v>11</v>
      </c>
      <c r="D552" s="306"/>
      <c r="E552" s="731"/>
      <c r="F552" s="305"/>
      <c r="G552" s="316"/>
    </row>
    <row r="553" spans="1:7">
      <c r="A553" s="315"/>
      <c r="B553" s="315"/>
      <c r="C553" s="315" t="s">
        <v>12</v>
      </c>
      <c r="D553" s="306"/>
      <c r="E553" s="731"/>
      <c r="F553" s="305"/>
      <c r="G553" s="316"/>
    </row>
    <row r="554" spans="1:7">
      <c r="A554" s="310"/>
      <c r="B554" s="310"/>
      <c r="C554" s="310"/>
      <c r="D554" s="307"/>
      <c r="E554" s="732"/>
      <c r="F554" s="309"/>
      <c r="G554" s="308"/>
    </row>
    <row r="555" spans="1:7" ht="75">
      <c r="A555" s="315" t="s">
        <v>925</v>
      </c>
      <c r="B555" s="315" t="s">
        <v>926</v>
      </c>
      <c r="C555" s="315"/>
      <c r="D555" s="315" t="s">
        <v>927</v>
      </c>
      <c r="E555" s="731"/>
      <c r="F555" s="305"/>
      <c r="G555" s="316"/>
    </row>
    <row r="556" spans="1:7">
      <c r="A556" s="315"/>
      <c r="B556" s="315"/>
      <c r="C556" s="315"/>
      <c r="D556" s="306"/>
      <c r="E556" s="731"/>
      <c r="F556" s="305"/>
      <c r="G556" s="316"/>
    </row>
    <row r="557" spans="1:7">
      <c r="A557" s="315"/>
      <c r="B557" s="315"/>
      <c r="C557" s="315" t="s">
        <v>740</v>
      </c>
      <c r="D557" s="306" t="s">
        <v>2055</v>
      </c>
      <c r="E557" s="731" t="s">
        <v>1370</v>
      </c>
      <c r="F557" s="305"/>
      <c r="G557" s="316"/>
    </row>
    <row r="558" spans="1:7">
      <c r="A558" s="315"/>
      <c r="B558" s="315"/>
      <c r="C558" s="315" t="s">
        <v>188</v>
      </c>
      <c r="D558" s="306"/>
      <c r="E558" s="731"/>
      <c r="F558" s="305"/>
      <c r="G558" s="316"/>
    </row>
    <row r="559" spans="1:7">
      <c r="A559" s="315"/>
      <c r="B559" s="315"/>
      <c r="C559" s="315" t="s">
        <v>10</v>
      </c>
      <c r="D559" s="306"/>
      <c r="E559" s="731"/>
      <c r="F559" s="305"/>
      <c r="G559" s="316"/>
    </row>
    <row r="560" spans="1:7">
      <c r="A560" s="315"/>
      <c r="B560" s="315"/>
      <c r="C560" s="315" t="s">
        <v>11</v>
      </c>
      <c r="D560" s="306"/>
      <c r="E560" s="731"/>
      <c r="F560" s="305"/>
      <c r="G560" s="316"/>
    </row>
    <row r="561" spans="1:7">
      <c r="A561" s="315"/>
      <c r="B561" s="315"/>
      <c r="C561" s="315" t="s">
        <v>12</v>
      </c>
      <c r="D561" s="306"/>
      <c r="E561" s="731"/>
      <c r="F561" s="305"/>
      <c r="G561" s="316"/>
    </row>
    <row r="562" spans="1:7">
      <c r="A562" s="310"/>
      <c r="B562" s="310"/>
      <c r="C562" s="310"/>
      <c r="D562" s="307"/>
      <c r="E562" s="732"/>
      <c r="F562" s="309"/>
      <c r="G562" s="308"/>
    </row>
    <row r="563" spans="1:7">
      <c r="A563" s="328">
        <v>2.1</v>
      </c>
      <c r="B563" s="311"/>
      <c r="C563" s="311"/>
      <c r="D563" s="311" t="s">
        <v>928</v>
      </c>
      <c r="E563" s="729"/>
      <c r="F563" s="312"/>
      <c r="G563" s="313"/>
    </row>
    <row r="564" spans="1:7" ht="75">
      <c r="A564" s="315" t="s">
        <v>929</v>
      </c>
      <c r="B564" s="315" t="s">
        <v>930</v>
      </c>
      <c r="C564" s="315"/>
      <c r="D564" s="315" t="s">
        <v>931</v>
      </c>
      <c r="E564" s="731"/>
      <c r="F564" s="305"/>
      <c r="G564" s="316"/>
    </row>
    <row r="565" spans="1:7">
      <c r="A565" s="315"/>
      <c r="B565" s="315"/>
      <c r="C565" s="315"/>
      <c r="D565" s="306"/>
      <c r="E565" s="731"/>
      <c r="F565" s="305"/>
      <c r="G565" s="316"/>
    </row>
    <row r="566" spans="1:7">
      <c r="A566" s="315"/>
      <c r="B566" s="315"/>
      <c r="C566" s="315" t="s">
        <v>740</v>
      </c>
      <c r="D566" s="306" t="s">
        <v>2056</v>
      </c>
      <c r="E566" s="731" t="s">
        <v>1370</v>
      </c>
      <c r="F566" s="305"/>
      <c r="G566" s="316"/>
    </row>
    <row r="567" spans="1:7">
      <c r="A567" s="315"/>
      <c r="B567" s="315"/>
      <c r="C567" s="315" t="s">
        <v>188</v>
      </c>
      <c r="D567" s="306"/>
      <c r="E567" s="731"/>
      <c r="F567" s="305"/>
      <c r="G567" s="316"/>
    </row>
    <row r="568" spans="1:7">
      <c r="A568" s="315"/>
      <c r="B568" s="315"/>
      <c r="C568" s="315" t="s">
        <v>10</v>
      </c>
      <c r="D568" s="306"/>
      <c r="E568" s="731"/>
      <c r="F568" s="305"/>
      <c r="G568" s="316"/>
    </row>
    <row r="569" spans="1:7">
      <c r="A569" s="315"/>
      <c r="B569" s="315"/>
      <c r="C569" s="315" t="s">
        <v>11</v>
      </c>
      <c r="D569" s="306"/>
      <c r="E569" s="731"/>
      <c r="F569" s="305"/>
      <c r="G569" s="316"/>
    </row>
    <row r="570" spans="1:7">
      <c r="A570" s="315"/>
      <c r="B570" s="315"/>
      <c r="C570" s="315" t="s">
        <v>12</v>
      </c>
      <c r="D570" s="306"/>
      <c r="E570" s="731"/>
      <c r="F570" s="305"/>
      <c r="G570" s="316"/>
    </row>
    <row r="571" spans="1:7">
      <c r="A571" s="310"/>
      <c r="B571" s="310"/>
      <c r="C571" s="310"/>
      <c r="D571" s="307"/>
      <c r="E571" s="732"/>
      <c r="F571" s="309"/>
      <c r="G571" s="308"/>
    </row>
    <row r="572" spans="1:7" ht="75">
      <c r="A572" s="315" t="s">
        <v>932</v>
      </c>
      <c r="B572" s="315" t="s">
        <v>933</v>
      </c>
      <c r="C572" s="315"/>
      <c r="D572" s="315" t="s">
        <v>934</v>
      </c>
      <c r="E572" s="731"/>
      <c r="F572" s="305"/>
      <c r="G572" s="316"/>
    </row>
    <row r="573" spans="1:7">
      <c r="A573" s="315"/>
      <c r="B573" s="315"/>
      <c r="C573" s="315"/>
      <c r="D573" s="306"/>
      <c r="E573" s="731"/>
      <c r="F573" s="305"/>
      <c r="G573" s="316"/>
    </row>
    <row r="574" spans="1:7" ht="25">
      <c r="A574" s="315"/>
      <c r="B574" s="315"/>
      <c r="C574" s="315" t="s">
        <v>740</v>
      </c>
      <c r="D574" s="306" t="s">
        <v>2057</v>
      </c>
      <c r="E574" s="731" t="s">
        <v>1370</v>
      </c>
      <c r="F574" s="305"/>
      <c r="G574" s="316"/>
    </row>
    <row r="575" spans="1:7">
      <c r="A575" s="315"/>
      <c r="B575" s="315"/>
      <c r="C575" s="315" t="s">
        <v>188</v>
      </c>
      <c r="D575" s="306"/>
      <c r="E575" s="731"/>
      <c r="F575" s="305"/>
      <c r="G575" s="316"/>
    </row>
    <row r="576" spans="1:7">
      <c r="A576" s="315"/>
      <c r="B576" s="315"/>
      <c r="C576" s="315" t="s">
        <v>10</v>
      </c>
      <c r="D576" s="306"/>
      <c r="E576" s="731"/>
      <c r="F576" s="305"/>
      <c r="G576" s="316"/>
    </row>
    <row r="577" spans="1:7">
      <c r="A577" s="315"/>
      <c r="B577" s="315"/>
      <c r="C577" s="315" t="s">
        <v>11</v>
      </c>
      <c r="D577" s="306"/>
      <c r="E577" s="731"/>
      <c r="F577" s="305"/>
      <c r="G577" s="316"/>
    </row>
    <row r="578" spans="1:7">
      <c r="A578" s="315"/>
      <c r="B578" s="315"/>
      <c r="C578" s="315" t="s">
        <v>12</v>
      </c>
      <c r="D578" s="306"/>
      <c r="E578" s="731"/>
      <c r="F578" s="305"/>
      <c r="G578" s="316"/>
    </row>
    <row r="579" spans="1:7">
      <c r="A579" s="310"/>
      <c r="B579" s="310"/>
      <c r="C579" s="310"/>
      <c r="D579" s="307"/>
      <c r="E579" s="732"/>
      <c r="F579" s="309"/>
      <c r="G579" s="308"/>
    </row>
    <row r="580" spans="1:7" ht="75">
      <c r="A580" s="315" t="s">
        <v>935</v>
      </c>
      <c r="B580" s="315" t="s">
        <v>936</v>
      </c>
      <c r="C580" s="315"/>
      <c r="D580" s="315" t="s">
        <v>937</v>
      </c>
      <c r="E580" s="731"/>
      <c r="F580" s="305"/>
      <c r="G580" s="316"/>
    </row>
    <row r="581" spans="1:7">
      <c r="A581" s="315"/>
      <c r="B581" s="315"/>
      <c r="C581" s="315"/>
      <c r="D581" s="306"/>
      <c r="E581" s="731"/>
      <c r="F581" s="305"/>
      <c r="G581" s="316"/>
    </row>
    <row r="582" spans="1:7">
      <c r="A582" s="315"/>
      <c r="B582" s="315"/>
      <c r="C582" s="315" t="s">
        <v>740</v>
      </c>
      <c r="D582" s="319" t="s">
        <v>2058</v>
      </c>
      <c r="E582" s="731" t="s">
        <v>1370</v>
      </c>
      <c r="F582" s="305"/>
      <c r="G582" s="316"/>
    </row>
    <row r="583" spans="1:7">
      <c r="A583" s="315"/>
      <c r="B583" s="315"/>
      <c r="C583" s="315" t="s">
        <v>188</v>
      </c>
      <c r="D583" s="306"/>
      <c r="E583" s="731"/>
      <c r="F583" s="305"/>
      <c r="G583" s="316"/>
    </row>
    <row r="584" spans="1:7">
      <c r="A584" s="315"/>
      <c r="B584" s="315"/>
      <c r="C584" s="315" t="s">
        <v>10</v>
      </c>
      <c r="D584" s="306"/>
      <c r="E584" s="731"/>
      <c r="F584" s="305"/>
      <c r="G584" s="316"/>
    </row>
    <row r="585" spans="1:7">
      <c r="A585" s="315"/>
      <c r="B585" s="315"/>
      <c r="C585" s="315" t="s">
        <v>11</v>
      </c>
      <c r="D585" s="306"/>
      <c r="E585" s="731"/>
      <c r="F585" s="305"/>
      <c r="G585" s="316"/>
    </row>
    <row r="586" spans="1:7">
      <c r="A586" s="315"/>
      <c r="B586" s="315"/>
      <c r="C586" s="315" t="s">
        <v>12</v>
      </c>
      <c r="D586" s="306"/>
      <c r="E586" s="731"/>
      <c r="F586" s="305"/>
      <c r="G586" s="316"/>
    </row>
    <row r="587" spans="1:7">
      <c r="A587" s="310"/>
      <c r="B587" s="310"/>
      <c r="C587" s="310"/>
      <c r="D587" s="307"/>
      <c r="E587" s="732"/>
      <c r="F587" s="309"/>
      <c r="G587" s="308"/>
    </row>
    <row r="588" spans="1:7" ht="75">
      <c r="A588" s="315" t="s">
        <v>938</v>
      </c>
      <c r="B588" s="315" t="s">
        <v>939</v>
      </c>
      <c r="C588" s="315"/>
      <c r="D588" s="315" t="s">
        <v>940</v>
      </c>
      <c r="E588" s="731"/>
      <c r="F588" s="305"/>
      <c r="G588" s="316"/>
    </row>
    <row r="589" spans="1:7">
      <c r="A589" s="315"/>
      <c r="B589" s="315"/>
      <c r="C589" s="315"/>
      <c r="D589" s="306"/>
      <c r="E589" s="731"/>
      <c r="F589" s="305"/>
      <c r="G589" s="316"/>
    </row>
    <row r="590" spans="1:7">
      <c r="A590" s="315"/>
      <c r="B590" s="315"/>
      <c r="C590" s="315" t="s">
        <v>740</v>
      </c>
      <c r="D590" s="306" t="s">
        <v>2059</v>
      </c>
      <c r="E590" s="731" t="s">
        <v>1370</v>
      </c>
      <c r="F590" s="305"/>
      <c r="G590" s="316"/>
    </row>
    <row r="591" spans="1:7">
      <c r="A591" s="315"/>
      <c r="B591" s="315"/>
      <c r="C591" s="315" t="s">
        <v>188</v>
      </c>
      <c r="D591" s="306"/>
      <c r="E591" s="731"/>
      <c r="F591" s="305"/>
      <c r="G591" s="316"/>
    </row>
    <row r="592" spans="1:7">
      <c r="A592" s="315"/>
      <c r="B592" s="315"/>
      <c r="C592" s="315" t="s">
        <v>10</v>
      </c>
      <c r="D592" s="306"/>
      <c r="E592" s="731"/>
      <c r="F592" s="305"/>
      <c r="G592" s="316"/>
    </row>
    <row r="593" spans="1:7">
      <c r="A593" s="315"/>
      <c r="B593" s="315"/>
      <c r="C593" s="315" t="s">
        <v>11</v>
      </c>
      <c r="D593" s="306"/>
      <c r="E593" s="731"/>
      <c r="F593" s="305"/>
      <c r="G593" s="316"/>
    </row>
    <row r="594" spans="1:7">
      <c r="A594" s="315"/>
      <c r="B594" s="315"/>
      <c r="C594" s="315" t="s">
        <v>12</v>
      </c>
      <c r="D594" s="306"/>
      <c r="E594" s="731"/>
      <c r="F594" s="305"/>
      <c r="G594" s="316"/>
    </row>
    <row r="595" spans="1:7">
      <c r="A595" s="310"/>
      <c r="B595" s="310"/>
      <c r="C595" s="310"/>
      <c r="D595" s="307"/>
      <c r="E595" s="732"/>
      <c r="F595" s="309"/>
      <c r="G595" s="308"/>
    </row>
    <row r="596" spans="1:7">
      <c r="A596" s="311">
        <v>2.11</v>
      </c>
      <c r="B596" s="311"/>
      <c r="C596" s="311"/>
      <c r="D596" s="311" t="s">
        <v>941</v>
      </c>
      <c r="E596" s="729"/>
      <c r="F596" s="312"/>
      <c r="G596" s="313"/>
    </row>
    <row r="597" spans="1:7" ht="62.5">
      <c r="A597" s="315" t="s">
        <v>942</v>
      </c>
      <c r="B597" s="315" t="s">
        <v>943</v>
      </c>
      <c r="C597" s="315"/>
      <c r="D597" s="315" t="s">
        <v>944</v>
      </c>
      <c r="E597" s="731"/>
      <c r="F597" s="305"/>
      <c r="G597" s="316"/>
    </row>
    <row r="598" spans="1:7">
      <c r="A598" s="315"/>
      <c r="B598" s="315"/>
      <c r="C598" s="315"/>
      <c r="D598" s="306"/>
      <c r="E598" s="731"/>
      <c r="F598" s="305"/>
      <c r="G598" s="316"/>
    </row>
    <row r="599" spans="1:7" ht="37.5">
      <c r="A599" s="315"/>
      <c r="B599" s="315"/>
      <c r="C599" s="315" t="s">
        <v>740</v>
      </c>
      <c r="D599" s="306" t="s">
        <v>2060</v>
      </c>
      <c r="E599" s="731" t="s">
        <v>1370</v>
      </c>
      <c r="F599" s="305"/>
      <c r="G599" s="316"/>
    </row>
    <row r="600" spans="1:7">
      <c r="A600" s="315"/>
      <c r="B600" s="315"/>
      <c r="C600" s="315" t="s">
        <v>188</v>
      </c>
      <c r="D600" s="306"/>
      <c r="E600" s="731"/>
      <c r="F600" s="305"/>
      <c r="G600" s="316"/>
    </row>
    <row r="601" spans="1:7">
      <c r="A601" s="315"/>
      <c r="B601" s="315"/>
      <c r="C601" s="315" t="s">
        <v>10</v>
      </c>
      <c r="D601" s="306"/>
      <c r="E601" s="731"/>
      <c r="F601" s="305"/>
      <c r="G601" s="316"/>
    </row>
    <row r="602" spans="1:7">
      <c r="A602" s="315"/>
      <c r="B602" s="315"/>
      <c r="C602" s="315" t="s">
        <v>11</v>
      </c>
      <c r="D602" s="306"/>
      <c r="E602" s="731"/>
      <c r="F602" s="305"/>
      <c r="G602" s="316"/>
    </row>
    <row r="603" spans="1:7">
      <c r="A603" s="315"/>
      <c r="B603" s="315"/>
      <c r="C603" s="315" t="s">
        <v>12</v>
      </c>
      <c r="D603" s="306"/>
      <c r="E603" s="731"/>
      <c r="F603" s="305"/>
      <c r="G603" s="316"/>
    </row>
    <row r="604" spans="1:7">
      <c r="A604" s="310"/>
      <c r="B604" s="310"/>
      <c r="C604" s="310"/>
      <c r="D604" s="307"/>
      <c r="E604" s="732"/>
      <c r="F604" s="309"/>
      <c r="G604" s="308"/>
    </row>
    <row r="605" spans="1:7" ht="162.5">
      <c r="A605" s="315" t="s">
        <v>945</v>
      </c>
      <c r="B605" s="315" t="s">
        <v>946</v>
      </c>
      <c r="C605" s="315"/>
      <c r="D605" s="315" t="s">
        <v>947</v>
      </c>
      <c r="E605" s="731"/>
      <c r="F605" s="305"/>
      <c r="G605" s="316"/>
    </row>
    <row r="606" spans="1:7">
      <c r="A606" s="315"/>
      <c r="B606" s="315"/>
      <c r="C606" s="315"/>
      <c r="D606" s="306"/>
      <c r="E606" s="731"/>
      <c r="F606" s="305"/>
      <c r="G606" s="316"/>
    </row>
    <row r="607" spans="1:7" ht="37.5">
      <c r="A607" s="315"/>
      <c r="B607" s="315"/>
      <c r="C607" s="315" t="s">
        <v>740</v>
      </c>
      <c r="D607" s="306" t="s">
        <v>2061</v>
      </c>
      <c r="E607" s="731" t="s">
        <v>1370</v>
      </c>
      <c r="F607" s="305"/>
      <c r="G607" s="316"/>
    </row>
    <row r="608" spans="1:7">
      <c r="A608" s="315"/>
      <c r="B608" s="315"/>
      <c r="C608" s="315" t="s">
        <v>188</v>
      </c>
      <c r="D608" s="306"/>
      <c r="E608" s="731"/>
      <c r="F608" s="305"/>
      <c r="G608" s="316"/>
    </row>
    <row r="609" spans="1:7">
      <c r="A609" s="315"/>
      <c r="B609" s="315"/>
      <c r="C609" s="315" t="s">
        <v>10</v>
      </c>
      <c r="D609" s="306"/>
      <c r="E609" s="731"/>
      <c r="F609" s="305"/>
      <c r="G609" s="316"/>
    </row>
    <row r="610" spans="1:7">
      <c r="A610" s="315"/>
      <c r="B610" s="315"/>
      <c r="C610" s="315" t="s">
        <v>11</v>
      </c>
      <c r="D610" s="306"/>
      <c r="E610" s="731"/>
      <c r="F610" s="305"/>
      <c r="G610" s="316"/>
    </row>
    <row r="611" spans="1:7">
      <c r="A611" s="315"/>
      <c r="B611" s="315"/>
      <c r="C611" s="315" t="s">
        <v>12</v>
      </c>
      <c r="D611" s="306"/>
      <c r="E611" s="731"/>
      <c r="F611" s="305"/>
      <c r="G611" s="316"/>
    </row>
    <row r="612" spans="1:7">
      <c r="A612" s="310"/>
      <c r="B612" s="310"/>
      <c r="C612" s="310"/>
      <c r="D612" s="307"/>
      <c r="E612" s="732"/>
      <c r="F612" s="309"/>
      <c r="G612" s="308"/>
    </row>
    <row r="613" spans="1:7" ht="125">
      <c r="A613" s="315" t="s">
        <v>948</v>
      </c>
      <c r="B613" s="315" t="s">
        <v>949</v>
      </c>
      <c r="C613" s="315"/>
      <c r="D613" s="315" t="s">
        <v>950</v>
      </c>
      <c r="E613" s="731"/>
      <c r="F613" s="305"/>
      <c r="G613" s="316"/>
    </row>
    <row r="614" spans="1:7">
      <c r="A614" s="315"/>
      <c r="B614" s="315"/>
      <c r="C614" s="315"/>
      <c r="D614" s="306"/>
      <c r="E614" s="731"/>
      <c r="F614" s="305"/>
      <c r="G614" s="316"/>
    </row>
    <row r="615" spans="1:7" ht="37.5">
      <c r="A615" s="315"/>
      <c r="B615" s="315"/>
      <c r="C615" s="315" t="s">
        <v>740</v>
      </c>
      <c r="D615" s="660" t="s">
        <v>2062</v>
      </c>
      <c r="E615" s="731" t="s">
        <v>1370</v>
      </c>
      <c r="F615" s="305"/>
      <c r="G615" s="316"/>
    </row>
    <row r="616" spans="1:7">
      <c r="A616" s="315"/>
      <c r="B616" s="315"/>
      <c r="C616" s="315" t="s">
        <v>188</v>
      </c>
      <c r="D616" s="306"/>
      <c r="E616" s="731"/>
      <c r="F616" s="305"/>
      <c r="G616" s="316"/>
    </row>
    <row r="617" spans="1:7">
      <c r="A617" s="315"/>
      <c r="B617" s="315"/>
      <c r="C617" s="315" t="s">
        <v>10</v>
      </c>
      <c r="D617" s="306"/>
      <c r="E617" s="731"/>
      <c r="F617" s="305"/>
      <c r="G617" s="316"/>
    </row>
    <row r="618" spans="1:7">
      <c r="A618" s="315"/>
      <c r="B618" s="315"/>
      <c r="C618" s="315" t="s">
        <v>11</v>
      </c>
      <c r="D618" s="306"/>
      <c r="E618" s="731"/>
      <c r="F618" s="305"/>
      <c r="G618" s="316"/>
    </row>
    <row r="619" spans="1:7">
      <c r="A619" s="315"/>
      <c r="B619" s="315"/>
      <c r="C619" s="315" t="s">
        <v>12</v>
      </c>
      <c r="D619" s="306"/>
      <c r="E619" s="731"/>
      <c r="F619" s="305"/>
      <c r="G619" s="316"/>
    </row>
    <row r="620" spans="1:7">
      <c r="A620" s="310"/>
      <c r="B620" s="310"/>
      <c r="C620" s="310"/>
      <c r="D620" s="307"/>
      <c r="E620" s="732"/>
      <c r="F620" s="309"/>
      <c r="G620" s="308"/>
    </row>
    <row r="621" spans="1:7" ht="75">
      <c r="A621" s="315" t="s">
        <v>951</v>
      </c>
      <c r="B621" s="315" t="s">
        <v>952</v>
      </c>
      <c r="C621" s="315"/>
      <c r="D621" s="315" t="s">
        <v>953</v>
      </c>
      <c r="E621" s="731"/>
      <c r="F621" s="305"/>
      <c r="G621" s="316"/>
    </row>
    <row r="622" spans="1:7">
      <c r="A622" s="315"/>
      <c r="B622" s="315"/>
      <c r="C622" s="315"/>
      <c r="D622" s="306"/>
      <c r="E622" s="731"/>
      <c r="F622" s="305"/>
      <c r="G622" s="316"/>
    </row>
    <row r="623" spans="1:7" ht="50">
      <c r="A623" s="315"/>
      <c r="B623" s="315"/>
      <c r="C623" s="315" t="s">
        <v>740</v>
      </c>
      <c r="D623" s="306" t="s">
        <v>2063</v>
      </c>
      <c r="E623" s="731" t="s">
        <v>1370</v>
      </c>
      <c r="F623" s="305"/>
      <c r="G623" s="316"/>
    </row>
    <row r="624" spans="1:7">
      <c r="A624" s="315"/>
      <c r="B624" s="315"/>
      <c r="C624" s="315" t="s">
        <v>188</v>
      </c>
      <c r="D624" s="306"/>
      <c r="E624" s="731"/>
      <c r="F624" s="305"/>
      <c r="G624" s="316"/>
    </row>
    <row r="625" spans="1:7">
      <c r="A625" s="315"/>
      <c r="B625" s="315"/>
      <c r="C625" s="315" t="s">
        <v>10</v>
      </c>
      <c r="D625" s="306"/>
      <c r="E625" s="731"/>
      <c r="F625" s="305"/>
      <c r="G625" s="316"/>
    </row>
    <row r="626" spans="1:7">
      <c r="A626" s="315"/>
      <c r="B626" s="315"/>
      <c r="C626" s="315" t="s">
        <v>11</v>
      </c>
      <c r="D626" s="306"/>
      <c r="E626" s="731"/>
      <c r="F626" s="305"/>
      <c r="G626" s="316"/>
    </row>
    <row r="627" spans="1:7">
      <c r="A627" s="315"/>
      <c r="B627" s="315"/>
      <c r="C627" s="315" t="s">
        <v>12</v>
      </c>
      <c r="D627" s="306"/>
      <c r="E627" s="731"/>
      <c r="F627" s="305"/>
      <c r="G627" s="316"/>
    </row>
    <row r="628" spans="1:7">
      <c r="A628" s="310"/>
      <c r="B628" s="310"/>
      <c r="C628" s="310"/>
      <c r="D628" s="307"/>
      <c r="E628" s="732"/>
      <c r="F628" s="309"/>
      <c r="G628" s="308"/>
    </row>
    <row r="629" spans="1:7">
      <c r="A629" s="311">
        <v>2.12</v>
      </c>
      <c r="B629" s="311"/>
      <c r="C629" s="311"/>
      <c r="D629" s="311" t="s">
        <v>954</v>
      </c>
      <c r="E629" s="729"/>
      <c r="F629" s="312"/>
      <c r="G629" s="313"/>
    </row>
    <row r="630" spans="1:7" ht="137.5">
      <c r="A630" s="315" t="s">
        <v>955</v>
      </c>
      <c r="B630" s="315" t="s">
        <v>956</v>
      </c>
      <c r="C630" s="315"/>
      <c r="D630" s="315" t="s">
        <v>957</v>
      </c>
      <c r="E630" s="731"/>
      <c r="F630" s="305"/>
      <c r="G630" s="316"/>
    </row>
    <row r="631" spans="1:7">
      <c r="A631" s="315"/>
      <c r="B631" s="315"/>
      <c r="C631" s="315"/>
      <c r="D631" s="306"/>
      <c r="E631" s="731"/>
      <c r="F631" s="305"/>
      <c r="G631" s="316"/>
    </row>
    <row r="632" spans="1:7">
      <c r="A632" s="315"/>
      <c r="B632" s="315"/>
      <c r="C632" s="315" t="s">
        <v>740</v>
      </c>
      <c r="D632" s="660" t="s">
        <v>2064</v>
      </c>
      <c r="E632" s="731" t="s">
        <v>1370</v>
      </c>
      <c r="F632" s="305"/>
      <c r="G632" s="316"/>
    </row>
    <row r="633" spans="1:7">
      <c r="A633" s="315"/>
      <c r="B633" s="315"/>
      <c r="C633" s="315" t="s">
        <v>188</v>
      </c>
      <c r="D633" s="306"/>
      <c r="E633" s="731"/>
      <c r="F633" s="305"/>
      <c r="G633" s="316"/>
    </row>
    <row r="634" spans="1:7">
      <c r="A634" s="315"/>
      <c r="B634" s="315"/>
      <c r="C634" s="315" t="s">
        <v>10</v>
      </c>
      <c r="D634" s="306"/>
      <c r="E634" s="731"/>
      <c r="F634" s="305"/>
      <c r="G634" s="316"/>
    </row>
    <row r="635" spans="1:7">
      <c r="A635" s="315"/>
      <c r="B635" s="315"/>
      <c r="C635" s="315" t="s">
        <v>11</v>
      </c>
      <c r="D635" s="306"/>
      <c r="E635" s="731"/>
      <c r="F635" s="305"/>
      <c r="G635" s="316"/>
    </row>
    <row r="636" spans="1:7">
      <c r="A636" s="315"/>
      <c r="B636" s="315"/>
      <c r="C636" s="315" t="s">
        <v>12</v>
      </c>
      <c r="D636" s="306"/>
      <c r="E636" s="731"/>
      <c r="F636" s="305"/>
      <c r="G636" s="316"/>
    </row>
    <row r="637" spans="1:7">
      <c r="A637" s="310"/>
      <c r="B637" s="310"/>
      <c r="C637" s="310"/>
      <c r="D637" s="307"/>
      <c r="E637" s="732"/>
      <c r="F637" s="309"/>
      <c r="G637" s="308"/>
    </row>
    <row r="638" spans="1:7" ht="100">
      <c r="A638" s="315" t="s">
        <v>958</v>
      </c>
      <c r="B638" s="315" t="s">
        <v>959</v>
      </c>
      <c r="C638" s="315"/>
      <c r="D638" s="315" t="s">
        <v>960</v>
      </c>
      <c r="E638" s="731"/>
      <c r="F638" s="305"/>
      <c r="G638" s="316"/>
    </row>
    <row r="639" spans="1:7">
      <c r="A639" s="315"/>
      <c r="B639" s="315"/>
      <c r="C639" s="315"/>
      <c r="D639" s="306"/>
      <c r="E639" s="731"/>
      <c r="F639" s="305"/>
      <c r="G639" s="316"/>
    </row>
    <row r="640" spans="1:7">
      <c r="A640" s="315"/>
      <c r="B640" s="315"/>
      <c r="C640" s="315" t="s">
        <v>740</v>
      </c>
      <c r="D640" s="319" t="s">
        <v>2065</v>
      </c>
      <c r="E640" s="731" t="s">
        <v>1370</v>
      </c>
      <c r="F640" s="305"/>
      <c r="G640" s="316"/>
    </row>
    <row r="641" spans="1:7">
      <c r="A641" s="315"/>
      <c r="B641" s="315"/>
      <c r="C641" s="315" t="s">
        <v>188</v>
      </c>
      <c r="D641" s="306"/>
      <c r="E641" s="731"/>
      <c r="F641" s="305"/>
      <c r="G641" s="316"/>
    </row>
    <row r="642" spans="1:7">
      <c r="A642" s="315"/>
      <c r="B642" s="315"/>
      <c r="C642" s="315" t="s">
        <v>10</v>
      </c>
      <c r="D642" s="306"/>
      <c r="E642" s="731"/>
      <c r="F642" s="305"/>
      <c r="G642" s="316"/>
    </row>
    <row r="643" spans="1:7">
      <c r="A643" s="315"/>
      <c r="B643" s="315"/>
      <c r="C643" s="315" t="s">
        <v>11</v>
      </c>
      <c r="D643" s="306"/>
      <c r="E643" s="731"/>
      <c r="F643" s="305"/>
      <c r="G643" s="316"/>
    </row>
    <row r="644" spans="1:7">
      <c r="A644" s="315"/>
      <c r="B644" s="315"/>
      <c r="C644" s="315" t="s">
        <v>12</v>
      </c>
      <c r="D644" s="306"/>
      <c r="E644" s="731"/>
      <c r="F644" s="305"/>
      <c r="G644" s="316"/>
    </row>
    <row r="645" spans="1:7">
      <c r="A645" s="310"/>
      <c r="B645" s="310"/>
      <c r="C645" s="310"/>
      <c r="D645" s="307"/>
      <c r="E645" s="732"/>
      <c r="F645" s="309"/>
      <c r="G645" s="308"/>
    </row>
    <row r="646" spans="1:7">
      <c r="A646" s="311">
        <v>2.13</v>
      </c>
      <c r="B646" s="311"/>
      <c r="C646" s="311"/>
      <c r="D646" s="311" t="s">
        <v>961</v>
      </c>
      <c r="E646" s="729"/>
      <c r="F646" s="312"/>
      <c r="G646" s="313"/>
    </row>
    <row r="647" spans="1:7" ht="100">
      <c r="A647" s="315" t="s">
        <v>962</v>
      </c>
      <c r="B647" s="315" t="s">
        <v>963</v>
      </c>
      <c r="C647" s="315"/>
      <c r="D647" s="315" t="s">
        <v>964</v>
      </c>
      <c r="E647" s="731"/>
      <c r="F647" s="305"/>
      <c r="G647" s="316"/>
    </row>
    <row r="648" spans="1:7">
      <c r="A648" s="315"/>
      <c r="B648" s="315"/>
      <c r="C648" s="315"/>
      <c r="D648" s="306"/>
      <c r="E648" s="731"/>
      <c r="F648" s="305"/>
      <c r="G648" s="316"/>
    </row>
    <row r="649" spans="1:7">
      <c r="A649" s="315"/>
      <c r="B649" s="315"/>
      <c r="C649" s="315" t="s">
        <v>740</v>
      </c>
      <c r="D649" s="306" t="s">
        <v>2066</v>
      </c>
      <c r="E649" s="731" t="s">
        <v>1370</v>
      </c>
      <c r="F649" s="305"/>
      <c r="G649" s="316"/>
    </row>
    <row r="650" spans="1:7">
      <c r="A650" s="315"/>
      <c r="B650" s="315"/>
      <c r="C650" s="315" t="s">
        <v>188</v>
      </c>
      <c r="D650" s="306"/>
      <c r="E650" s="731"/>
      <c r="F650" s="305"/>
      <c r="G650" s="316"/>
    </row>
    <row r="651" spans="1:7">
      <c r="A651" s="315"/>
      <c r="B651" s="315"/>
      <c r="C651" s="315" t="s">
        <v>10</v>
      </c>
      <c r="D651" s="306"/>
      <c r="E651" s="731"/>
      <c r="F651" s="305"/>
      <c r="G651" s="316"/>
    </row>
    <row r="652" spans="1:7">
      <c r="A652" s="315"/>
      <c r="B652" s="315"/>
      <c r="C652" s="315" t="s">
        <v>11</v>
      </c>
      <c r="D652" s="306"/>
      <c r="E652" s="731"/>
      <c r="F652" s="305"/>
      <c r="G652" s="316"/>
    </row>
    <row r="653" spans="1:7">
      <c r="A653" s="315"/>
      <c r="B653" s="315"/>
      <c r="C653" s="315" t="s">
        <v>12</v>
      </c>
      <c r="D653" s="306"/>
      <c r="E653" s="731"/>
      <c r="F653" s="305"/>
      <c r="G653" s="316"/>
    </row>
    <row r="654" spans="1:7">
      <c r="A654" s="310"/>
      <c r="B654" s="310"/>
      <c r="C654" s="310"/>
      <c r="D654" s="307"/>
      <c r="E654" s="732"/>
      <c r="F654" s="309"/>
      <c r="G654" s="308"/>
    </row>
    <row r="655" spans="1:7" ht="25">
      <c r="A655" s="315" t="s">
        <v>965</v>
      </c>
      <c r="B655" s="315" t="s">
        <v>966</v>
      </c>
      <c r="C655" s="315"/>
      <c r="D655" s="315" t="s">
        <v>967</v>
      </c>
      <c r="E655" s="731"/>
      <c r="F655" s="305"/>
      <c r="G655" s="316"/>
    </row>
    <row r="656" spans="1:7">
      <c r="A656" s="315"/>
      <c r="B656" s="315"/>
      <c r="C656" s="315"/>
      <c r="D656" s="306"/>
      <c r="E656" s="731"/>
      <c r="F656" s="305"/>
      <c r="G656" s="316"/>
    </row>
    <row r="657" spans="1:7">
      <c r="A657" s="315"/>
      <c r="B657" s="315"/>
      <c r="C657" s="315" t="s">
        <v>740</v>
      </c>
      <c r="D657" s="306" t="s">
        <v>2066</v>
      </c>
      <c r="E657" s="731" t="s">
        <v>1370</v>
      </c>
      <c r="F657" s="305"/>
      <c r="G657" s="316"/>
    </row>
    <row r="658" spans="1:7">
      <c r="A658" s="315"/>
      <c r="B658" s="315"/>
      <c r="C658" s="315" t="s">
        <v>188</v>
      </c>
      <c r="D658" s="306"/>
      <c r="E658" s="731"/>
      <c r="F658" s="305"/>
      <c r="G658" s="316"/>
    </row>
    <row r="659" spans="1:7">
      <c r="A659" s="315"/>
      <c r="B659" s="315"/>
      <c r="C659" s="315" t="s">
        <v>10</v>
      </c>
      <c r="D659" s="306"/>
      <c r="E659" s="731"/>
      <c r="F659" s="305"/>
      <c r="G659" s="316"/>
    </row>
    <row r="660" spans="1:7">
      <c r="A660" s="315"/>
      <c r="B660" s="315"/>
      <c r="C660" s="315" t="s">
        <v>11</v>
      </c>
      <c r="D660" s="306"/>
      <c r="E660" s="731"/>
      <c r="F660" s="305"/>
      <c r="G660" s="316"/>
    </row>
    <row r="661" spans="1:7">
      <c r="A661" s="315"/>
      <c r="B661" s="315"/>
      <c r="C661" s="315" t="s">
        <v>12</v>
      </c>
      <c r="D661" s="306"/>
      <c r="E661" s="731"/>
      <c r="F661" s="305"/>
      <c r="G661" s="316"/>
    </row>
    <row r="662" spans="1:7">
      <c r="A662" s="310"/>
      <c r="B662" s="310"/>
      <c r="C662" s="310"/>
      <c r="D662" s="307"/>
      <c r="E662" s="732"/>
      <c r="F662" s="309"/>
      <c r="G662" s="308"/>
    </row>
    <row r="663" spans="1:7" ht="112.5">
      <c r="A663" s="315" t="s">
        <v>968</v>
      </c>
      <c r="B663" s="315" t="s">
        <v>969</v>
      </c>
      <c r="C663" s="315"/>
      <c r="D663" s="315" t="s">
        <v>970</v>
      </c>
      <c r="E663" s="731"/>
      <c r="F663" s="305"/>
      <c r="G663" s="316"/>
    </row>
    <row r="664" spans="1:7">
      <c r="A664" s="315"/>
      <c r="B664" s="315"/>
      <c r="C664" s="315"/>
      <c r="D664" s="306"/>
      <c r="E664" s="731"/>
      <c r="F664" s="305"/>
      <c r="G664" s="316"/>
    </row>
    <row r="665" spans="1:7">
      <c r="A665" s="315"/>
      <c r="B665" s="315"/>
      <c r="C665" s="315" t="s">
        <v>740</v>
      </c>
      <c r="D665" s="306" t="s">
        <v>2066</v>
      </c>
      <c r="E665" s="731" t="s">
        <v>1370</v>
      </c>
      <c r="F665" s="305"/>
      <c r="G665" s="316"/>
    </row>
    <row r="666" spans="1:7">
      <c r="A666" s="315"/>
      <c r="B666" s="315"/>
      <c r="C666" s="315" t="s">
        <v>188</v>
      </c>
      <c r="D666" s="306"/>
      <c r="E666" s="731"/>
      <c r="F666" s="305"/>
      <c r="G666" s="316"/>
    </row>
    <row r="667" spans="1:7">
      <c r="A667" s="315"/>
      <c r="B667" s="315"/>
      <c r="C667" s="315" t="s">
        <v>10</v>
      </c>
      <c r="D667" s="306"/>
      <c r="E667" s="731"/>
      <c r="F667" s="305"/>
      <c r="G667" s="316"/>
    </row>
    <row r="668" spans="1:7">
      <c r="A668" s="315"/>
      <c r="B668" s="315"/>
      <c r="C668" s="315" t="s">
        <v>11</v>
      </c>
      <c r="D668" s="306"/>
      <c r="E668" s="731"/>
      <c r="F668" s="305"/>
      <c r="G668" s="316"/>
    </row>
    <row r="669" spans="1:7">
      <c r="A669" s="315"/>
      <c r="B669" s="315"/>
      <c r="C669" s="315" t="s">
        <v>12</v>
      </c>
      <c r="D669" s="306"/>
      <c r="E669" s="731"/>
      <c r="F669" s="305"/>
      <c r="G669" s="316"/>
    </row>
    <row r="670" spans="1:7">
      <c r="A670" s="310"/>
      <c r="B670" s="310"/>
      <c r="C670" s="310"/>
      <c r="D670" s="307"/>
      <c r="E670" s="732"/>
      <c r="F670" s="309"/>
      <c r="G670" s="308"/>
    </row>
    <row r="671" spans="1:7" ht="212.5">
      <c r="A671" s="315" t="s">
        <v>971</v>
      </c>
      <c r="B671" s="315" t="s">
        <v>972</v>
      </c>
      <c r="C671" s="315"/>
      <c r="D671" s="315" t="s">
        <v>973</v>
      </c>
      <c r="E671" s="731"/>
      <c r="F671" s="305"/>
      <c r="G671" s="316"/>
    </row>
    <row r="672" spans="1:7">
      <c r="A672" s="315"/>
      <c r="B672" s="315"/>
      <c r="C672" s="315"/>
      <c r="D672" s="306"/>
      <c r="E672" s="731"/>
      <c r="F672" s="305"/>
      <c r="G672" s="316"/>
    </row>
    <row r="673" spans="1:7">
      <c r="A673" s="315"/>
      <c r="B673" s="315"/>
      <c r="C673" s="315" t="s">
        <v>740</v>
      </c>
      <c r="D673" s="306" t="s">
        <v>2066</v>
      </c>
      <c r="E673" s="731" t="s">
        <v>1370</v>
      </c>
      <c r="F673" s="305"/>
      <c r="G673" s="316"/>
    </row>
    <row r="674" spans="1:7">
      <c r="A674" s="315"/>
      <c r="B674" s="315"/>
      <c r="C674" s="315" t="s">
        <v>188</v>
      </c>
      <c r="D674" s="306"/>
      <c r="E674" s="731"/>
      <c r="F674" s="305"/>
      <c r="G674" s="316"/>
    </row>
    <row r="675" spans="1:7">
      <c r="A675" s="315"/>
      <c r="B675" s="315"/>
      <c r="C675" s="315" t="s">
        <v>10</v>
      </c>
      <c r="D675" s="306"/>
      <c r="E675" s="731"/>
      <c r="F675" s="305"/>
      <c r="G675" s="316"/>
    </row>
    <row r="676" spans="1:7">
      <c r="A676" s="315"/>
      <c r="B676" s="315"/>
      <c r="C676" s="315" t="s">
        <v>11</v>
      </c>
      <c r="D676" s="306"/>
      <c r="E676" s="731"/>
      <c r="F676" s="305"/>
      <c r="G676" s="316"/>
    </row>
    <row r="677" spans="1:7">
      <c r="A677" s="315"/>
      <c r="B677" s="315"/>
      <c r="C677" s="315" t="s">
        <v>12</v>
      </c>
      <c r="D677" s="306"/>
      <c r="E677" s="731"/>
      <c r="F677" s="305"/>
      <c r="G677" s="316"/>
    </row>
    <row r="678" spans="1:7">
      <c r="A678" s="310"/>
      <c r="B678" s="310"/>
      <c r="C678" s="310"/>
      <c r="D678" s="307"/>
      <c r="E678" s="732"/>
      <c r="F678" s="309"/>
      <c r="G678" s="308"/>
    </row>
    <row r="679" spans="1:7" ht="75">
      <c r="A679" s="315" t="s">
        <v>974</v>
      </c>
      <c r="B679" s="315" t="s">
        <v>975</v>
      </c>
      <c r="C679" s="315"/>
      <c r="D679" s="315" t="s">
        <v>976</v>
      </c>
      <c r="E679" s="731"/>
      <c r="F679" s="305"/>
      <c r="G679" s="316"/>
    </row>
    <row r="680" spans="1:7">
      <c r="A680" s="315"/>
      <c r="B680" s="315"/>
      <c r="C680" s="315"/>
      <c r="D680" s="306"/>
      <c r="E680" s="731"/>
      <c r="F680" s="305"/>
      <c r="G680" s="316"/>
    </row>
    <row r="681" spans="1:7">
      <c r="A681" s="315"/>
      <c r="B681" s="315"/>
      <c r="C681" s="315" t="s">
        <v>740</v>
      </c>
      <c r="D681" s="306" t="s">
        <v>2067</v>
      </c>
      <c r="E681" s="731" t="s">
        <v>1370</v>
      </c>
      <c r="F681" s="305"/>
      <c r="G681" s="316"/>
    </row>
    <row r="682" spans="1:7">
      <c r="A682" s="315"/>
      <c r="B682" s="315"/>
      <c r="C682" s="315" t="s">
        <v>188</v>
      </c>
      <c r="D682" s="306"/>
      <c r="E682" s="731"/>
      <c r="F682" s="305"/>
      <c r="G682" s="316"/>
    </row>
    <row r="683" spans="1:7">
      <c r="A683" s="315"/>
      <c r="B683" s="315"/>
      <c r="C683" s="315" t="s">
        <v>10</v>
      </c>
      <c r="D683" s="306"/>
      <c r="E683" s="731"/>
      <c r="F683" s="305"/>
      <c r="G683" s="316"/>
    </row>
    <row r="684" spans="1:7">
      <c r="A684" s="315"/>
      <c r="B684" s="315"/>
      <c r="C684" s="315" t="s">
        <v>11</v>
      </c>
      <c r="D684" s="306"/>
      <c r="E684" s="731"/>
      <c r="F684" s="305"/>
      <c r="G684" s="316"/>
    </row>
    <row r="685" spans="1:7">
      <c r="A685" s="315"/>
      <c r="B685" s="315"/>
      <c r="C685" s="315" t="s">
        <v>12</v>
      </c>
      <c r="D685" s="306"/>
      <c r="E685" s="731"/>
      <c r="F685" s="305"/>
      <c r="G685" s="316"/>
    </row>
    <row r="686" spans="1:7">
      <c r="A686" s="310"/>
      <c r="B686" s="310"/>
      <c r="C686" s="310"/>
      <c r="D686" s="307"/>
      <c r="E686" s="732"/>
      <c r="F686" s="309"/>
      <c r="G686" s="308"/>
    </row>
    <row r="687" spans="1:7" ht="25">
      <c r="A687" s="315" t="s">
        <v>977</v>
      </c>
      <c r="B687" s="315" t="s">
        <v>978</v>
      </c>
      <c r="C687" s="315"/>
      <c r="D687" s="315" t="s">
        <v>979</v>
      </c>
      <c r="E687" s="731"/>
      <c r="F687" s="305"/>
      <c r="G687" s="316"/>
    </row>
    <row r="688" spans="1:7">
      <c r="A688" s="315"/>
      <c r="B688" s="315"/>
      <c r="C688" s="315"/>
      <c r="D688" s="306"/>
      <c r="E688" s="731"/>
      <c r="F688" s="305"/>
      <c r="G688" s="316"/>
    </row>
    <row r="689" spans="1:7">
      <c r="A689" s="315"/>
      <c r="B689" s="315"/>
      <c r="C689" s="315" t="s">
        <v>740</v>
      </c>
      <c r="D689" s="306" t="s">
        <v>2067</v>
      </c>
      <c r="E689" s="731" t="s">
        <v>1370</v>
      </c>
      <c r="F689" s="305"/>
      <c r="G689" s="316"/>
    </row>
    <row r="690" spans="1:7">
      <c r="A690" s="315"/>
      <c r="B690" s="315"/>
      <c r="C690" s="315" t="s">
        <v>188</v>
      </c>
      <c r="D690" s="306"/>
      <c r="E690" s="731"/>
      <c r="F690" s="305"/>
      <c r="G690" s="316"/>
    </row>
    <row r="691" spans="1:7">
      <c r="A691" s="315"/>
      <c r="B691" s="315"/>
      <c r="C691" s="315" t="s">
        <v>10</v>
      </c>
      <c r="D691" s="306"/>
      <c r="E691" s="731"/>
      <c r="F691" s="305"/>
      <c r="G691" s="316"/>
    </row>
    <row r="692" spans="1:7">
      <c r="A692" s="315"/>
      <c r="B692" s="315"/>
      <c r="C692" s="315" t="s">
        <v>11</v>
      </c>
      <c r="D692" s="306"/>
      <c r="E692" s="731"/>
      <c r="F692" s="305"/>
      <c r="G692" s="316"/>
    </row>
    <row r="693" spans="1:7">
      <c r="A693" s="315"/>
      <c r="B693" s="315"/>
      <c r="C693" s="315" t="s">
        <v>12</v>
      </c>
      <c r="D693" s="306"/>
      <c r="E693" s="731"/>
      <c r="F693" s="305"/>
      <c r="G693" s="316"/>
    </row>
    <row r="694" spans="1:7">
      <c r="A694" s="310"/>
      <c r="B694" s="310"/>
      <c r="C694" s="310"/>
      <c r="D694" s="307"/>
      <c r="E694" s="732"/>
      <c r="F694" s="309"/>
      <c r="G694" s="308"/>
    </row>
    <row r="695" spans="1:7">
      <c r="A695" s="311">
        <v>2.14</v>
      </c>
      <c r="B695" s="311"/>
      <c r="C695" s="311"/>
      <c r="D695" s="311" t="s">
        <v>980</v>
      </c>
      <c r="E695" s="729"/>
      <c r="F695" s="312"/>
      <c r="G695" s="313"/>
    </row>
    <row r="696" spans="1:7" ht="87.5">
      <c r="A696" s="315" t="s">
        <v>981</v>
      </c>
      <c r="B696" s="315" t="s">
        <v>982</v>
      </c>
      <c r="C696" s="315"/>
      <c r="D696" s="315" t="s">
        <v>983</v>
      </c>
      <c r="E696" s="731"/>
      <c r="F696" s="305"/>
      <c r="G696" s="316"/>
    </row>
    <row r="697" spans="1:7">
      <c r="A697" s="315"/>
      <c r="B697" s="315"/>
      <c r="C697" s="315"/>
      <c r="D697" s="306"/>
      <c r="E697" s="731"/>
      <c r="F697" s="305"/>
      <c r="G697" s="316"/>
    </row>
    <row r="698" spans="1:7">
      <c r="A698" s="315"/>
      <c r="B698" s="315"/>
      <c r="C698" s="315" t="s">
        <v>740</v>
      </c>
      <c r="D698" s="318" t="s">
        <v>2068</v>
      </c>
      <c r="E698" s="731" t="s">
        <v>1370</v>
      </c>
      <c r="F698" s="305"/>
      <c r="G698" s="316"/>
    </row>
    <row r="699" spans="1:7">
      <c r="A699" s="315"/>
      <c r="B699" s="315"/>
      <c r="C699" s="315" t="s">
        <v>188</v>
      </c>
      <c r="D699" s="306"/>
      <c r="E699" s="731"/>
      <c r="F699" s="305"/>
      <c r="G699" s="316"/>
    </row>
    <row r="700" spans="1:7">
      <c r="A700" s="315"/>
      <c r="B700" s="315"/>
      <c r="C700" s="315" t="s">
        <v>10</v>
      </c>
      <c r="D700" s="306"/>
      <c r="E700" s="731"/>
      <c r="F700" s="305"/>
      <c r="G700" s="316"/>
    </row>
    <row r="701" spans="1:7">
      <c r="A701" s="315"/>
      <c r="B701" s="315"/>
      <c r="C701" s="315" t="s">
        <v>11</v>
      </c>
      <c r="D701" s="306"/>
      <c r="E701" s="731"/>
      <c r="F701" s="305"/>
      <c r="G701" s="316"/>
    </row>
    <row r="702" spans="1:7">
      <c r="A702" s="315"/>
      <c r="B702" s="315"/>
      <c r="C702" s="315" t="s">
        <v>12</v>
      </c>
      <c r="D702" s="306"/>
      <c r="E702" s="731"/>
      <c r="F702" s="305"/>
      <c r="G702" s="316"/>
    </row>
    <row r="703" spans="1:7">
      <c r="A703" s="310"/>
      <c r="B703" s="310"/>
      <c r="C703" s="310"/>
      <c r="D703" s="307"/>
      <c r="E703" s="732"/>
      <c r="F703" s="309"/>
      <c r="G703" s="308"/>
    </row>
    <row r="704" spans="1:7">
      <c r="A704" s="311">
        <v>2.15</v>
      </c>
      <c r="B704" s="311"/>
      <c r="C704" s="311"/>
      <c r="D704" s="311" t="s">
        <v>984</v>
      </c>
      <c r="E704" s="729"/>
      <c r="F704" s="312"/>
      <c r="G704" s="313"/>
    </row>
    <row r="705" spans="1:7" ht="87.5">
      <c r="A705" s="315" t="s">
        <v>985</v>
      </c>
      <c r="B705" s="315" t="s">
        <v>986</v>
      </c>
      <c r="C705" s="315"/>
      <c r="D705" s="315" t="s">
        <v>987</v>
      </c>
      <c r="E705" s="731"/>
      <c r="F705" s="305"/>
      <c r="G705" s="316"/>
    </row>
    <row r="706" spans="1:7">
      <c r="A706" s="315"/>
      <c r="B706" s="315"/>
      <c r="C706" s="315"/>
      <c r="D706" s="306"/>
      <c r="E706" s="731"/>
      <c r="F706" s="305"/>
      <c r="G706" s="316"/>
    </row>
    <row r="707" spans="1:7">
      <c r="A707" s="315"/>
      <c r="B707" s="315"/>
      <c r="C707" s="315" t="s">
        <v>740</v>
      </c>
      <c r="D707" s="318" t="s">
        <v>2069</v>
      </c>
      <c r="E707" s="731" t="s">
        <v>1370</v>
      </c>
      <c r="F707" s="305"/>
      <c r="G707" s="316"/>
    </row>
    <row r="708" spans="1:7">
      <c r="A708" s="315"/>
      <c r="B708" s="315"/>
      <c r="C708" s="315" t="s">
        <v>188</v>
      </c>
      <c r="D708" s="306"/>
      <c r="E708" s="731"/>
      <c r="F708" s="305"/>
      <c r="G708" s="316"/>
    </row>
    <row r="709" spans="1:7">
      <c r="A709" s="315"/>
      <c r="B709" s="315"/>
      <c r="C709" s="315" t="s">
        <v>10</v>
      </c>
      <c r="D709" s="306"/>
      <c r="E709" s="731"/>
      <c r="F709" s="305"/>
      <c r="G709" s="316"/>
    </row>
    <row r="710" spans="1:7">
      <c r="A710" s="315"/>
      <c r="B710" s="315"/>
      <c r="C710" s="315" t="s">
        <v>11</v>
      </c>
      <c r="D710" s="306"/>
      <c r="E710" s="731"/>
      <c r="F710" s="305"/>
      <c r="G710" s="316"/>
    </row>
    <row r="711" spans="1:7">
      <c r="A711" s="315"/>
      <c r="B711" s="315"/>
      <c r="C711" s="315" t="s">
        <v>12</v>
      </c>
      <c r="D711" s="306"/>
      <c r="E711" s="731"/>
      <c r="F711" s="305"/>
      <c r="G711" s="316"/>
    </row>
    <row r="712" spans="1:7">
      <c r="A712" s="310"/>
      <c r="B712" s="310"/>
      <c r="C712" s="310"/>
      <c r="D712" s="307"/>
      <c r="E712" s="732"/>
      <c r="F712" s="309"/>
      <c r="G712" s="308"/>
    </row>
    <row r="713" spans="1:7" ht="112.5">
      <c r="A713" s="315" t="s">
        <v>988</v>
      </c>
      <c r="B713" s="315" t="s">
        <v>989</v>
      </c>
      <c r="C713" s="315"/>
      <c r="D713" s="315" t="s">
        <v>990</v>
      </c>
      <c r="E713" s="731"/>
      <c r="F713" s="305"/>
      <c r="G713" s="316"/>
    </row>
    <row r="714" spans="1:7">
      <c r="A714" s="315"/>
      <c r="B714" s="315"/>
      <c r="C714" s="315"/>
      <c r="D714" s="306"/>
      <c r="E714" s="731"/>
      <c r="F714" s="305"/>
      <c r="G714" s="316"/>
    </row>
    <row r="715" spans="1:7" ht="25">
      <c r="A715" s="315"/>
      <c r="B715" s="315"/>
      <c r="C715" s="315" t="s">
        <v>740</v>
      </c>
      <c r="D715" s="318" t="s">
        <v>2070</v>
      </c>
      <c r="E715" s="731" t="s">
        <v>1370</v>
      </c>
      <c r="F715" s="305"/>
      <c r="G715" s="316"/>
    </row>
    <row r="716" spans="1:7">
      <c r="A716" s="315"/>
      <c r="B716" s="315"/>
      <c r="C716" s="315" t="s">
        <v>188</v>
      </c>
      <c r="D716" s="306"/>
      <c r="E716" s="731"/>
      <c r="F716" s="305"/>
      <c r="G716" s="316"/>
    </row>
    <row r="717" spans="1:7">
      <c r="A717" s="315"/>
      <c r="B717" s="315"/>
      <c r="C717" s="315" t="s">
        <v>10</v>
      </c>
      <c r="D717" s="306"/>
      <c r="E717" s="731"/>
      <c r="F717" s="305"/>
      <c r="G717" s="316"/>
    </row>
    <row r="718" spans="1:7">
      <c r="A718" s="315"/>
      <c r="B718" s="315"/>
      <c r="C718" s="315" t="s">
        <v>11</v>
      </c>
      <c r="D718" s="306"/>
      <c r="E718" s="731"/>
      <c r="F718" s="305"/>
      <c r="G718" s="316"/>
    </row>
    <row r="719" spans="1:7">
      <c r="A719" s="315"/>
      <c r="B719" s="315"/>
      <c r="C719" s="315" t="s">
        <v>12</v>
      </c>
      <c r="D719" s="306"/>
      <c r="E719" s="731"/>
      <c r="F719" s="305"/>
      <c r="G719" s="316"/>
    </row>
    <row r="720" spans="1:7">
      <c r="A720" s="310"/>
      <c r="B720" s="310"/>
      <c r="C720" s="310"/>
      <c r="D720" s="307"/>
      <c r="E720" s="732"/>
      <c r="F720" s="309"/>
      <c r="G720" s="308"/>
    </row>
    <row r="721" spans="1:7" ht="212.5">
      <c r="A721" s="315" t="s">
        <v>991</v>
      </c>
      <c r="B721" s="315" t="s">
        <v>992</v>
      </c>
      <c r="C721" s="315"/>
      <c r="D721" s="315" t="s">
        <v>993</v>
      </c>
      <c r="E721" s="731"/>
      <c r="F721" s="305"/>
      <c r="G721" s="316"/>
    </row>
    <row r="722" spans="1:7">
      <c r="A722" s="315"/>
      <c r="B722" s="315"/>
      <c r="C722" s="315"/>
      <c r="D722" s="306"/>
      <c r="E722" s="731"/>
      <c r="F722" s="305"/>
      <c r="G722" s="316"/>
    </row>
    <row r="723" spans="1:7" ht="50">
      <c r="A723" s="315"/>
      <c r="B723" s="315"/>
      <c r="C723" s="315" t="s">
        <v>740</v>
      </c>
      <c r="D723" s="318" t="s">
        <v>2071</v>
      </c>
      <c r="E723" s="731" t="s">
        <v>1370</v>
      </c>
      <c r="F723" s="305" t="s">
        <v>2072</v>
      </c>
      <c r="G723" s="316"/>
    </row>
    <row r="724" spans="1:7">
      <c r="A724" s="315"/>
      <c r="B724" s="315"/>
      <c r="C724" s="315" t="s">
        <v>188</v>
      </c>
      <c r="D724" s="306"/>
      <c r="E724" s="731"/>
      <c r="F724" s="305"/>
      <c r="G724" s="316"/>
    </row>
    <row r="725" spans="1:7">
      <c r="A725" s="315"/>
      <c r="B725" s="315"/>
      <c r="C725" s="315" t="s">
        <v>10</v>
      </c>
      <c r="D725" s="306"/>
      <c r="E725" s="731"/>
      <c r="F725" s="305"/>
      <c r="G725" s="316"/>
    </row>
    <row r="726" spans="1:7">
      <c r="A726" s="315"/>
      <c r="B726" s="315"/>
      <c r="C726" s="315" t="s">
        <v>11</v>
      </c>
      <c r="D726" s="306"/>
      <c r="E726" s="731"/>
      <c r="F726" s="305"/>
      <c r="G726" s="316"/>
    </row>
    <row r="727" spans="1:7">
      <c r="A727" s="315"/>
      <c r="B727" s="315"/>
      <c r="C727" s="315" t="s">
        <v>12</v>
      </c>
      <c r="D727" s="306"/>
      <c r="E727" s="731"/>
      <c r="F727" s="305"/>
      <c r="G727" s="316"/>
    </row>
    <row r="728" spans="1:7">
      <c r="A728" s="310"/>
      <c r="B728" s="310"/>
      <c r="C728" s="310"/>
      <c r="D728" s="307"/>
      <c r="E728" s="732"/>
      <c r="F728" s="309"/>
      <c r="G728" s="308"/>
    </row>
    <row r="729" spans="1:7" ht="87.5">
      <c r="A729" s="315" t="s">
        <v>994</v>
      </c>
      <c r="B729" s="315" t="s">
        <v>233</v>
      </c>
      <c r="C729" s="315"/>
      <c r="D729" s="315" t="s">
        <v>995</v>
      </c>
      <c r="E729" s="731"/>
      <c r="F729" s="305"/>
      <c r="G729" s="316"/>
    </row>
    <row r="730" spans="1:7">
      <c r="A730" s="315"/>
      <c r="B730" s="315"/>
      <c r="C730" s="315"/>
      <c r="D730" s="306"/>
      <c r="E730" s="731"/>
      <c r="F730" s="305"/>
      <c r="G730" s="316"/>
    </row>
    <row r="731" spans="1:7" ht="30">
      <c r="A731" s="661"/>
      <c r="B731" s="661"/>
      <c r="C731" s="661" t="s">
        <v>740</v>
      </c>
      <c r="D731" s="665" t="s">
        <v>2161</v>
      </c>
      <c r="E731" s="733" t="s">
        <v>2025</v>
      </c>
      <c r="F731" s="664" t="s">
        <v>2073</v>
      </c>
      <c r="G731" s="663"/>
    </row>
    <row r="732" spans="1:7">
      <c r="A732" s="315"/>
      <c r="B732" s="315"/>
      <c r="C732" s="315" t="s">
        <v>188</v>
      </c>
      <c r="D732" s="306"/>
      <c r="E732" s="731"/>
      <c r="F732" s="305"/>
      <c r="G732" s="316"/>
    </row>
    <row r="733" spans="1:7">
      <c r="A733" s="315"/>
      <c r="B733" s="315"/>
      <c r="C733" s="315" t="s">
        <v>10</v>
      </c>
      <c r="D733" s="306"/>
      <c r="E733" s="731"/>
      <c r="F733" s="305"/>
      <c r="G733" s="316"/>
    </row>
    <row r="734" spans="1:7">
      <c r="A734" s="315"/>
      <c r="B734" s="315"/>
      <c r="C734" s="315" t="s">
        <v>11</v>
      </c>
      <c r="D734" s="306"/>
      <c r="E734" s="731"/>
      <c r="F734" s="305"/>
      <c r="G734" s="316"/>
    </row>
    <row r="735" spans="1:7">
      <c r="A735" s="315"/>
      <c r="B735" s="315"/>
      <c r="C735" s="315" t="s">
        <v>12</v>
      </c>
      <c r="D735" s="306"/>
      <c r="E735" s="731"/>
      <c r="F735" s="305"/>
      <c r="G735" s="316"/>
    </row>
    <row r="736" spans="1:7">
      <c r="A736" s="310"/>
      <c r="B736" s="310"/>
      <c r="C736" s="310"/>
      <c r="D736" s="307"/>
      <c r="E736" s="732"/>
      <c r="F736" s="309"/>
      <c r="G736" s="308"/>
    </row>
    <row r="737" spans="1:7" ht="112.5">
      <c r="A737" s="315" t="s">
        <v>996</v>
      </c>
      <c r="B737" s="315" t="s">
        <v>997</v>
      </c>
      <c r="C737" s="315"/>
      <c r="D737" s="315" t="s">
        <v>998</v>
      </c>
      <c r="E737" s="731"/>
      <c r="F737" s="305"/>
      <c r="G737" s="316"/>
    </row>
    <row r="738" spans="1:7">
      <c r="A738" s="315"/>
      <c r="B738" s="315"/>
      <c r="C738" s="315"/>
      <c r="D738" s="306"/>
      <c r="E738" s="731"/>
      <c r="F738" s="305"/>
      <c r="G738" s="316"/>
    </row>
    <row r="739" spans="1:7">
      <c r="A739" s="315"/>
      <c r="B739" s="315"/>
      <c r="C739" s="315" t="s">
        <v>740</v>
      </c>
      <c r="D739" s="319" t="s">
        <v>2074</v>
      </c>
      <c r="E739" s="731" t="s">
        <v>1370</v>
      </c>
      <c r="F739" s="305"/>
      <c r="G739" s="316"/>
    </row>
    <row r="740" spans="1:7">
      <c r="A740" s="315"/>
      <c r="B740" s="315"/>
      <c r="C740" s="315" t="s">
        <v>188</v>
      </c>
      <c r="D740" s="306"/>
      <c r="E740" s="731"/>
      <c r="F740" s="305"/>
      <c r="G740" s="316"/>
    </row>
    <row r="741" spans="1:7">
      <c r="A741" s="315"/>
      <c r="B741" s="315"/>
      <c r="C741" s="315" t="s">
        <v>10</v>
      </c>
      <c r="D741" s="306"/>
      <c r="E741" s="731"/>
      <c r="F741" s="305"/>
      <c r="G741" s="316"/>
    </row>
    <row r="742" spans="1:7">
      <c r="A742" s="315"/>
      <c r="B742" s="315"/>
      <c r="C742" s="315" t="s">
        <v>11</v>
      </c>
      <c r="D742" s="306"/>
      <c r="E742" s="731"/>
      <c r="F742" s="305"/>
      <c r="G742" s="316"/>
    </row>
    <row r="743" spans="1:7">
      <c r="A743" s="315"/>
      <c r="B743" s="315"/>
      <c r="C743" s="315" t="s">
        <v>12</v>
      </c>
      <c r="D743" s="306"/>
      <c r="E743" s="731"/>
      <c r="F743" s="305"/>
      <c r="G743" s="316"/>
    </row>
    <row r="744" spans="1:7">
      <c r="A744" s="310"/>
      <c r="B744" s="310"/>
      <c r="C744" s="310"/>
      <c r="D744" s="307"/>
      <c r="E744" s="732"/>
      <c r="F744" s="309"/>
      <c r="G744" s="308"/>
    </row>
    <row r="745" spans="1:7" ht="50">
      <c r="A745" s="315" t="s">
        <v>999</v>
      </c>
      <c r="B745" s="315" t="s">
        <v>1000</v>
      </c>
      <c r="C745" s="315"/>
      <c r="D745" s="315" t="s">
        <v>1001</v>
      </c>
      <c r="E745" s="731"/>
      <c r="F745" s="305"/>
      <c r="G745" s="316"/>
    </row>
    <row r="746" spans="1:7">
      <c r="A746" s="315"/>
      <c r="B746" s="315"/>
      <c r="C746" s="315"/>
      <c r="D746" s="306"/>
      <c r="E746" s="731"/>
      <c r="F746" s="305"/>
      <c r="G746" s="316"/>
    </row>
    <row r="747" spans="1:7">
      <c r="A747" s="315"/>
      <c r="B747" s="315"/>
      <c r="C747" s="315" t="s">
        <v>740</v>
      </c>
      <c r="D747" s="306" t="s">
        <v>2075</v>
      </c>
      <c r="E747" s="731" t="s">
        <v>1370</v>
      </c>
      <c r="F747" s="305"/>
      <c r="G747" s="316"/>
    </row>
    <row r="748" spans="1:7">
      <c r="A748" s="315"/>
      <c r="B748" s="315"/>
      <c r="C748" s="315" t="s">
        <v>188</v>
      </c>
      <c r="D748" s="306"/>
      <c r="E748" s="731"/>
      <c r="F748" s="305"/>
      <c r="G748" s="316"/>
    </row>
    <row r="749" spans="1:7">
      <c r="A749" s="315"/>
      <c r="B749" s="315"/>
      <c r="C749" s="315" t="s">
        <v>10</v>
      </c>
      <c r="D749" s="306"/>
      <c r="E749" s="731"/>
      <c r="F749" s="305"/>
      <c r="G749" s="316"/>
    </row>
    <row r="750" spans="1:7">
      <c r="A750" s="315"/>
      <c r="B750" s="315"/>
      <c r="C750" s="315" t="s">
        <v>11</v>
      </c>
      <c r="D750" s="306"/>
      <c r="E750" s="731"/>
      <c r="F750" s="305"/>
      <c r="G750" s="316"/>
    </row>
    <row r="751" spans="1:7">
      <c r="A751" s="315"/>
      <c r="B751" s="315"/>
      <c r="C751" s="315" t="s">
        <v>12</v>
      </c>
      <c r="D751" s="306"/>
      <c r="E751" s="731"/>
      <c r="F751" s="305"/>
      <c r="G751" s="316"/>
    </row>
    <row r="752" spans="1:7">
      <c r="A752" s="310"/>
      <c r="B752" s="310"/>
      <c r="C752" s="310"/>
      <c r="D752" s="320"/>
      <c r="E752" s="732"/>
      <c r="F752" s="309"/>
      <c r="G752" s="308"/>
    </row>
    <row r="753" spans="1:7">
      <c r="A753" s="311">
        <v>3</v>
      </c>
      <c r="B753" s="311"/>
      <c r="C753" s="311"/>
      <c r="D753" s="311" t="s">
        <v>1002</v>
      </c>
      <c r="E753" s="729"/>
      <c r="F753" s="312"/>
      <c r="G753" s="313"/>
    </row>
    <row r="754" spans="1:7">
      <c r="A754" s="311">
        <v>3.1</v>
      </c>
      <c r="B754" s="311"/>
      <c r="C754" s="311"/>
      <c r="D754" s="311" t="s">
        <v>1003</v>
      </c>
      <c r="E754" s="729"/>
      <c r="F754" s="312"/>
      <c r="G754" s="313"/>
    </row>
    <row r="755" spans="1:7" ht="75">
      <c r="A755" s="315" t="s">
        <v>1004</v>
      </c>
      <c r="B755" s="315" t="s">
        <v>1005</v>
      </c>
      <c r="C755" s="315"/>
      <c r="D755" s="315" t="s">
        <v>1006</v>
      </c>
      <c r="E755" s="731"/>
      <c r="F755" s="305"/>
      <c r="G755" s="316"/>
    </row>
    <row r="756" spans="1:7">
      <c r="A756" s="315"/>
      <c r="B756" s="315"/>
      <c r="C756" s="315"/>
      <c r="D756" s="306"/>
      <c r="E756" s="731"/>
      <c r="F756" s="305"/>
      <c r="G756" s="316"/>
    </row>
    <row r="757" spans="1:7" ht="25">
      <c r="A757" s="315"/>
      <c r="B757" s="315"/>
      <c r="C757" s="315" t="s">
        <v>740</v>
      </c>
      <c r="D757" s="306" t="s">
        <v>2076</v>
      </c>
      <c r="E757" s="731" t="s">
        <v>1370</v>
      </c>
      <c r="F757" s="305"/>
      <c r="G757" s="316"/>
    </row>
    <row r="758" spans="1:7">
      <c r="A758" s="315"/>
      <c r="B758" s="315"/>
      <c r="C758" s="315" t="s">
        <v>188</v>
      </c>
      <c r="D758" s="319"/>
      <c r="E758" s="731"/>
      <c r="F758" s="305"/>
      <c r="G758" s="316"/>
    </row>
    <row r="759" spans="1:7">
      <c r="A759" s="315"/>
      <c r="B759" s="315"/>
      <c r="C759" s="315" t="s">
        <v>10</v>
      </c>
      <c r="D759" s="306"/>
      <c r="E759" s="731"/>
      <c r="F759" s="305"/>
      <c r="G759" s="316"/>
    </row>
    <row r="760" spans="1:7">
      <c r="A760" s="315"/>
      <c r="B760" s="315"/>
      <c r="C760" s="315" t="s">
        <v>11</v>
      </c>
      <c r="D760" s="306"/>
      <c r="E760" s="731"/>
      <c r="F760" s="305"/>
      <c r="G760" s="316"/>
    </row>
    <row r="761" spans="1:7">
      <c r="A761" s="315"/>
      <c r="B761" s="315"/>
      <c r="C761" s="315" t="s">
        <v>12</v>
      </c>
      <c r="D761" s="306"/>
      <c r="E761" s="731"/>
      <c r="F761" s="305"/>
      <c r="G761" s="316"/>
    </row>
    <row r="762" spans="1:7">
      <c r="A762" s="310"/>
      <c r="B762" s="310"/>
      <c r="C762" s="310"/>
      <c r="D762" s="307"/>
      <c r="E762" s="732"/>
      <c r="F762" s="309"/>
      <c r="G762" s="308"/>
    </row>
    <row r="763" spans="1:7" ht="187.5">
      <c r="A763" s="315" t="s">
        <v>1007</v>
      </c>
      <c r="B763" s="315" t="s">
        <v>1008</v>
      </c>
      <c r="C763" s="315"/>
      <c r="D763" s="315" t="s">
        <v>1009</v>
      </c>
      <c r="E763" s="731"/>
      <c r="F763" s="305"/>
      <c r="G763" s="316"/>
    </row>
    <row r="764" spans="1:7">
      <c r="A764" s="315"/>
      <c r="B764" s="315"/>
      <c r="C764" s="315"/>
      <c r="D764" s="306"/>
      <c r="E764" s="731"/>
      <c r="F764" s="305"/>
      <c r="G764" s="316"/>
    </row>
    <row r="765" spans="1:7" ht="25">
      <c r="A765" s="315"/>
      <c r="B765" s="315"/>
      <c r="C765" s="315" t="s">
        <v>740</v>
      </c>
      <c r="D765" s="306" t="s">
        <v>2077</v>
      </c>
      <c r="E765" s="731" t="s">
        <v>1370</v>
      </c>
      <c r="F765" s="305"/>
      <c r="G765" s="316"/>
    </row>
    <row r="766" spans="1:7">
      <c r="A766" s="315"/>
      <c r="B766" s="315"/>
      <c r="C766" s="315" t="s">
        <v>188</v>
      </c>
      <c r="D766" s="306"/>
      <c r="E766" s="731"/>
      <c r="F766" s="305"/>
      <c r="G766" s="316"/>
    </row>
    <row r="767" spans="1:7">
      <c r="A767" s="315"/>
      <c r="B767" s="315"/>
      <c r="C767" s="315" t="s">
        <v>10</v>
      </c>
      <c r="D767" s="306"/>
      <c r="E767" s="731"/>
      <c r="F767" s="305"/>
      <c r="G767" s="316"/>
    </row>
    <row r="768" spans="1:7">
      <c r="A768" s="315"/>
      <c r="B768" s="315"/>
      <c r="C768" s="315" t="s">
        <v>11</v>
      </c>
      <c r="D768" s="306"/>
      <c r="E768" s="731"/>
      <c r="F768" s="305"/>
      <c r="G768" s="316"/>
    </row>
    <row r="769" spans="1:7">
      <c r="A769" s="315"/>
      <c r="B769" s="315"/>
      <c r="C769" s="315" t="s">
        <v>12</v>
      </c>
      <c r="D769" s="306"/>
      <c r="E769" s="731"/>
      <c r="F769" s="305"/>
      <c r="G769" s="316"/>
    </row>
    <row r="770" spans="1:7">
      <c r="A770" s="310"/>
      <c r="B770" s="310"/>
      <c r="C770" s="310"/>
      <c r="D770" s="307"/>
      <c r="E770" s="732"/>
      <c r="F770" s="309"/>
      <c r="G770" s="308"/>
    </row>
    <row r="771" spans="1:7" ht="112.5">
      <c r="A771" s="315" t="s">
        <v>1010</v>
      </c>
      <c r="B771" s="315" t="s">
        <v>1011</v>
      </c>
      <c r="C771" s="315"/>
      <c r="D771" s="315" t="s">
        <v>1012</v>
      </c>
      <c r="E771" s="731"/>
      <c r="F771" s="305"/>
      <c r="G771" s="316"/>
    </row>
    <row r="772" spans="1:7">
      <c r="A772" s="315"/>
      <c r="B772" s="315"/>
      <c r="C772" s="315"/>
      <c r="D772" s="306"/>
      <c r="E772" s="731"/>
      <c r="F772" s="305"/>
      <c r="G772" s="316"/>
    </row>
    <row r="773" spans="1:7" ht="25">
      <c r="A773" s="661"/>
      <c r="B773" s="661"/>
      <c r="C773" s="661" t="s">
        <v>740</v>
      </c>
      <c r="D773" s="665" t="s">
        <v>2078</v>
      </c>
      <c r="E773" s="733" t="s">
        <v>2025</v>
      </c>
      <c r="F773" s="664" t="s">
        <v>2079</v>
      </c>
      <c r="G773" s="663"/>
    </row>
    <row r="774" spans="1:7">
      <c r="A774" s="315"/>
      <c r="B774" s="315"/>
      <c r="C774" s="315" t="s">
        <v>188</v>
      </c>
      <c r="D774" s="306"/>
      <c r="E774" s="731"/>
      <c r="F774" s="305"/>
      <c r="G774" s="323"/>
    </row>
    <row r="775" spans="1:7">
      <c r="A775" s="315"/>
      <c r="B775" s="315"/>
      <c r="C775" s="315" t="s">
        <v>10</v>
      </c>
      <c r="D775" s="306"/>
      <c r="E775" s="731"/>
      <c r="F775" s="305"/>
      <c r="G775" s="316"/>
    </row>
    <row r="776" spans="1:7">
      <c r="A776" s="315"/>
      <c r="B776" s="315"/>
      <c r="C776" s="315" t="s">
        <v>11</v>
      </c>
      <c r="D776" s="306"/>
      <c r="E776" s="731"/>
      <c r="F776" s="305"/>
      <c r="G776" s="316"/>
    </row>
    <row r="777" spans="1:7">
      <c r="A777" s="315"/>
      <c r="B777" s="315"/>
      <c r="C777" s="315" t="s">
        <v>12</v>
      </c>
      <c r="D777" s="306"/>
      <c r="E777" s="731"/>
      <c r="F777" s="305"/>
      <c r="G777" s="316"/>
    </row>
    <row r="778" spans="1:7">
      <c r="A778" s="310"/>
      <c r="B778" s="310"/>
      <c r="C778" s="310"/>
      <c r="D778" s="307"/>
      <c r="E778" s="732"/>
      <c r="F778" s="309"/>
      <c r="G778" s="308"/>
    </row>
    <row r="779" spans="1:7" ht="137.5">
      <c r="A779" s="315" t="s">
        <v>1013</v>
      </c>
      <c r="B779" s="315" t="s">
        <v>1014</v>
      </c>
      <c r="C779" s="315"/>
      <c r="D779" s="315" t="s">
        <v>1015</v>
      </c>
      <c r="E779" s="731"/>
      <c r="F779" s="305"/>
      <c r="G779" s="316"/>
    </row>
    <row r="780" spans="1:7">
      <c r="A780" s="315"/>
      <c r="B780" s="315"/>
      <c r="C780" s="315"/>
      <c r="D780" s="306"/>
      <c r="E780" s="731"/>
      <c r="F780" s="305"/>
      <c r="G780" s="316"/>
    </row>
    <row r="781" spans="1:7" ht="25">
      <c r="A781" s="315"/>
      <c r="B781" s="315"/>
      <c r="C781" s="315" t="s">
        <v>740</v>
      </c>
      <c r="D781" s="306" t="s">
        <v>2080</v>
      </c>
      <c r="E781" s="731" t="s">
        <v>1370</v>
      </c>
      <c r="F781" s="305"/>
      <c r="G781" s="316"/>
    </row>
    <row r="782" spans="1:7">
      <c r="A782" s="315"/>
      <c r="B782" s="315"/>
      <c r="C782" s="315" t="s">
        <v>188</v>
      </c>
      <c r="D782" s="306"/>
      <c r="E782" s="731"/>
      <c r="F782" s="305"/>
      <c r="G782" s="316"/>
    </row>
    <row r="783" spans="1:7">
      <c r="A783" s="315"/>
      <c r="B783" s="315"/>
      <c r="C783" s="315" t="s">
        <v>10</v>
      </c>
      <c r="D783" s="306"/>
      <c r="E783" s="731"/>
      <c r="F783" s="305"/>
      <c r="G783" s="316"/>
    </row>
    <row r="784" spans="1:7">
      <c r="A784" s="315"/>
      <c r="B784" s="315"/>
      <c r="C784" s="315" t="s">
        <v>11</v>
      </c>
      <c r="D784" s="306"/>
      <c r="E784" s="731"/>
      <c r="F784" s="305"/>
      <c r="G784" s="316"/>
    </row>
    <row r="785" spans="1:7">
      <c r="A785" s="315"/>
      <c r="B785" s="315"/>
      <c r="C785" s="315" t="s">
        <v>12</v>
      </c>
      <c r="D785" s="306"/>
      <c r="E785" s="731"/>
      <c r="F785" s="305"/>
      <c r="G785" s="316"/>
    </row>
    <row r="786" spans="1:7">
      <c r="A786" s="310"/>
      <c r="B786" s="310"/>
      <c r="C786" s="310"/>
      <c r="D786" s="307"/>
      <c r="E786" s="732"/>
      <c r="F786" s="309"/>
      <c r="G786" s="308"/>
    </row>
    <row r="787" spans="1:7">
      <c r="A787" s="311">
        <v>3.2</v>
      </c>
      <c r="B787" s="311"/>
      <c r="C787" s="311"/>
      <c r="D787" s="311" t="s">
        <v>1016</v>
      </c>
      <c r="E787" s="729"/>
      <c r="F787" s="312"/>
      <c r="G787" s="313"/>
    </row>
    <row r="788" spans="1:7" ht="50">
      <c r="A788" s="315" t="s">
        <v>1017</v>
      </c>
      <c r="B788" s="315" t="s">
        <v>1018</v>
      </c>
      <c r="C788" s="315"/>
      <c r="D788" s="315" t="s">
        <v>1019</v>
      </c>
      <c r="E788" s="731"/>
      <c r="F788" s="305"/>
      <c r="G788" s="316"/>
    </row>
    <row r="789" spans="1:7">
      <c r="A789" s="315"/>
      <c r="B789" s="315"/>
      <c r="C789" s="315"/>
      <c r="D789" s="306"/>
      <c r="E789" s="731"/>
      <c r="F789" s="305"/>
      <c r="G789" s="316"/>
    </row>
    <row r="790" spans="1:7">
      <c r="A790" s="315"/>
      <c r="B790" s="315"/>
      <c r="C790" s="315" t="s">
        <v>740</v>
      </c>
      <c r="D790" s="319" t="s">
        <v>2081</v>
      </c>
      <c r="E790" s="731" t="s">
        <v>1370</v>
      </c>
      <c r="F790" s="305"/>
      <c r="G790" s="316"/>
    </row>
    <row r="791" spans="1:7">
      <c r="A791" s="315"/>
      <c r="B791" s="315"/>
      <c r="C791" s="315" t="s">
        <v>188</v>
      </c>
      <c r="D791" s="306"/>
      <c r="E791" s="731"/>
      <c r="F791" s="305"/>
      <c r="G791" s="316"/>
    </row>
    <row r="792" spans="1:7">
      <c r="A792" s="315"/>
      <c r="B792" s="315"/>
      <c r="C792" s="315" t="s">
        <v>10</v>
      </c>
      <c r="D792" s="306"/>
      <c r="E792" s="731"/>
      <c r="F792" s="305"/>
      <c r="G792" s="316"/>
    </row>
    <row r="793" spans="1:7">
      <c r="A793" s="315"/>
      <c r="B793" s="315"/>
      <c r="C793" s="315" t="s">
        <v>11</v>
      </c>
      <c r="D793" s="306"/>
      <c r="E793" s="731"/>
      <c r="F793" s="305"/>
      <c r="G793" s="316"/>
    </row>
    <row r="794" spans="1:7">
      <c r="A794" s="315"/>
      <c r="B794" s="315"/>
      <c r="C794" s="315" t="s">
        <v>12</v>
      </c>
      <c r="D794" s="306"/>
      <c r="E794" s="731"/>
      <c r="F794" s="305"/>
      <c r="G794" s="316"/>
    </row>
    <row r="795" spans="1:7">
      <c r="A795" s="310"/>
      <c r="B795" s="310"/>
      <c r="C795" s="310"/>
      <c r="D795" s="307"/>
      <c r="E795" s="732"/>
      <c r="F795" s="309"/>
      <c r="G795" s="308"/>
    </row>
    <row r="796" spans="1:7" ht="100">
      <c r="A796" s="315" t="s">
        <v>1020</v>
      </c>
      <c r="B796" s="315" t="s">
        <v>1021</v>
      </c>
      <c r="C796" s="315"/>
      <c r="D796" s="315" t="s">
        <v>1022</v>
      </c>
      <c r="E796" s="731"/>
      <c r="F796" s="321"/>
      <c r="G796" s="316"/>
    </row>
    <row r="797" spans="1:7">
      <c r="A797" s="315"/>
      <c r="B797" s="315"/>
      <c r="C797" s="315"/>
      <c r="D797" s="306"/>
      <c r="E797" s="731"/>
      <c r="F797" s="321"/>
      <c r="G797" s="316"/>
    </row>
    <row r="798" spans="1:7">
      <c r="A798" s="315"/>
      <c r="B798" s="315"/>
      <c r="C798" s="315" t="s">
        <v>740</v>
      </c>
      <c r="D798" s="319" t="s">
        <v>2082</v>
      </c>
      <c r="E798" s="731" t="s">
        <v>1370</v>
      </c>
      <c r="F798" s="321"/>
      <c r="G798" s="316"/>
    </row>
    <row r="799" spans="1:7">
      <c r="A799" s="315"/>
      <c r="B799" s="315"/>
      <c r="C799" s="315" t="s">
        <v>188</v>
      </c>
      <c r="D799" s="306"/>
      <c r="E799" s="731"/>
      <c r="F799" s="321"/>
      <c r="G799" s="316"/>
    </row>
    <row r="800" spans="1:7">
      <c r="A800" s="315"/>
      <c r="B800" s="315"/>
      <c r="C800" s="315" t="s">
        <v>10</v>
      </c>
      <c r="D800" s="306"/>
      <c r="E800" s="731"/>
      <c r="F800" s="321"/>
      <c r="G800" s="316"/>
    </row>
    <row r="801" spans="1:7">
      <c r="A801" s="315"/>
      <c r="B801" s="315"/>
      <c r="C801" s="315" t="s">
        <v>11</v>
      </c>
      <c r="D801" s="306"/>
      <c r="E801" s="731"/>
      <c r="F801" s="321"/>
      <c r="G801" s="316"/>
    </row>
    <row r="802" spans="1:7">
      <c r="A802" s="315"/>
      <c r="B802" s="315"/>
      <c r="C802" s="315" t="s">
        <v>12</v>
      </c>
      <c r="D802" s="306"/>
      <c r="E802" s="731"/>
      <c r="F802" s="321"/>
      <c r="G802" s="316"/>
    </row>
    <row r="803" spans="1:7">
      <c r="A803" s="310"/>
      <c r="B803" s="310"/>
      <c r="C803" s="310"/>
      <c r="D803" s="307"/>
      <c r="E803" s="732"/>
      <c r="F803" s="309"/>
      <c r="G803" s="308"/>
    </row>
    <row r="804" spans="1:7" ht="75">
      <c r="A804" s="315" t="s">
        <v>1023</v>
      </c>
      <c r="B804" s="315" t="s">
        <v>1024</v>
      </c>
      <c r="C804" s="315"/>
      <c r="D804" s="315" t="s">
        <v>1025</v>
      </c>
      <c r="E804" s="731"/>
      <c r="F804" s="305"/>
      <c r="G804" s="316"/>
    </row>
    <row r="805" spans="1:7">
      <c r="A805" s="315"/>
      <c r="B805" s="315"/>
      <c r="C805" s="315"/>
      <c r="D805" s="306"/>
      <c r="E805" s="731"/>
      <c r="F805" s="305"/>
      <c r="G805" s="316"/>
    </row>
    <row r="806" spans="1:7" ht="37.5">
      <c r="A806" s="315"/>
      <c r="B806" s="315"/>
      <c r="C806" s="315" t="s">
        <v>740</v>
      </c>
      <c r="D806" s="306" t="s">
        <v>2083</v>
      </c>
      <c r="E806" s="731" t="s">
        <v>1370</v>
      </c>
      <c r="F806" s="305"/>
      <c r="G806" s="316"/>
    </row>
    <row r="807" spans="1:7">
      <c r="A807" s="315"/>
      <c r="B807" s="315"/>
      <c r="C807" s="315" t="s">
        <v>188</v>
      </c>
      <c r="D807" s="306"/>
      <c r="E807" s="731"/>
      <c r="F807" s="305"/>
      <c r="G807" s="316"/>
    </row>
    <row r="808" spans="1:7">
      <c r="A808" s="315"/>
      <c r="B808" s="315"/>
      <c r="C808" s="315" t="s">
        <v>10</v>
      </c>
      <c r="D808" s="306"/>
      <c r="E808" s="731"/>
      <c r="F808" s="305"/>
      <c r="G808" s="316"/>
    </row>
    <row r="809" spans="1:7">
      <c r="A809" s="315"/>
      <c r="B809" s="315"/>
      <c r="C809" s="315" t="s">
        <v>11</v>
      </c>
      <c r="D809" s="306"/>
      <c r="E809" s="731"/>
      <c r="F809" s="305"/>
      <c r="G809" s="316"/>
    </row>
    <row r="810" spans="1:7">
      <c r="A810" s="315"/>
      <c r="B810" s="315"/>
      <c r="C810" s="315" t="s">
        <v>12</v>
      </c>
      <c r="D810" s="306"/>
      <c r="E810" s="731"/>
      <c r="F810" s="305"/>
      <c r="G810" s="316"/>
    </row>
    <row r="811" spans="1:7">
      <c r="A811" s="310"/>
      <c r="B811" s="310"/>
      <c r="C811" s="310"/>
      <c r="D811" s="307"/>
      <c r="E811" s="732"/>
      <c r="F811" s="309"/>
      <c r="G811" s="308"/>
    </row>
    <row r="812" spans="1:7" ht="75">
      <c r="A812" s="315" t="s">
        <v>1026</v>
      </c>
      <c r="B812" s="315" t="s">
        <v>1027</v>
      </c>
      <c r="C812" s="315"/>
      <c r="D812" s="315" t="s">
        <v>1028</v>
      </c>
      <c r="E812" s="731"/>
      <c r="F812" s="305"/>
      <c r="G812" s="316"/>
    </row>
    <row r="813" spans="1:7">
      <c r="A813" s="315"/>
      <c r="B813" s="315"/>
      <c r="C813" s="315"/>
      <c r="D813" s="306"/>
      <c r="E813" s="731"/>
      <c r="F813" s="305"/>
      <c r="G813" s="316"/>
    </row>
    <row r="814" spans="1:7">
      <c r="A814" s="315"/>
      <c r="B814" s="315"/>
      <c r="C814" s="315" t="s">
        <v>740</v>
      </c>
      <c r="D814" s="306" t="s">
        <v>2084</v>
      </c>
      <c r="E814" s="731" t="s">
        <v>1370</v>
      </c>
      <c r="F814" s="305"/>
      <c r="G814" s="316"/>
    </row>
    <row r="815" spans="1:7">
      <c r="A815" s="315"/>
      <c r="B815" s="315"/>
      <c r="C815" s="315" t="s">
        <v>188</v>
      </c>
      <c r="D815" s="306"/>
      <c r="E815" s="731"/>
      <c r="F815" s="305"/>
      <c r="G815" s="316"/>
    </row>
    <row r="816" spans="1:7">
      <c r="A816" s="315"/>
      <c r="B816" s="315"/>
      <c r="C816" s="315" t="s">
        <v>10</v>
      </c>
      <c r="D816" s="306"/>
      <c r="E816" s="731"/>
      <c r="F816" s="305"/>
      <c r="G816" s="316"/>
    </row>
    <row r="817" spans="1:7">
      <c r="A817" s="315"/>
      <c r="B817" s="315"/>
      <c r="C817" s="315" t="s">
        <v>11</v>
      </c>
      <c r="D817" s="306"/>
      <c r="E817" s="731"/>
      <c r="F817" s="305"/>
      <c r="G817" s="316"/>
    </row>
    <row r="818" spans="1:7">
      <c r="A818" s="315"/>
      <c r="B818" s="315"/>
      <c r="C818" s="315" t="s">
        <v>12</v>
      </c>
      <c r="D818" s="306"/>
      <c r="E818" s="731"/>
      <c r="F818" s="305"/>
      <c r="G818" s="316"/>
    </row>
    <row r="819" spans="1:7">
      <c r="A819" s="310"/>
      <c r="B819" s="310"/>
      <c r="C819" s="310"/>
      <c r="D819" s="307"/>
      <c r="E819" s="732"/>
      <c r="F819" s="309"/>
      <c r="G819" s="308"/>
    </row>
    <row r="820" spans="1:7" ht="112.5">
      <c r="A820" s="315" t="s">
        <v>1029</v>
      </c>
      <c r="B820" s="315" t="s">
        <v>1030</v>
      </c>
      <c r="C820" s="315"/>
      <c r="D820" s="315" t="s">
        <v>1031</v>
      </c>
      <c r="E820" s="731"/>
      <c r="F820" s="305"/>
      <c r="G820" s="316"/>
    </row>
    <row r="821" spans="1:7">
      <c r="A821" s="315"/>
      <c r="B821" s="315"/>
      <c r="C821" s="315"/>
      <c r="D821" s="306"/>
      <c r="E821" s="731"/>
      <c r="F821" s="305"/>
      <c r="G821" s="316"/>
    </row>
    <row r="822" spans="1:7">
      <c r="A822" s="315"/>
      <c r="B822" s="315"/>
      <c r="C822" s="315" t="s">
        <v>740</v>
      </c>
      <c r="D822" s="319" t="s">
        <v>2085</v>
      </c>
      <c r="E822" s="731" t="s">
        <v>1370</v>
      </c>
      <c r="F822" s="305"/>
      <c r="G822" s="316"/>
    </row>
    <row r="823" spans="1:7">
      <c r="A823" s="315"/>
      <c r="B823" s="315"/>
      <c r="C823" s="315" t="s">
        <v>188</v>
      </c>
      <c r="D823" s="306"/>
      <c r="E823" s="731"/>
      <c r="F823" s="305"/>
      <c r="G823" s="316"/>
    </row>
    <row r="824" spans="1:7">
      <c r="A824" s="315"/>
      <c r="B824" s="315"/>
      <c r="C824" s="315" t="s">
        <v>10</v>
      </c>
      <c r="D824" s="306"/>
      <c r="E824" s="731"/>
      <c r="F824" s="305"/>
      <c r="G824" s="316"/>
    </row>
    <row r="825" spans="1:7">
      <c r="A825" s="315"/>
      <c r="B825" s="315"/>
      <c r="C825" s="315" t="s">
        <v>11</v>
      </c>
      <c r="D825" s="306"/>
      <c r="E825" s="731"/>
      <c r="F825" s="305"/>
      <c r="G825" s="316"/>
    </row>
    <row r="826" spans="1:7">
      <c r="A826" s="315"/>
      <c r="B826" s="315"/>
      <c r="C826" s="315" t="s">
        <v>12</v>
      </c>
      <c r="D826" s="306"/>
      <c r="E826" s="731"/>
      <c r="F826" s="305"/>
      <c r="G826" s="316"/>
    </row>
    <row r="827" spans="1:7">
      <c r="A827" s="310"/>
      <c r="B827" s="310"/>
      <c r="C827" s="310"/>
      <c r="D827" s="307"/>
      <c r="E827" s="732"/>
      <c r="F827" s="309"/>
      <c r="G827" s="308"/>
    </row>
    <row r="828" spans="1:7">
      <c r="A828" s="311">
        <v>3.3</v>
      </c>
      <c r="B828" s="311"/>
      <c r="C828" s="311"/>
      <c r="D828" s="311" t="s">
        <v>1032</v>
      </c>
      <c r="E828" s="729"/>
      <c r="F828" s="312"/>
      <c r="G828" s="313"/>
    </row>
    <row r="829" spans="1:7" ht="125">
      <c r="A829" s="315" t="s">
        <v>1033</v>
      </c>
      <c r="B829" s="315" t="s">
        <v>1034</v>
      </c>
      <c r="C829" s="315"/>
      <c r="D829" s="315" t="s">
        <v>1035</v>
      </c>
      <c r="E829" s="731"/>
      <c r="F829" s="305"/>
      <c r="G829" s="316"/>
    </row>
    <row r="830" spans="1:7">
      <c r="A830" s="315"/>
      <c r="B830" s="315"/>
      <c r="C830" s="315"/>
      <c r="D830" s="306"/>
      <c r="E830" s="731"/>
      <c r="F830" s="305"/>
      <c r="G830" s="316"/>
    </row>
    <row r="831" spans="1:7">
      <c r="A831" s="315"/>
      <c r="B831" s="315"/>
      <c r="C831" s="315" t="s">
        <v>740</v>
      </c>
      <c r="D831" s="306" t="s">
        <v>2086</v>
      </c>
      <c r="E831" s="731" t="s">
        <v>1370</v>
      </c>
      <c r="F831" s="305"/>
      <c r="G831" s="316"/>
    </row>
    <row r="832" spans="1:7">
      <c r="A832" s="315"/>
      <c r="B832" s="315"/>
      <c r="C832" s="315" t="s">
        <v>188</v>
      </c>
      <c r="D832" s="306"/>
      <c r="E832" s="731"/>
      <c r="F832" s="305"/>
      <c r="G832" s="316"/>
    </row>
    <row r="833" spans="1:7">
      <c r="A833" s="315"/>
      <c r="B833" s="315"/>
      <c r="C833" s="315" t="s">
        <v>10</v>
      </c>
      <c r="D833" s="306"/>
      <c r="E833" s="731"/>
      <c r="F833" s="305"/>
      <c r="G833" s="316"/>
    </row>
    <row r="834" spans="1:7">
      <c r="A834" s="315"/>
      <c r="B834" s="315"/>
      <c r="C834" s="315" t="s">
        <v>11</v>
      </c>
      <c r="D834" s="306"/>
      <c r="E834" s="731"/>
      <c r="F834" s="305"/>
      <c r="G834" s="316"/>
    </row>
    <row r="835" spans="1:7">
      <c r="A835" s="315"/>
      <c r="B835" s="315"/>
      <c r="C835" s="315" t="s">
        <v>12</v>
      </c>
      <c r="D835" s="306"/>
      <c r="E835" s="731"/>
      <c r="F835" s="305"/>
      <c r="G835" s="316"/>
    </row>
    <row r="836" spans="1:7">
      <c r="A836" s="310"/>
      <c r="B836" s="310"/>
      <c r="C836" s="310"/>
      <c r="D836" s="307"/>
      <c r="E836" s="732"/>
      <c r="F836" s="309"/>
      <c r="G836" s="308"/>
    </row>
    <row r="837" spans="1:7" ht="100">
      <c r="A837" s="315" t="s">
        <v>1036</v>
      </c>
      <c r="B837" s="315" t="s">
        <v>1037</v>
      </c>
      <c r="C837" s="315"/>
      <c r="D837" s="315" t="s">
        <v>1038</v>
      </c>
      <c r="E837" s="731"/>
      <c r="F837" s="321"/>
      <c r="G837" s="316"/>
    </row>
    <row r="838" spans="1:7">
      <c r="A838" s="315"/>
      <c r="B838" s="315"/>
      <c r="C838" s="315"/>
      <c r="D838" s="306"/>
      <c r="E838" s="731"/>
      <c r="F838" s="321"/>
      <c r="G838" s="316"/>
    </row>
    <row r="839" spans="1:7">
      <c r="A839" s="315"/>
      <c r="B839" s="315"/>
      <c r="C839" s="315" t="s">
        <v>740</v>
      </c>
      <c r="D839" s="319" t="s">
        <v>2087</v>
      </c>
      <c r="E839" s="731" t="s">
        <v>1370</v>
      </c>
      <c r="F839" s="321"/>
      <c r="G839" s="316"/>
    </row>
    <row r="840" spans="1:7">
      <c r="A840" s="315"/>
      <c r="B840" s="315"/>
      <c r="C840" s="315" t="s">
        <v>188</v>
      </c>
      <c r="D840" s="306"/>
      <c r="E840" s="731"/>
      <c r="F840" s="321"/>
      <c r="G840" s="316"/>
    </row>
    <row r="841" spans="1:7">
      <c r="A841" s="315"/>
      <c r="B841" s="315"/>
      <c r="C841" s="315" t="s">
        <v>10</v>
      </c>
      <c r="D841" s="306"/>
      <c r="E841" s="731"/>
      <c r="F841" s="321"/>
      <c r="G841" s="316"/>
    </row>
    <row r="842" spans="1:7">
      <c r="A842" s="315"/>
      <c r="B842" s="315"/>
      <c r="C842" s="315" t="s">
        <v>11</v>
      </c>
      <c r="D842" s="306"/>
      <c r="E842" s="731"/>
      <c r="F842" s="321"/>
      <c r="G842" s="316"/>
    </row>
    <row r="843" spans="1:7">
      <c r="A843" s="315"/>
      <c r="B843" s="315"/>
      <c r="C843" s="315" t="s">
        <v>12</v>
      </c>
      <c r="D843" s="306"/>
      <c r="E843" s="731"/>
      <c r="F843" s="321"/>
      <c r="G843" s="316"/>
    </row>
    <row r="844" spans="1:7">
      <c r="A844" s="310"/>
      <c r="B844" s="310"/>
      <c r="C844" s="310"/>
      <c r="D844" s="307"/>
      <c r="E844" s="732"/>
      <c r="F844" s="309"/>
      <c r="G844" s="308"/>
    </row>
    <row r="845" spans="1:7">
      <c r="A845" s="311">
        <v>3.4</v>
      </c>
      <c r="B845" s="311"/>
      <c r="C845" s="311"/>
      <c r="D845" s="311" t="s">
        <v>1039</v>
      </c>
      <c r="E845" s="729"/>
      <c r="F845" s="312"/>
      <c r="G845" s="313"/>
    </row>
    <row r="846" spans="1:7" ht="75">
      <c r="A846" s="315" t="s">
        <v>1040</v>
      </c>
      <c r="B846" s="315" t="s">
        <v>1041</v>
      </c>
      <c r="C846" s="315"/>
      <c r="D846" s="330" t="s">
        <v>1042</v>
      </c>
      <c r="E846" s="731"/>
      <c r="F846" s="321"/>
      <c r="G846" s="316"/>
    </row>
    <row r="847" spans="1:7">
      <c r="A847" s="315"/>
      <c r="B847" s="315"/>
      <c r="C847" s="315"/>
      <c r="D847" s="306"/>
      <c r="E847" s="731"/>
      <c r="F847" s="321"/>
      <c r="G847" s="316"/>
    </row>
    <row r="848" spans="1:7" ht="25">
      <c r="A848" s="315"/>
      <c r="B848" s="315"/>
      <c r="C848" s="315" t="s">
        <v>740</v>
      </c>
      <c r="D848" s="319" t="s">
        <v>2088</v>
      </c>
      <c r="E848" s="731" t="s">
        <v>1370</v>
      </c>
      <c r="F848" s="321"/>
      <c r="G848" s="316"/>
    </row>
    <row r="849" spans="1:7">
      <c r="A849" s="315"/>
      <c r="B849" s="315"/>
      <c r="C849" s="315" t="s">
        <v>188</v>
      </c>
      <c r="D849" s="318"/>
      <c r="E849" s="731"/>
      <c r="F849" s="321"/>
      <c r="G849" s="316"/>
    </row>
    <row r="850" spans="1:7">
      <c r="A850" s="315"/>
      <c r="B850" s="315"/>
      <c r="C850" s="315" t="s">
        <v>10</v>
      </c>
      <c r="D850" s="306"/>
      <c r="E850" s="731"/>
      <c r="F850" s="321"/>
      <c r="G850" s="316"/>
    </row>
    <row r="851" spans="1:7">
      <c r="A851" s="315"/>
      <c r="B851" s="315"/>
      <c r="C851" s="315" t="s">
        <v>11</v>
      </c>
      <c r="D851" s="306"/>
      <c r="E851" s="731"/>
      <c r="F851" s="321"/>
      <c r="G851" s="316"/>
    </row>
    <row r="852" spans="1:7">
      <c r="A852" s="315"/>
      <c r="B852" s="315"/>
      <c r="C852" s="315" t="s">
        <v>12</v>
      </c>
      <c r="D852" s="306"/>
      <c r="E852" s="731"/>
      <c r="F852" s="321"/>
      <c r="G852" s="316"/>
    </row>
    <row r="853" spans="1:7">
      <c r="A853" s="310"/>
      <c r="B853" s="310"/>
      <c r="C853" s="310"/>
      <c r="D853" s="307"/>
      <c r="E853" s="732"/>
      <c r="F853" s="309"/>
      <c r="G853" s="308"/>
    </row>
    <row r="854" spans="1:7" ht="75">
      <c r="A854" s="315" t="s">
        <v>1043</v>
      </c>
      <c r="B854" s="315" t="s">
        <v>1044</v>
      </c>
      <c r="C854" s="315"/>
      <c r="D854" s="330" t="s">
        <v>1045</v>
      </c>
      <c r="E854" s="731"/>
      <c r="F854" s="321"/>
      <c r="G854" s="316"/>
    </row>
    <row r="855" spans="1:7">
      <c r="A855" s="315"/>
      <c r="B855" s="315"/>
      <c r="C855" s="315"/>
      <c r="D855" s="306"/>
      <c r="E855" s="731"/>
      <c r="F855" s="321"/>
      <c r="G855" s="316"/>
    </row>
    <row r="856" spans="1:7" ht="25">
      <c r="A856" s="315"/>
      <c r="B856" s="315"/>
      <c r="C856" s="315" t="s">
        <v>740</v>
      </c>
      <c r="D856" s="319" t="s">
        <v>2089</v>
      </c>
      <c r="E856" s="731" t="s">
        <v>1370</v>
      </c>
      <c r="F856" s="305"/>
      <c r="G856" s="316"/>
    </row>
    <row r="857" spans="1:7">
      <c r="A857" s="315"/>
      <c r="B857" s="315"/>
      <c r="C857" s="315" t="s">
        <v>188</v>
      </c>
      <c r="D857" s="318"/>
      <c r="E857" s="731"/>
      <c r="F857" s="305"/>
      <c r="G857" s="316"/>
    </row>
    <row r="858" spans="1:7">
      <c r="A858" s="315"/>
      <c r="B858" s="315"/>
      <c r="C858" s="315" t="s">
        <v>10</v>
      </c>
      <c r="D858" s="306"/>
      <c r="E858" s="731"/>
      <c r="F858" s="305"/>
      <c r="G858" s="316"/>
    </row>
    <row r="859" spans="1:7">
      <c r="A859" s="315"/>
      <c r="B859" s="315"/>
      <c r="C859" s="315" t="s">
        <v>11</v>
      </c>
      <c r="D859" s="306"/>
      <c r="E859" s="731"/>
      <c r="F859" s="305"/>
      <c r="G859" s="316"/>
    </row>
    <row r="860" spans="1:7">
      <c r="A860" s="315"/>
      <c r="B860" s="315"/>
      <c r="C860" s="315" t="s">
        <v>12</v>
      </c>
      <c r="D860" s="306"/>
      <c r="E860" s="731"/>
      <c r="F860" s="305"/>
      <c r="G860" s="316"/>
    </row>
    <row r="861" spans="1:7">
      <c r="A861" s="310"/>
      <c r="B861" s="310"/>
      <c r="C861" s="310"/>
      <c r="D861" s="307"/>
      <c r="E861" s="732"/>
      <c r="F861" s="309"/>
      <c r="G861" s="308"/>
    </row>
    <row r="862" spans="1:7" ht="62.5">
      <c r="A862" s="315" t="s">
        <v>1046</v>
      </c>
      <c r="B862" s="323" t="s">
        <v>1047</v>
      </c>
      <c r="C862" s="315"/>
      <c r="D862" s="315" t="s">
        <v>1048</v>
      </c>
      <c r="E862" s="731"/>
      <c r="F862" s="321"/>
      <c r="G862" s="316"/>
    </row>
    <row r="863" spans="1:7">
      <c r="A863" s="315"/>
      <c r="B863" s="315"/>
      <c r="C863" s="315"/>
      <c r="D863" s="306"/>
      <c r="E863" s="731"/>
      <c r="F863" s="321"/>
      <c r="G863" s="316"/>
    </row>
    <row r="864" spans="1:7">
      <c r="A864" s="315"/>
      <c r="B864" s="315"/>
      <c r="C864" s="315" t="s">
        <v>740</v>
      </c>
      <c r="D864" s="319" t="s">
        <v>2090</v>
      </c>
      <c r="E864" s="731" t="s">
        <v>1370</v>
      </c>
      <c r="F864" s="305"/>
      <c r="G864" s="316"/>
    </row>
    <row r="865" spans="1:7">
      <c r="A865" s="315"/>
      <c r="B865" s="315"/>
      <c r="C865" s="315" t="s">
        <v>188</v>
      </c>
      <c r="D865" s="318"/>
      <c r="E865" s="731"/>
      <c r="F865" s="321"/>
      <c r="G865" s="316"/>
    </row>
    <row r="866" spans="1:7">
      <c r="A866" s="315"/>
      <c r="B866" s="315"/>
      <c r="C866" s="315" t="s">
        <v>10</v>
      </c>
      <c r="D866" s="306"/>
      <c r="E866" s="731"/>
      <c r="F866" s="321"/>
      <c r="G866" s="316"/>
    </row>
    <row r="867" spans="1:7">
      <c r="A867" s="315"/>
      <c r="B867" s="315"/>
      <c r="C867" s="315" t="s">
        <v>11</v>
      </c>
      <c r="D867" s="306"/>
      <c r="E867" s="731"/>
      <c r="F867" s="321"/>
      <c r="G867" s="316"/>
    </row>
    <row r="868" spans="1:7">
      <c r="A868" s="315"/>
      <c r="B868" s="315"/>
      <c r="C868" s="315" t="s">
        <v>12</v>
      </c>
      <c r="D868" s="306"/>
      <c r="E868" s="731"/>
      <c r="F868" s="321"/>
      <c r="G868" s="316"/>
    </row>
    <row r="869" spans="1:7">
      <c r="A869" s="310"/>
      <c r="B869" s="310"/>
      <c r="C869" s="310"/>
      <c r="D869" s="307"/>
      <c r="E869" s="732"/>
      <c r="F869" s="309"/>
      <c r="G869" s="308"/>
    </row>
    <row r="870" spans="1:7" ht="137.5">
      <c r="A870" s="315" t="s">
        <v>1049</v>
      </c>
      <c r="B870" s="323" t="s">
        <v>1050</v>
      </c>
      <c r="C870" s="315"/>
      <c r="D870" s="330" t="s">
        <v>1051</v>
      </c>
      <c r="E870" s="731"/>
      <c r="F870" s="321"/>
      <c r="G870" s="316"/>
    </row>
    <row r="871" spans="1:7">
      <c r="A871" s="315"/>
      <c r="B871" s="315"/>
      <c r="C871" s="315"/>
      <c r="D871" s="306"/>
      <c r="E871" s="731"/>
      <c r="F871" s="321"/>
      <c r="G871" s="316"/>
    </row>
    <row r="872" spans="1:7">
      <c r="A872" s="315"/>
      <c r="B872" s="315"/>
      <c r="C872" s="315" t="s">
        <v>740</v>
      </c>
      <c r="D872" s="306" t="s">
        <v>2091</v>
      </c>
      <c r="E872" s="731" t="s">
        <v>1370</v>
      </c>
      <c r="F872" s="321"/>
      <c r="G872" s="316"/>
    </row>
    <row r="873" spans="1:7">
      <c r="A873" s="315"/>
      <c r="B873" s="315"/>
      <c r="C873" s="315" t="s">
        <v>188</v>
      </c>
      <c r="D873" s="306"/>
      <c r="E873" s="731"/>
      <c r="F873" s="321"/>
      <c r="G873" s="316"/>
    </row>
    <row r="874" spans="1:7">
      <c r="A874" s="315"/>
      <c r="B874" s="315"/>
      <c r="C874" s="315" t="s">
        <v>10</v>
      </c>
      <c r="D874" s="306"/>
      <c r="E874" s="731"/>
      <c r="F874" s="321"/>
      <c r="G874" s="316"/>
    </row>
    <row r="875" spans="1:7">
      <c r="A875" s="315"/>
      <c r="B875" s="315"/>
      <c r="C875" s="315" t="s">
        <v>11</v>
      </c>
      <c r="D875" s="306"/>
      <c r="E875" s="731"/>
      <c r="F875" s="321"/>
      <c r="G875" s="316"/>
    </row>
    <row r="876" spans="1:7">
      <c r="A876" s="315"/>
      <c r="B876" s="315"/>
      <c r="C876" s="315" t="s">
        <v>12</v>
      </c>
      <c r="D876" s="306"/>
      <c r="E876" s="731"/>
      <c r="F876" s="321"/>
      <c r="G876" s="316"/>
    </row>
    <row r="877" spans="1:7">
      <c r="A877" s="310"/>
      <c r="B877" s="310"/>
      <c r="C877" s="310"/>
      <c r="D877" s="307"/>
      <c r="E877" s="732"/>
      <c r="F877" s="309"/>
      <c r="G877" s="308"/>
    </row>
    <row r="878" spans="1:7" ht="87.5">
      <c r="A878" s="315" t="s">
        <v>1052</v>
      </c>
      <c r="B878" s="315" t="s">
        <v>1053</v>
      </c>
      <c r="C878" s="315"/>
      <c r="D878" s="315" t="s">
        <v>1054</v>
      </c>
      <c r="E878" s="734"/>
      <c r="F878" s="321"/>
      <c r="G878" s="304"/>
    </row>
    <row r="879" spans="1:7">
      <c r="A879" s="315"/>
      <c r="B879" s="315"/>
      <c r="C879" s="315"/>
      <c r="D879" s="306"/>
      <c r="E879" s="734"/>
      <c r="F879" s="321"/>
      <c r="G879" s="304"/>
    </row>
    <row r="880" spans="1:7">
      <c r="A880" s="315"/>
      <c r="B880" s="315"/>
      <c r="C880" s="315" t="s">
        <v>740</v>
      </c>
      <c r="D880" s="319" t="s">
        <v>2092</v>
      </c>
      <c r="E880" s="731" t="s">
        <v>1370</v>
      </c>
      <c r="F880" s="321"/>
      <c r="G880" s="316"/>
    </row>
    <row r="881" spans="1:7">
      <c r="A881" s="315"/>
      <c r="B881" s="315"/>
      <c r="C881" s="315" t="s">
        <v>188</v>
      </c>
      <c r="D881" s="306"/>
      <c r="E881" s="731"/>
      <c r="F881" s="321"/>
      <c r="G881" s="323"/>
    </row>
    <row r="882" spans="1:7">
      <c r="A882" s="315"/>
      <c r="B882" s="315"/>
      <c r="C882" s="315" t="s">
        <v>10</v>
      </c>
      <c r="D882" s="306"/>
      <c r="E882" s="731"/>
      <c r="F882" s="321"/>
      <c r="G882" s="316"/>
    </row>
    <row r="883" spans="1:7">
      <c r="A883" s="315"/>
      <c r="B883" s="315"/>
      <c r="C883" s="315" t="s">
        <v>11</v>
      </c>
      <c r="D883" s="306"/>
      <c r="E883" s="731"/>
      <c r="F883" s="321"/>
      <c r="G883" s="316"/>
    </row>
    <row r="884" spans="1:7">
      <c r="A884" s="315"/>
      <c r="B884" s="315"/>
      <c r="C884" s="315" t="s">
        <v>12</v>
      </c>
      <c r="D884" s="306"/>
      <c r="E884" s="731"/>
      <c r="F884" s="321"/>
      <c r="G884" s="316"/>
    </row>
    <row r="885" spans="1:7">
      <c r="A885" s="310"/>
      <c r="B885" s="310"/>
      <c r="C885" s="310"/>
      <c r="D885" s="307"/>
      <c r="E885" s="732"/>
      <c r="F885" s="309"/>
      <c r="G885" s="308"/>
    </row>
    <row r="886" spans="1:7" ht="87.5">
      <c r="A886" s="315" t="s">
        <v>1055</v>
      </c>
      <c r="B886" s="323" t="s">
        <v>1056</v>
      </c>
      <c r="C886" s="315"/>
      <c r="D886" s="315" t="s">
        <v>1057</v>
      </c>
      <c r="E886" s="731"/>
      <c r="F886" s="305"/>
      <c r="G886" s="316"/>
    </row>
    <row r="887" spans="1:7">
      <c r="A887" s="315"/>
      <c r="B887" s="315"/>
      <c r="C887" s="315"/>
      <c r="D887" s="306"/>
      <c r="E887" s="731"/>
      <c r="F887" s="305"/>
      <c r="G887" s="316"/>
    </row>
    <row r="888" spans="1:7">
      <c r="A888" s="315"/>
      <c r="B888" s="315"/>
      <c r="C888" s="315" t="s">
        <v>740</v>
      </c>
      <c r="D888" s="319" t="s">
        <v>2093</v>
      </c>
      <c r="E888" s="731" t="s">
        <v>1370</v>
      </c>
      <c r="F888" s="305"/>
      <c r="G888" s="316"/>
    </row>
    <row r="889" spans="1:7">
      <c r="A889" s="315"/>
      <c r="B889" s="315"/>
      <c r="C889" s="315" t="s">
        <v>188</v>
      </c>
      <c r="D889" s="306"/>
      <c r="E889" s="731"/>
      <c r="F889" s="305"/>
      <c r="G889" s="316"/>
    </row>
    <row r="890" spans="1:7">
      <c r="A890" s="315"/>
      <c r="B890" s="315"/>
      <c r="C890" s="315" t="s">
        <v>10</v>
      </c>
      <c r="D890" s="306"/>
      <c r="E890" s="731"/>
      <c r="F890" s="305"/>
      <c r="G890" s="316"/>
    </row>
    <row r="891" spans="1:7">
      <c r="A891" s="315"/>
      <c r="B891" s="315"/>
      <c r="C891" s="315" t="s">
        <v>11</v>
      </c>
      <c r="D891" s="306"/>
      <c r="E891" s="731"/>
      <c r="F891" s="305"/>
      <c r="G891" s="316"/>
    </row>
    <row r="892" spans="1:7">
      <c r="A892" s="315"/>
      <c r="B892" s="315"/>
      <c r="C892" s="315" t="s">
        <v>12</v>
      </c>
      <c r="D892" s="306"/>
      <c r="E892" s="731"/>
      <c r="F892" s="305"/>
      <c r="G892" s="316"/>
    </row>
    <row r="893" spans="1:7">
      <c r="A893" s="310"/>
      <c r="B893" s="310"/>
      <c r="C893" s="310"/>
      <c r="D893" s="307"/>
      <c r="E893" s="732"/>
      <c r="F893" s="309"/>
      <c r="G893" s="308"/>
    </row>
    <row r="894" spans="1:7" ht="87.5">
      <c r="A894" s="315" t="s">
        <v>1058</v>
      </c>
      <c r="B894" s="315" t="s">
        <v>1059</v>
      </c>
      <c r="C894" s="315"/>
      <c r="D894" s="315" t="s">
        <v>1060</v>
      </c>
      <c r="E894" s="731"/>
      <c r="F894" s="305"/>
      <c r="G894" s="316"/>
    </row>
    <row r="895" spans="1:7">
      <c r="A895" s="315"/>
      <c r="B895" s="315"/>
      <c r="C895" s="315"/>
      <c r="D895" s="306"/>
      <c r="E895" s="731"/>
      <c r="F895" s="305"/>
      <c r="G895" s="316"/>
    </row>
    <row r="896" spans="1:7">
      <c r="A896" s="315"/>
      <c r="B896" s="315"/>
      <c r="C896" s="315" t="s">
        <v>740</v>
      </c>
      <c r="D896" s="319" t="s">
        <v>2094</v>
      </c>
      <c r="E896" s="731" t="s">
        <v>1370</v>
      </c>
      <c r="F896" s="305"/>
      <c r="G896" s="316"/>
    </row>
    <row r="897" spans="1:7">
      <c r="A897" s="315"/>
      <c r="B897" s="315"/>
      <c r="C897" s="315" t="s">
        <v>188</v>
      </c>
      <c r="D897" s="306"/>
      <c r="E897" s="731"/>
      <c r="F897" s="305"/>
      <c r="G897" s="316"/>
    </row>
    <row r="898" spans="1:7">
      <c r="A898" s="315"/>
      <c r="B898" s="315"/>
      <c r="C898" s="315" t="s">
        <v>10</v>
      </c>
      <c r="D898" s="306"/>
      <c r="E898" s="731"/>
      <c r="F898" s="305"/>
      <c r="G898" s="316"/>
    </row>
    <row r="899" spans="1:7">
      <c r="A899" s="315"/>
      <c r="B899" s="315"/>
      <c r="C899" s="315" t="s">
        <v>11</v>
      </c>
      <c r="D899" s="306"/>
      <c r="E899" s="731"/>
      <c r="F899" s="305"/>
      <c r="G899" s="316"/>
    </row>
    <row r="900" spans="1:7">
      <c r="A900" s="315"/>
      <c r="B900" s="315"/>
      <c r="C900" s="315" t="s">
        <v>12</v>
      </c>
      <c r="D900" s="306"/>
      <c r="E900" s="731"/>
      <c r="F900" s="305"/>
      <c r="G900" s="316"/>
    </row>
    <row r="901" spans="1:7">
      <c r="A901" s="310"/>
      <c r="B901" s="310"/>
      <c r="C901" s="310"/>
      <c r="D901" s="307"/>
      <c r="E901" s="732"/>
      <c r="F901" s="309"/>
      <c r="G901" s="308"/>
    </row>
    <row r="902" spans="1:7" ht="250">
      <c r="A902" s="315" t="s">
        <v>1061</v>
      </c>
      <c r="B902" s="315" t="s">
        <v>1062</v>
      </c>
      <c r="C902" s="315"/>
      <c r="D902" s="315" t="s">
        <v>1063</v>
      </c>
      <c r="E902" s="731"/>
      <c r="F902" s="305"/>
      <c r="G902" s="316"/>
    </row>
    <row r="903" spans="1:7">
      <c r="A903" s="315"/>
      <c r="B903" s="315"/>
      <c r="C903" s="315"/>
      <c r="D903" s="306"/>
      <c r="E903" s="731"/>
      <c r="F903" s="305"/>
      <c r="G903" s="316"/>
    </row>
    <row r="904" spans="1:7" ht="25">
      <c r="A904" s="315"/>
      <c r="B904" s="315"/>
      <c r="C904" s="315" t="s">
        <v>740</v>
      </c>
      <c r="D904" s="319" t="s">
        <v>2095</v>
      </c>
      <c r="E904" s="731" t="s">
        <v>1370</v>
      </c>
      <c r="F904" s="305"/>
      <c r="G904" s="316"/>
    </row>
    <row r="905" spans="1:7">
      <c r="A905" s="315"/>
      <c r="B905" s="315"/>
      <c r="C905" s="315" t="s">
        <v>188</v>
      </c>
      <c r="D905" s="306"/>
      <c r="E905" s="731"/>
      <c r="F905" s="305"/>
      <c r="G905" s="316"/>
    </row>
    <row r="906" spans="1:7">
      <c r="A906" s="315"/>
      <c r="B906" s="315"/>
      <c r="C906" s="315" t="s">
        <v>10</v>
      </c>
      <c r="D906" s="306"/>
      <c r="E906" s="731"/>
      <c r="F906" s="305"/>
      <c r="G906" s="316"/>
    </row>
    <row r="907" spans="1:7">
      <c r="A907" s="315"/>
      <c r="B907" s="315"/>
      <c r="C907" s="315" t="s">
        <v>11</v>
      </c>
      <c r="D907" s="306"/>
      <c r="E907" s="731"/>
      <c r="F907" s="305"/>
      <c r="G907" s="316"/>
    </row>
    <row r="908" spans="1:7">
      <c r="A908" s="315"/>
      <c r="B908" s="315"/>
      <c r="C908" s="315" t="s">
        <v>12</v>
      </c>
      <c r="D908" s="306"/>
      <c r="E908" s="731"/>
      <c r="F908" s="305"/>
      <c r="G908" s="316"/>
    </row>
    <row r="909" spans="1:7">
      <c r="A909" s="310"/>
      <c r="B909" s="310"/>
      <c r="C909" s="310"/>
      <c r="D909" s="307"/>
      <c r="E909" s="732"/>
      <c r="F909" s="309"/>
      <c r="G909" s="308"/>
    </row>
    <row r="910" spans="1:7" ht="137.5">
      <c r="A910" s="315" t="s">
        <v>1064</v>
      </c>
      <c r="B910" s="315" t="s">
        <v>1065</v>
      </c>
      <c r="C910" s="315"/>
      <c r="D910" s="315" t="s">
        <v>1066</v>
      </c>
      <c r="E910" s="731"/>
      <c r="F910" s="305"/>
      <c r="G910" s="316"/>
    </row>
    <row r="911" spans="1:7">
      <c r="A911" s="315"/>
      <c r="B911" s="315"/>
      <c r="C911" s="315"/>
      <c r="D911" s="306"/>
      <c r="E911" s="731"/>
      <c r="F911" s="305"/>
      <c r="G911" s="316"/>
    </row>
    <row r="912" spans="1:7">
      <c r="A912" s="315"/>
      <c r="B912" s="315"/>
      <c r="C912" s="315" t="s">
        <v>740</v>
      </c>
      <c r="D912" s="306" t="s">
        <v>2096</v>
      </c>
      <c r="E912" s="731" t="s">
        <v>1370</v>
      </c>
      <c r="F912" s="305"/>
      <c r="G912" s="316"/>
    </row>
    <row r="913" spans="1:7">
      <c r="A913" s="315"/>
      <c r="B913" s="315"/>
      <c r="C913" s="315" t="s">
        <v>188</v>
      </c>
      <c r="D913" s="306"/>
      <c r="E913" s="731"/>
      <c r="F913" s="305"/>
      <c r="G913" s="316"/>
    </row>
    <row r="914" spans="1:7">
      <c r="A914" s="315"/>
      <c r="B914" s="315"/>
      <c r="C914" s="315" t="s">
        <v>10</v>
      </c>
      <c r="D914" s="306"/>
      <c r="E914" s="731"/>
      <c r="F914" s="305"/>
      <c r="G914" s="316"/>
    </row>
    <row r="915" spans="1:7">
      <c r="A915" s="315"/>
      <c r="B915" s="315"/>
      <c r="C915" s="315" t="s">
        <v>11</v>
      </c>
      <c r="D915" s="306"/>
      <c r="E915" s="731"/>
      <c r="F915" s="305"/>
      <c r="G915" s="316"/>
    </row>
    <row r="916" spans="1:7">
      <c r="A916" s="315"/>
      <c r="B916" s="315"/>
      <c r="C916" s="315" t="s">
        <v>12</v>
      </c>
      <c r="D916" s="306"/>
      <c r="E916" s="731"/>
      <c r="F916" s="305"/>
      <c r="G916" s="316"/>
    </row>
    <row r="917" spans="1:7">
      <c r="A917" s="310"/>
      <c r="B917" s="310"/>
      <c r="C917" s="310"/>
      <c r="D917" s="307"/>
      <c r="E917" s="732"/>
      <c r="F917" s="309"/>
      <c r="G917" s="308"/>
    </row>
    <row r="918" spans="1:7" ht="150">
      <c r="A918" s="315" t="s">
        <v>1067</v>
      </c>
      <c r="B918" s="315" t="s">
        <v>1068</v>
      </c>
      <c r="C918" s="315"/>
      <c r="D918" s="330" t="s">
        <v>1069</v>
      </c>
      <c r="E918" s="731"/>
      <c r="F918" s="305"/>
      <c r="G918" s="316"/>
    </row>
    <row r="919" spans="1:7">
      <c r="A919" s="315"/>
      <c r="B919" s="315"/>
      <c r="C919" s="315"/>
      <c r="D919" s="306"/>
      <c r="E919" s="731"/>
      <c r="F919" s="305"/>
      <c r="G919" s="316"/>
    </row>
    <row r="920" spans="1:7">
      <c r="A920" s="315"/>
      <c r="B920" s="315"/>
      <c r="C920" s="315" t="s">
        <v>740</v>
      </c>
      <c r="D920" s="306" t="s">
        <v>2097</v>
      </c>
      <c r="E920" s="731" t="s">
        <v>1370</v>
      </c>
      <c r="F920" s="305"/>
      <c r="G920" s="316"/>
    </row>
    <row r="921" spans="1:7">
      <c r="A921" s="315"/>
      <c r="B921" s="315"/>
      <c r="C921" s="315" t="s">
        <v>188</v>
      </c>
      <c r="D921" s="306"/>
      <c r="E921" s="731"/>
      <c r="F921" s="305"/>
      <c r="G921" s="316"/>
    </row>
    <row r="922" spans="1:7">
      <c r="A922" s="315"/>
      <c r="B922" s="315"/>
      <c r="C922" s="315" t="s">
        <v>10</v>
      </c>
      <c r="D922" s="306"/>
      <c r="E922" s="731"/>
      <c r="F922" s="305"/>
      <c r="G922" s="316"/>
    </row>
    <row r="923" spans="1:7">
      <c r="A923" s="315"/>
      <c r="B923" s="315"/>
      <c r="C923" s="315" t="s">
        <v>11</v>
      </c>
      <c r="D923" s="306"/>
      <c r="E923" s="731"/>
      <c r="F923" s="305"/>
      <c r="G923" s="316"/>
    </row>
    <row r="924" spans="1:7">
      <c r="A924" s="315"/>
      <c r="B924" s="315"/>
      <c r="C924" s="315" t="s">
        <v>12</v>
      </c>
      <c r="D924" s="306"/>
      <c r="E924" s="731"/>
      <c r="F924" s="305"/>
      <c r="G924" s="316"/>
    </row>
    <row r="925" spans="1:7">
      <c r="A925" s="310"/>
      <c r="B925" s="310"/>
      <c r="C925" s="310"/>
      <c r="D925" s="307"/>
      <c r="E925" s="732"/>
      <c r="F925" s="309"/>
      <c r="G925" s="308"/>
    </row>
    <row r="926" spans="1:7" ht="87.5">
      <c r="A926" s="315" t="s">
        <v>1070</v>
      </c>
      <c r="B926" s="315" t="s">
        <v>1071</v>
      </c>
      <c r="C926" s="315"/>
      <c r="D926" s="315" t="s">
        <v>1072</v>
      </c>
      <c r="E926" s="731"/>
      <c r="F926" s="305"/>
      <c r="G926" s="316"/>
    </row>
    <row r="927" spans="1:7">
      <c r="A927" s="315"/>
      <c r="B927" s="315"/>
      <c r="C927" s="315"/>
      <c r="D927" s="306"/>
      <c r="E927" s="731"/>
      <c r="F927" s="305"/>
      <c r="G927" s="316"/>
    </row>
    <row r="928" spans="1:7">
      <c r="A928" s="315"/>
      <c r="B928" s="315"/>
      <c r="C928" s="315" t="s">
        <v>740</v>
      </c>
      <c r="D928" s="319" t="s">
        <v>2098</v>
      </c>
      <c r="E928" s="731" t="s">
        <v>1370</v>
      </c>
      <c r="F928" s="305"/>
      <c r="G928" s="316"/>
    </row>
    <row r="929" spans="1:7">
      <c r="A929" s="315"/>
      <c r="B929" s="315"/>
      <c r="C929" s="315" t="s">
        <v>188</v>
      </c>
      <c r="D929" s="306"/>
      <c r="E929" s="731"/>
      <c r="F929" s="305"/>
      <c r="G929" s="316"/>
    </row>
    <row r="930" spans="1:7">
      <c r="A930" s="315"/>
      <c r="B930" s="315"/>
      <c r="C930" s="315" t="s">
        <v>10</v>
      </c>
      <c r="D930" s="306"/>
      <c r="E930" s="731"/>
      <c r="F930" s="305"/>
      <c r="G930" s="316"/>
    </row>
    <row r="931" spans="1:7">
      <c r="A931" s="315"/>
      <c r="B931" s="315"/>
      <c r="C931" s="315" t="s">
        <v>11</v>
      </c>
      <c r="D931" s="306"/>
      <c r="E931" s="731"/>
      <c r="F931" s="305"/>
      <c r="G931" s="316"/>
    </row>
    <row r="932" spans="1:7">
      <c r="A932" s="315"/>
      <c r="B932" s="315"/>
      <c r="C932" s="315" t="s">
        <v>12</v>
      </c>
      <c r="D932" s="306"/>
      <c r="E932" s="731"/>
      <c r="F932" s="305"/>
      <c r="G932" s="316"/>
    </row>
    <row r="933" spans="1:7">
      <c r="A933" s="310"/>
      <c r="B933" s="310"/>
      <c r="C933" s="310"/>
      <c r="D933" s="307"/>
      <c r="E933" s="732"/>
      <c r="F933" s="309"/>
      <c r="G933" s="308"/>
    </row>
    <row r="934" spans="1:7" ht="87.5">
      <c r="A934" s="315" t="s">
        <v>1073</v>
      </c>
      <c r="B934" s="315" t="s">
        <v>1074</v>
      </c>
      <c r="C934" s="315"/>
      <c r="D934" s="315" t="s">
        <v>1075</v>
      </c>
      <c r="E934" s="731"/>
      <c r="F934" s="305"/>
      <c r="G934" s="316"/>
    </row>
    <row r="935" spans="1:7">
      <c r="A935" s="315"/>
      <c r="B935" s="315"/>
      <c r="C935" s="315"/>
      <c r="D935" s="306"/>
      <c r="E935" s="731"/>
      <c r="F935" s="305"/>
      <c r="G935" s="316"/>
    </row>
    <row r="936" spans="1:7">
      <c r="A936" s="315"/>
      <c r="B936" s="315"/>
      <c r="C936" s="315" t="s">
        <v>740</v>
      </c>
      <c r="D936" s="319" t="s">
        <v>2098</v>
      </c>
      <c r="E936" s="731" t="s">
        <v>1370</v>
      </c>
      <c r="F936" s="305"/>
      <c r="G936" s="316"/>
    </row>
    <row r="937" spans="1:7">
      <c r="A937" s="315"/>
      <c r="B937" s="315"/>
      <c r="C937" s="315" t="s">
        <v>188</v>
      </c>
      <c r="D937" s="306"/>
      <c r="E937" s="731"/>
      <c r="F937" s="305"/>
      <c r="G937" s="316"/>
    </row>
    <row r="938" spans="1:7">
      <c r="A938" s="315"/>
      <c r="B938" s="315"/>
      <c r="C938" s="315" t="s">
        <v>10</v>
      </c>
      <c r="D938" s="306"/>
      <c r="E938" s="731"/>
      <c r="F938" s="305"/>
      <c r="G938" s="316"/>
    </row>
    <row r="939" spans="1:7">
      <c r="A939" s="315"/>
      <c r="B939" s="315"/>
      <c r="C939" s="315" t="s">
        <v>11</v>
      </c>
      <c r="D939" s="306"/>
      <c r="E939" s="731"/>
      <c r="F939" s="305"/>
      <c r="G939" s="316"/>
    </row>
    <row r="940" spans="1:7">
      <c r="A940" s="315"/>
      <c r="B940" s="315"/>
      <c r="C940" s="315" t="s">
        <v>12</v>
      </c>
      <c r="D940" s="306"/>
      <c r="E940" s="731"/>
      <c r="F940" s="305"/>
      <c r="G940" s="316"/>
    </row>
    <row r="941" spans="1:7">
      <c r="A941" s="310"/>
      <c r="B941" s="310"/>
      <c r="C941" s="310"/>
      <c r="D941" s="307"/>
      <c r="E941" s="732"/>
      <c r="F941" s="309"/>
      <c r="G941" s="308"/>
    </row>
    <row r="942" spans="1:7" ht="125">
      <c r="A942" s="315" t="s">
        <v>1076</v>
      </c>
      <c r="B942" s="315" t="s">
        <v>1077</v>
      </c>
      <c r="C942" s="315"/>
      <c r="D942" s="315" t="s">
        <v>1078</v>
      </c>
      <c r="E942" s="731"/>
      <c r="F942" s="305"/>
      <c r="G942" s="316"/>
    </row>
    <row r="943" spans="1:7">
      <c r="A943" s="315"/>
      <c r="B943" s="315"/>
      <c r="C943" s="315"/>
      <c r="D943" s="306"/>
      <c r="E943" s="731"/>
      <c r="F943" s="305"/>
      <c r="G943" s="316"/>
    </row>
    <row r="944" spans="1:7">
      <c r="A944" s="315"/>
      <c r="B944" s="315"/>
      <c r="C944" s="315" t="s">
        <v>740</v>
      </c>
      <c r="D944" s="306" t="s">
        <v>2099</v>
      </c>
      <c r="E944" s="731" t="s">
        <v>1370</v>
      </c>
      <c r="F944" s="305"/>
      <c r="G944" s="316"/>
    </row>
    <row r="945" spans="1:7">
      <c r="A945" s="315"/>
      <c r="B945" s="315"/>
      <c r="C945" s="315" t="s">
        <v>188</v>
      </c>
      <c r="D945" s="306"/>
      <c r="E945" s="731"/>
      <c r="F945" s="305"/>
      <c r="G945" s="316"/>
    </row>
    <row r="946" spans="1:7">
      <c r="A946" s="315"/>
      <c r="B946" s="315"/>
      <c r="C946" s="315" t="s">
        <v>10</v>
      </c>
      <c r="D946" s="306"/>
      <c r="E946" s="731"/>
      <c r="F946" s="305"/>
      <c r="G946" s="316"/>
    </row>
    <row r="947" spans="1:7">
      <c r="A947" s="315"/>
      <c r="B947" s="315"/>
      <c r="C947" s="315" t="s">
        <v>11</v>
      </c>
      <c r="D947" s="306"/>
      <c r="E947" s="731"/>
      <c r="F947" s="305"/>
      <c r="G947" s="316"/>
    </row>
    <row r="948" spans="1:7">
      <c r="A948" s="315"/>
      <c r="B948" s="315"/>
      <c r="C948" s="315" t="s">
        <v>12</v>
      </c>
      <c r="D948" s="306"/>
      <c r="E948" s="731"/>
      <c r="F948" s="305"/>
      <c r="G948" s="316"/>
    </row>
    <row r="949" spans="1:7">
      <c r="A949" s="310"/>
      <c r="B949" s="310"/>
      <c r="C949" s="310"/>
      <c r="D949" s="307"/>
      <c r="E949" s="732"/>
      <c r="F949" s="309"/>
      <c r="G949" s="308"/>
    </row>
    <row r="950" spans="1:7" ht="87.5">
      <c r="A950" s="315" t="s">
        <v>1079</v>
      </c>
      <c r="B950" s="315" t="s">
        <v>1080</v>
      </c>
      <c r="C950" s="315"/>
      <c r="D950" s="315" t="s">
        <v>1081</v>
      </c>
      <c r="E950" s="731"/>
      <c r="F950" s="305"/>
      <c r="G950" s="316"/>
    </row>
    <row r="951" spans="1:7">
      <c r="A951" s="315"/>
      <c r="B951" s="315"/>
      <c r="C951" s="315"/>
      <c r="D951" s="306"/>
      <c r="E951" s="731"/>
      <c r="F951" s="305"/>
      <c r="G951" s="316"/>
    </row>
    <row r="952" spans="1:7">
      <c r="A952" s="315"/>
      <c r="B952" s="315"/>
      <c r="C952" s="315" t="s">
        <v>740</v>
      </c>
      <c r="D952" s="319" t="s">
        <v>2100</v>
      </c>
      <c r="E952" s="731" t="s">
        <v>1370</v>
      </c>
      <c r="F952" s="305"/>
      <c r="G952" s="316"/>
    </row>
    <row r="953" spans="1:7">
      <c r="A953" s="315"/>
      <c r="B953" s="315"/>
      <c r="C953" s="315" t="s">
        <v>188</v>
      </c>
      <c r="D953" s="306"/>
      <c r="E953" s="731"/>
      <c r="F953" s="305"/>
      <c r="G953" s="316"/>
    </row>
    <row r="954" spans="1:7">
      <c r="A954" s="315"/>
      <c r="B954" s="315"/>
      <c r="C954" s="315" t="s">
        <v>10</v>
      </c>
      <c r="D954" s="306"/>
      <c r="E954" s="731"/>
      <c r="F954" s="305"/>
      <c r="G954" s="316"/>
    </row>
    <row r="955" spans="1:7">
      <c r="A955" s="315"/>
      <c r="B955" s="315"/>
      <c r="C955" s="315" t="s">
        <v>11</v>
      </c>
      <c r="D955" s="306"/>
      <c r="E955" s="731"/>
      <c r="F955" s="305"/>
      <c r="G955" s="316"/>
    </row>
    <row r="956" spans="1:7">
      <c r="A956" s="315"/>
      <c r="B956" s="315"/>
      <c r="C956" s="315" t="s">
        <v>12</v>
      </c>
      <c r="D956" s="306"/>
      <c r="E956" s="731"/>
      <c r="F956" s="305"/>
      <c r="G956" s="316"/>
    </row>
    <row r="957" spans="1:7">
      <c r="A957" s="310"/>
      <c r="B957" s="310"/>
      <c r="C957" s="310"/>
      <c r="D957" s="307"/>
      <c r="E957" s="732"/>
      <c r="F957" s="309"/>
      <c r="G957" s="308"/>
    </row>
    <row r="958" spans="1:7" ht="87.5">
      <c r="A958" s="315" t="s">
        <v>1082</v>
      </c>
      <c r="B958" s="315" t="s">
        <v>1083</v>
      </c>
      <c r="C958" s="315"/>
      <c r="D958" s="315" t="s">
        <v>1084</v>
      </c>
      <c r="E958" s="731"/>
      <c r="F958" s="305"/>
      <c r="G958" s="316"/>
    </row>
    <row r="959" spans="1:7">
      <c r="A959" s="315"/>
      <c r="B959" s="315"/>
      <c r="C959" s="315"/>
      <c r="D959" s="306"/>
      <c r="E959" s="731"/>
      <c r="F959" s="305"/>
      <c r="G959" s="316"/>
    </row>
    <row r="960" spans="1:7">
      <c r="A960" s="315"/>
      <c r="B960" s="315"/>
      <c r="C960" s="315" t="s">
        <v>740</v>
      </c>
      <c r="D960" s="306" t="s">
        <v>2101</v>
      </c>
      <c r="E960" s="731" t="s">
        <v>1370</v>
      </c>
      <c r="F960" s="305"/>
      <c r="G960" s="316"/>
    </row>
    <row r="961" spans="1:7">
      <c r="A961" s="315"/>
      <c r="B961" s="315"/>
      <c r="C961" s="315" t="s">
        <v>188</v>
      </c>
      <c r="D961" s="306"/>
      <c r="E961" s="731"/>
      <c r="F961" s="305"/>
      <c r="G961" s="316"/>
    </row>
    <row r="962" spans="1:7">
      <c r="A962" s="315"/>
      <c r="B962" s="315"/>
      <c r="C962" s="315" t="s">
        <v>10</v>
      </c>
      <c r="D962" s="306"/>
      <c r="E962" s="731"/>
      <c r="F962" s="305"/>
      <c r="G962" s="316"/>
    </row>
    <row r="963" spans="1:7">
      <c r="A963" s="315"/>
      <c r="B963" s="315"/>
      <c r="C963" s="315" t="s">
        <v>11</v>
      </c>
      <c r="D963" s="306"/>
      <c r="E963" s="731"/>
      <c r="F963" s="305"/>
      <c r="G963" s="316"/>
    </row>
    <row r="964" spans="1:7">
      <c r="A964" s="315"/>
      <c r="B964" s="315"/>
      <c r="C964" s="315" t="s">
        <v>12</v>
      </c>
      <c r="D964" s="306"/>
      <c r="E964" s="731"/>
      <c r="F964" s="305"/>
      <c r="G964" s="316"/>
    </row>
    <row r="965" spans="1:7">
      <c r="A965" s="310"/>
      <c r="B965" s="310"/>
      <c r="C965" s="310"/>
      <c r="D965" s="307"/>
      <c r="E965" s="732"/>
      <c r="F965" s="309"/>
      <c r="G965" s="308"/>
    </row>
    <row r="966" spans="1:7">
      <c r="A966" s="311">
        <v>3.5</v>
      </c>
      <c r="B966" s="311"/>
      <c r="C966" s="311"/>
      <c r="D966" s="311" t="s">
        <v>1085</v>
      </c>
      <c r="E966" s="729"/>
      <c r="F966" s="312"/>
      <c r="G966" s="313"/>
    </row>
    <row r="967" spans="1:7" ht="62.5">
      <c r="A967" s="315" t="s">
        <v>1086</v>
      </c>
      <c r="B967" s="315" t="s">
        <v>1087</v>
      </c>
      <c r="C967" s="315"/>
      <c r="D967" s="315" t="s">
        <v>1088</v>
      </c>
      <c r="E967" s="731"/>
      <c r="F967" s="305"/>
      <c r="G967" s="316"/>
    </row>
    <row r="968" spans="1:7">
      <c r="A968" s="315"/>
      <c r="B968" s="315"/>
      <c r="C968" s="315"/>
      <c r="D968" s="306"/>
      <c r="E968" s="731"/>
      <c r="F968" s="305"/>
      <c r="G968" s="316"/>
    </row>
    <row r="969" spans="1:7" ht="25">
      <c r="A969" s="315"/>
      <c r="B969" s="315"/>
      <c r="C969" s="315" t="s">
        <v>740</v>
      </c>
      <c r="D969" s="319" t="s">
        <v>2102</v>
      </c>
      <c r="E969" s="731" t="s">
        <v>1370</v>
      </c>
      <c r="F969" s="305"/>
      <c r="G969" s="316"/>
    </row>
    <row r="970" spans="1:7">
      <c r="A970" s="315"/>
      <c r="B970" s="315"/>
      <c r="C970" s="315" t="s">
        <v>188</v>
      </c>
      <c r="D970" s="306"/>
      <c r="E970" s="731"/>
      <c r="F970" s="305"/>
      <c r="G970" s="316"/>
    </row>
    <row r="971" spans="1:7">
      <c r="A971" s="315"/>
      <c r="B971" s="315"/>
      <c r="C971" s="315" t="s">
        <v>10</v>
      </c>
      <c r="D971" s="306"/>
      <c r="E971" s="731"/>
      <c r="F971" s="305"/>
      <c r="G971" s="316"/>
    </row>
    <row r="972" spans="1:7">
      <c r="A972" s="315"/>
      <c r="B972" s="315"/>
      <c r="C972" s="315" t="s">
        <v>11</v>
      </c>
      <c r="D972" s="306"/>
      <c r="E972" s="731"/>
      <c r="F972" s="305"/>
      <c r="G972" s="316"/>
    </row>
    <row r="973" spans="1:7">
      <c r="A973" s="315"/>
      <c r="B973" s="315"/>
      <c r="C973" s="315" t="s">
        <v>12</v>
      </c>
      <c r="D973" s="306"/>
      <c r="E973" s="731"/>
      <c r="F973" s="305"/>
      <c r="G973" s="316"/>
    </row>
    <row r="974" spans="1:7">
      <c r="A974" s="310"/>
      <c r="B974" s="310"/>
      <c r="C974" s="310"/>
      <c r="D974" s="307"/>
      <c r="E974" s="732"/>
      <c r="F974" s="309"/>
      <c r="G974" s="308"/>
    </row>
    <row r="975" spans="1:7" ht="112.5">
      <c r="A975" s="315" t="s">
        <v>1089</v>
      </c>
      <c r="B975" s="315" t="s">
        <v>1090</v>
      </c>
      <c r="C975" s="315"/>
      <c r="D975" s="315" t="s">
        <v>1091</v>
      </c>
      <c r="E975" s="731"/>
      <c r="F975" s="305"/>
      <c r="G975" s="316"/>
    </row>
    <row r="976" spans="1:7">
      <c r="A976" s="315"/>
      <c r="B976" s="315"/>
      <c r="C976" s="315"/>
      <c r="D976" s="306"/>
      <c r="E976" s="731"/>
      <c r="F976" s="305"/>
      <c r="G976" s="316"/>
    </row>
    <row r="977" spans="1:7">
      <c r="A977" s="315"/>
      <c r="B977" s="315"/>
      <c r="C977" s="315" t="s">
        <v>740</v>
      </c>
      <c r="D977" s="319" t="s">
        <v>2103</v>
      </c>
      <c r="E977" s="731" t="s">
        <v>1370</v>
      </c>
      <c r="F977" s="305"/>
      <c r="G977" s="316"/>
    </row>
    <row r="978" spans="1:7">
      <c r="A978" s="315"/>
      <c r="B978" s="315"/>
      <c r="C978" s="315" t="s">
        <v>188</v>
      </c>
      <c r="D978" s="306"/>
      <c r="E978" s="731"/>
      <c r="F978" s="305"/>
      <c r="G978" s="316"/>
    </row>
    <row r="979" spans="1:7">
      <c r="A979" s="315"/>
      <c r="B979" s="315"/>
      <c r="C979" s="315" t="s">
        <v>10</v>
      </c>
      <c r="D979" s="306"/>
      <c r="E979" s="731"/>
      <c r="F979" s="305"/>
      <c r="G979" s="316"/>
    </row>
    <row r="980" spans="1:7">
      <c r="A980" s="315"/>
      <c r="B980" s="315"/>
      <c r="C980" s="315" t="s">
        <v>11</v>
      </c>
      <c r="D980" s="306"/>
      <c r="E980" s="731"/>
      <c r="F980" s="305"/>
      <c r="G980" s="316"/>
    </row>
    <row r="981" spans="1:7">
      <c r="A981" s="315"/>
      <c r="B981" s="315"/>
      <c r="C981" s="315" t="s">
        <v>12</v>
      </c>
      <c r="D981" s="306"/>
      <c r="E981" s="731"/>
      <c r="F981" s="305"/>
      <c r="G981" s="316"/>
    </row>
    <row r="982" spans="1:7">
      <c r="A982" s="310"/>
      <c r="B982" s="310"/>
      <c r="C982" s="310"/>
      <c r="D982" s="307"/>
      <c r="E982" s="732"/>
      <c r="F982" s="309"/>
      <c r="G982" s="308"/>
    </row>
    <row r="983" spans="1:7">
      <c r="A983" s="311">
        <v>3.6</v>
      </c>
      <c r="B983" s="311"/>
      <c r="C983" s="311"/>
      <c r="D983" s="311" t="s">
        <v>1092</v>
      </c>
      <c r="E983" s="729"/>
      <c r="F983" s="312"/>
      <c r="G983" s="313"/>
    </row>
    <row r="984" spans="1:7" ht="100">
      <c r="A984" s="315" t="s">
        <v>1093</v>
      </c>
      <c r="B984" s="315" t="s">
        <v>1094</v>
      </c>
      <c r="C984" s="315"/>
      <c r="D984" s="315" t="s">
        <v>1095</v>
      </c>
      <c r="E984" s="731"/>
      <c r="F984" s="305"/>
      <c r="G984" s="316"/>
    </row>
    <row r="985" spans="1:7">
      <c r="A985" s="315"/>
      <c r="B985" s="315"/>
      <c r="C985" s="315"/>
      <c r="D985" s="306"/>
      <c r="E985" s="731"/>
      <c r="F985" s="305"/>
      <c r="G985" s="316"/>
    </row>
    <row r="986" spans="1:7" ht="37.5">
      <c r="A986" s="315"/>
      <c r="B986" s="315"/>
      <c r="C986" s="315" t="s">
        <v>740</v>
      </c>
      <c r="D986" s="306" t="s">
        <v>2104</v>
      </c>
      <c r="E986" s="731" t="s">
        <v>1370</v>
      </c>
      <c r="F986" s="305"/>
      <c r="G986" s="316"/>
    </row>
    <row r="987" spans="1:7">
      <c r="A987" s="315"/>
      <c r="B987" s="315"/>
      <c r="C987" s="315" t="s">
        <v>188</v>
      </c>
      <c r="D987" s="306"/>
      <c r="E987" s="731"/>
      <c r="F987" s="305"/>
      <c r="G987" s="316"/>
    </row>
    <row r="988" spans="1:7">
      <c r="A988" s="315"/>
      <c r="B988" s="315"/>
      <c r="C988" s="315" t="s">
        <v>10</v>
      </c>
      <c r="D988" s="306"/>
      <c r="E988" s="731"/>
      <c r="F988" s="305"/>
      <c r="G988" s="316"/>
    </row>
    <row r="989" spans="1:7">
      <c r="A989" s="315"/>
      <c r="B989" s="315"/>
      <c r="C989" s="315" t="s">
        <v>11</v>
      </c>
      <c r="D989" s="306"/>
      <c r="E989" s="731"/>
      <c r="F989" s="305"/>
      <c r="G989" s="316"/>
    </row>
    <row r="990" spans="1:7">
      <c r="A990" s="315"/>
      <c r="B990" s="315"/>
      <c r="C990" s="315" t="s">
        <v>12</v>
      </c>
      <c r="D990" s="306"/>
      <c r="E990" s="731"/>
      <c r="F990" s="305"/>
      <c r="G990" s="316"/>
    </row>
    <row r="991" spans="1:7">
      <c r="A991" s="310"/>
      <c r="B991" s="310"/>
      <c r="C991" s="310"/>
      <c r="D991" s="307"/>
      <c r="E991" s="732"/>
      <c r="F991" s="309"/>
      <c r="G991" s="308"/>
    </row>
    <row r="992" spans="1:7" ht="87.5">
      <c r="A992" s="315" t="s">
        <v>1096</v>
      </c>
      <c r="B992" s="315" t="s">
        <v>1097</v>
      </c>
      <c r="C992" s="315"/>
      <c r="D992" s="315" t="s">
        <v>1098</v>
      </c>
      <c r="E992" s="731"/>
      <c r="F992" s="305"/>
      <c r="G992" s="316"/>
    </row>
    <row r="993" spans="1:7">
      <c r="A993" s="315"/>
      <c r="B993" s="315"/>
      <c r="C993" s="315"/>
      <c r="D993" s="306"/>
      <c r="E993" s="731"/>
      <c r="F993" s="305"/>
      <c r="G993" s="316"/>
    </row>
    <row r="994" spans="1:7" ht="30">
      <c r="A994" s="666"/>
      <c r="B994" s="666"/>
      <c r="C994" s="666" t="s">
        <v>740</v>
      </c>
      <c r="D994" s="667" t="s">
        <v>2163</v>
      </c>
      <c r="E994" s="735"/>
      <c r="F994" s="669" t="s">
        <v>2105</v>
      </c>
      <c r="G994" s="668"/>
    </row>
    <row r="995" spans="1:7">
      <c r="A995" s="315"/>
      <c r="B995" s="315"/>
      <c r="C995" s="315" t="s">
        <v>188</v>
      </c>
      <c r="D995" s="306"/>
      <c r="E995" s="731"/>
      <c r="F995" s="305"/>
      <c r="G995" s="316"/>
    </row>
    <row r="996" spans="1:7">
      <c r="A996" s="315"/>
      <c r="B996" s="315"/>
      <c r="C996" s="315" t="s">
        <v>10</v>
      </c>
      <c r="D996" s="306"/>
      <c r="E996" s="731"/>
      <c r="F996" s="305"/>
      <c r="G996" s="316"/>
    </row>
    <row r="997" spans="1:7">
      <c r="A997" s="315"/>
      <c r="B997" s="315"/>
      <c r="C997" s="315" t="s">
        <v>11</v>
      </c>
      <c r="D997" s="306"/>
      <c r="E997" s="731"/>
      <c r="F997" s="305"/>
      <c r="G997" s="316"/>
    </row>
    <row r="998" spans="1:7">
      <c r="A998" s="315"/>
      <c r="B998" s="315"/>
      <c r="C998" s="315" t="s">
        <v>12</v>
      </c>
      <c r="D998" s="306"/>
      <c r="E998" s="731"/>
      <c r="F998" s="305"/>
      <c r="G998" s="316"/>
    </row>
    <row r="999" spans="1:7">
      <c r="A999" s="310"/>
      <c r="B999" s="310"/>
      <c r="C999" s="310"/>
      <c r="D999" s="307"/>
      <c r="E999" s="732"/>
      <c r="F999" s="309"/>
      <c r="G999" s="308"/>
    </row>
    <row r="1000" spans="1:7">
      <c r="A1000" s="311">
        <v>3.7</v>
      </c>
      <c r="B1000" s="311"/>
      <c r="C1000" s="311"/>
      <c r="D1000" s="311" t="s">
        <v>1099</v>
      </c>
      <c r="E1000" s="729"/>
      <c r="F1000" s="312"/>
      <c r="G1000" s="313"/>
    </row>
    <row r="1001" spans="1:7" ht="125">
      <c r="A1001" s="315" t="s">
        <v>382</v>
      </c>
      <c r="B1001" s="315" t="s">
        <v>1100</v>
      </c>
      <c r="C1001" s="315"/>
      <c r="D1001" s="315" t="s">
        <v>1101</v>
      </c>
      <c r="E1001" s="731"/>
      <c r="F1001" s="305"/>
      <c r="G1001" s="316"/>
    </row>
    <row r="1002" spans="1:7">
      <c r="A1002" s="315"/>
      <c r="B1002" s="315"/>
      <c r="C1002" s="315"/>
      <c r="D1002" s="306"/>
      <c r="E1002" s="731"/>
      <c r="F1002" s="305"/>
      <c r="G1002" s="316"/>
    </row>
    <row r="1003" spans="1:7" ht="50">
      <c r="A1003" s="315"/>
      <c r="B1003" s="315"/>
      <c r="C1003" s="315" t="s">
        <v>740</v>
      </c>
      <c r="D1003" s="319" t="s">
        <v>2106</v>
      </c>
      <c r="E1003" s="731" t="s">
        <v>1370</v>
      </c>
      <c r="F1003" s="305"/>
      <c r="G1003" s="316"/>
    </row>
    <row r="1004" spans="1:7">
      <c r="A1004" s="315"/>
      <c r="B1004" s="315"/>
      <c r="C1004" s="315" t="s">
        <v>188</v>
      </c>
      <c r="D1004" s="306"/>
      <c r="E1004" s="731"/>
      <c r="F1004" s="305"/>
      <c r="G1004" s="316"/>
    </row>
    <row r="1005" spans="1:7">
      <c r="A1005" s="315"/>
      <c r="B1005" s="315"/>
      <c r="C1005" s="315" t="s">
        <v>10</v>
      </c>
      <c r="D1005" s="306"/>
      <c r="E1005" s="731"/>
      <c r="F1005" s="305"/>
      <c r="G1005" s="316"/>
    </row>
    <row r="1006" spans="1:7">
      <c r="A1006" s="315"/>
      <c r="B1006" s="315"/>
      <c r="C1006" s="315" t="s">
        <v>11</v>
      </c>
      <c r="D1006" s="306"/>
      <c r="E1006" s="731"/>
      <c r="F1006" s="305"/>
      <c r="G1006" s="316"/>
    </row>
    <row r="1007" spans="1:7">
      <c r="A1007" s="315"/>
      <c r="B1007" s="315"/>
      <c r="C1007" s="315" t="s">
        <v>12</v>
      </c>
      <c r="D1007" s="306"/>
      <c r="E1007" s="731"/>
      <c r="F1007" s="305"/>
      <c r="G1007" s="316"/>
    </row>
    <row r="1008" spans="1:7">
      <c r="A1008" s="310"/>
      <c r="B1008" s="310"/>
      <c r="C1008" s="310"/>
      <c r="D1008" s="307"/>
      <c r="E1008" s="732"/>
      <c r="F1008" s="309"/>
      <c r="G1008" s="308"/>
    </row>
    <row r="1009" spans="1:7" ht="87.5">
      <c r="A1009" s="315" t="s">
        <v>566</v>
      </c>
      <c r="B1009" s="315" t="s">
        <v>1102</v>
      </c>
      <c r="C1009" s="315"/>
      <c r="D1009" s="315" t="s">
        <v>1103</v>
      </c>
      <c r="E1009" s="731"/>
      <c r="F1009" s="305"/>
      <c r="G1009" s="316"/>
    </row>
    <row r="1010" spans="1:7">
      <c r="A1010" s="315"/>
      <c r="B1010" s="315"/>
      <c r="C1010" s="315"/>
      <c r="D1010" s="306"/>
      <c r="E1010" s="731"/>
      <c r="F1010" s="305"/>
      <c r="G1010" s="316"/>
    </row>
    <row r="1011" spans="1:7" ht="25">
      <c r="A1011" s="315"/>
      <c r="B1011" s="315"/>
      <c r="C1011" s="315" t="s">
        <v>740</v>
      </c>
      <c r="D1011" s="306" t="s">
        <v>2107</v>
      </c>
      <c r="E1011" s="731" t="s">
        <v>1370</v>
      </c>
      <c r="F1011" s="305"/>
      <c r="G1011" s="316"/>
    </row>
    <row r="1012" spans="1:7">
      <c r="A1012" s="315"/>
      <c r="B1012" s="315"/>
      <c r="C1012" s="315" t="s">
        <v>188</v>
      </c>
      <c r="D1012" s="306"/>
      <c r="E1012" s="731"/>
      <c r="F1012" s="305"/>
      <c r="G1012" s="316"/>
    </row>
    <row r="1013" spans="1:7">
      <c r="A1013" s="315"/>
      <c r="B1013" s="315"/>
      <c r="C1013" s="315" t="s">
        <v>10</v>
      </c>
      <c r="D1013" s="306"/>
      <c r="E1013" s="731"/>
      <c r="F1013" s="305"/>
      <c r="G1013" s="316"/>
    </row>
    <row r="1014" spans="1:7">
      <c r="A1014" s="315"/>
      <c r="B1014" s="315"/>
      <c r="C1014" s="315" t="s">
        <v>11</v>
      </c>
      <c r="D1014" s="306"/>
      <c r="E1014" s="731"/>
      <c r="F1014" s="305"/>
      <c r="G1014" s="316"/>
    </row>
    <row r="1015" spans="1:7">
      <c r="A1015" s="315"/>
      <c r="B1015" s="315"/>
      <c r="C1015" s="315" t="s">
        <v>12</v>
      </c>
      <c r="D1015" s="306"/>
      <c r="E1015" s="731"/>
      <c r="F1015" s="305"/>
      <c r="G1015" s="316"/>
    </row>
    <row r="1016" spans="1:7">
      <c r="A1016" s="310"/>
      <c r="B1016" s="310"/>
      <c r="C1016" s="310"/>
      <c r="D1016" s="307"/>
      <c r="E1016" s="732"/>
      <c r="F1016" s="309"/>
      <c r="G1016" s="308"/>
    </row>
    <row r="1017" spans="1:7">
      <c r="A1017" s="311">
        <v>4</v>
      </c>
      <c r="B1017" s="311"/>
      <c r="C1017" s="311"/>
      <c r="D1017" s="311" t="s">
        <v>1104</v>
      </c>
      <c r="E1017" s="730"/>
      <c r="F1017" s="312"/>
      <c r="G1017" s="314"/>
    </row>
    <row r="1018" spans="1:7">
      <c r="A1018" s="311">
        <v>4.0999999999999996</v>
      </c>
      <c r="B1018" s="311"/>
      <c r="C1018" s="311"/>
      <c r="D1018" s="311" t="s">
        <v>1105</v>
      </c>
      <c r="E1018" s="730"/>
      <c r="F1018" s="312"/>
      <c r="G1018" s="314"/>
    </row>
    <row r="1019" spans="1:7" ht="187.5">
      <c r="A1019" s="315" t="s">
        <v>1106</v>
      </c>
      <c r="B1019" s="315" t="s">
        <v>1107</v>
      </c>
      <c r="C1019" s="315"/>
      <c r="D1019" s="315" t="s">
        <v>1108</v>
      </c>
      <c r="E1019" s="731"/>
      <c r="F1019" s="305"/>
      <c r="G1019" s="316"/>
    </row>
    <row r="1020" spans="1:7">
      <c r="A1020" s="315"/>
      <c r="B1020" s="315"/>
      <c r="C1020" s="315"/>
      <c r="D1020" s="306"/>
      <c r="E1020" s="731"/>
      <c r="F1020" s="305"/>
      <c r="G1020" s="316"/>
    </row>
    <row r="1021" spans="1:7" ht="75">
      <c r="A1021" s="315"/>
      <c r="B1021" s="315"/>
      <c r="C1021" s="315" t="s">
        <v>740</v>
      </c>
      <c r="D1021" s="318" t="s">
        <v>2108</v>
      </c>
      <c r="E1021" s="731" t="s">
        <v>1370</v>
      </c>
      <c r="F1021" s="305"/>
      <c r="G1021" s="316"/>
    </row>
    <row r="1022" spans="1:7">
      <c r="A1022" s="315"/>
      <c r="B1022" s="315"/>
      <c r="C1022" s="315" t="s">
        <v>188</v>
      </c>
      <c r="D1022" s="306"/>
      <c r="E1022" s="731"/>
      <c r="F1022" s="305"/>
      <c r="G1022" s="316"/>
    </row>
    <row r="1023" spans="1:7">
      <c r="A1023" s="315"/>
      <c r="B1023" s="315"/>
      <c r="C1023" s="315" t="s">
        <v>10</v>
      </c>
      <c r="D1023" s="306"/>
      <c r="E1023" s="731"/>
      <c r="F1023" s="305"/>
      <c r="G1023" s="316"/>
    </row>
    <row r="1024" spans="1:7">
      <c r="A1024" s="315"/>
      <c r="B1024" s="315"/>
      <c r="C1024" s="315" t="s">
        <v>11</v>
      </c>
      <c r="D1024" s="306"/>
      <c r="E1024" s="731"/>
      <c r="F1024" s="305"/>
      <c r="G1024" s="316"/>
    </row>
    <row r="1025" spans="1:7">
      <c r="A1025" s="315"/>
      <c r="B1025" s="315"/>
      <c r="C1025" s="315" t="s">
        <v>12</v>
      </c>
      <c r="D1025" s="306"/>
      <c r="E1025" s="731"/>
      <c r="F1025" s="305"/>
      <c r="G1025" s="316"/>
    </row>
    <row r="1026" spans="1:7">
      <c r="A1026" s="310"/>
      <c r="B1026" s="310"/>
      <c r="C1026" s="310"/>
      <c r="D1026" s="307"/>
      <c r="E1026" s="732"/>
      <c r="F1026" s="309"/>
      <c r="G1026" s="308"/>
    </row>
    <row r="1027" spans="1:7" ht="187.5">
      <c r="A1027" s="315" t="s">
        <v>1109</v>
      </c>
      <c r="B1027" s="315" t="s">
        <v>17</v>
      </c>
      <c r="C1027" s="315"/>
      <c r="D1027" s="315" t="s">
        <v>1110</v>
      </c>
      <c r="E1027" s="731"/>
      <c r="F1027" s="305"/>
      <c r="G1027" s="316"/>
    </row>
    <row r="1028" spans="1:7">
      <c r="A1028" s="315"/>
      <c r="B1028" s="315"/>
      <c r="C1028" s="315"/>
      <c r="D1028" s="306"/>
      <c r="E1028" s="731"/>
      <c r="F1028" s="305"/>
      <c r="G1028" s="316"/>
    </row>
    <row r="1029" spans="1:7" ht="62.5">
      <c r="A1029" s="315"/>
      <c r="B1029" s="315"/>
      <c r="C1029" s="315" t="s">
        <v>740</v>
      </c>
      <c r="D1029" s="318" t="s">
        <v>2109</v>
      </c>
      <c r="E1029" s="731" t="s">
        <v>1370</v>
      </c>
      <c r="F1029" s="305"/>
      <c r="G1029" s="316"/>
    </row>
    <row r="1030" spans="1:7">
      <c r="A1030" s="315"/>
      <c r="B1030" s="315"/>
      <c r="C1030" s="315" t="s">
        <v>188</v>
      </c>
      <c r="D1030" s="306"/>
      <c r="E1030" s="731"/>
      <c r="F1030" s="305"/>
      <c r="G1030" s="316"/>
    </row>
    <row r="1031" spans="1:7">
      <c r="A1031" s="315"/>
      <c r="B1031" s="315"/>
      <c r="C1031" s="315" t="s">
        <v>10</v>
      </c>
      <c r="D1031" s="306"/>
      <c r="E1031" s="731"/>
      <c r="F1031" s="305"/>
      <c r="G1031" s="316"/>
    </row>
    <row r="1032" spans="1:7">
      <c r="A1032" s="315"/>
      <c r="B1032" s="315"/>
      <c r="C1032" s="315" t="s">
        <v>11</v>
      </c>
      <c r="D1032" s="306"/>
      <c r="E1032" s="731"/>
      <c r="F1032" s="305"/>
      <c r="G1032" s="316"/>
    </row>
    <row r="1033" spans="1:7">
      <c r="A1033" s="315"/>
      <c r="B1033" s="315"/>
      <c r="C1033" s="315" t="s">
        <v>12</v>
      </c>
      <c r="D1033" s="306"/>
      <c r="E1033" s="731"/>
      <c r="F1033" s="305"/>
      <c r="G1033" s="316"/>
    </row>
    <row r="1034" spans="1:7">
      <c r="A1034" s="310"/>
      <c r="B1034" s="310"/>
      <c r="C1034" s="310"/>
      <c r="D1034" s="307"/>
      <c r="E1034" s="732"/>
      <c r="F1034" s="309"/>
      <c r="G1034" s="308"/>
    </row>
    <row r="1035" spans="1:7" ht="187.5">
      <c r="A1035" s="315" t="s">
        <v>1111</v>
      </c>
      <c r="B1035" s="315" t="s">
        <v>1112</v>
      </c>
      <c r="C1035" s="323"/>
      <c r="D1035" s="315" t="s">
        <v>1113</v>
      </c>
      <c r="E1035" s="731"/>
      <c r="F1035" s="305"/>
      <c r="G1035" s="316"/>
    </row>
    <row r="1036" spans="1:7">
      <c r="A1036" s="315"/>
      <c r="B1036" s="315"/>
      <c r="C1036" s="315"/>
      <c r="D1036" s="306"/>
      <c r="E1036" s="731"/>
      <c r="F1036" s="305"/>
      <c r="G1036" s="316"/>
    </row>
    <row r="1037" spans="1:7" ht="37.5">
      <c r="A1037" s="315"/>
      <c r="B1037" s="315"/>
      <c r="C1037" s="315" t="s">
        <v>740</v>
      </c>
      <c r="D1037" s="306" t="s">
        <v>2110</v>
      </c>
      <c r="E1037" s="731" t="s">
        <v>1370</v>
      </c>
      <c r="F1037" s="305"/>
      <c r="G1037" s="316"/>
    </row>
    <row r="1038" spans="1:7">
      <c r="A1038" s="315"/>
      <c r="B1038" s="315"/>
      <c r="C1038" s="315" t="s">
        <v>188</v>
      </c>
      <c r="D1038" s="306"/>
      <c r="E1038" s="731"/>
      <c r="F1038" s="305"/>
      <c r="G1038" s="316"/>
    </row>
    <row r="1039" spans="1:7">
      <c r="A1039" s="315"/>
      <c r="B1039" s="315"/>
      <c r="C1039" s="315" t="s">
        <v>10</v>
      </c>
      <c r="D1039" s="306"/>
      <c r="E1039" s="731"/>
      <c r="F1039" s="305"/>
      <c r="G1039" s="316"/>
    </row>
    <row r="1040" spans="1:7">
      <c r="A1040" s="315"/>
      <c r="B1040" s="315"/>
      <c r="C1040" s="315" t="s">
        <v>11</v>
      </c>
      <c r="D1040" s="306"/>
      <c r="E1040" s="731"/>
      <c r="F1040" s="305"/>
      <c r="G1040" s="316"/>
    </row>
    <row r="1041" spans="1:7">
      <c r="A1041" s="315"/>
      <c r="B1041" s="315"/>
      <c r="C1041" s="315" t="s">
        <v>12</v>
      </c>
      <c r="D1041" s="306"/>
      <c r="E1041" s="731"/>
      <c r="F1041" s="305"/>
      <c r="G1041" s="316"/>
    </row>
    <row r="1042" spans="1:7">
      <c r="A1042" s="310"/>
      <c r="B1042" s="310"/>
      <c r="C1042" s="310"/>
      <c r="D1042" s="307"/>
      <c r="E1042" s="732"/>
      <c r="F1042" s="309"/>
      <c r="G1042" s="308"/>
    </row>
    <row r="1043" spans="1:7" ht="187.5">
      <c r="A1043" s="315" t="s">
        <v>1114</v>
      </c>
      <c r="B1043" s="315" t="s">
        <v>1115</v>
      </c>
      <c r="C1043" s="315"/>
      <c r="D1043" s="315" t="s">
        <v>1116</v>
      </c>
      <c r="E1043" s="731"/>
      <c r="F1043" s="305"/>
      <c r="G1043" s="316"/>
    </row>
    <row r="1044" spans="1:7">
      <c r="A1044" s="315"/>
      <c r="B1044" s="315"/>
      <c r="C1044" s="315"/>
      <c r="D1044" s="319"/>
      <c r="E1044" s="731"/>
      <c r="F1044" s="305"/>
      <c r="G1044" s="316"/>
    </row>
    <row r="1045" spans="1:7" ht="37.5">
      <c r="A1045" s="315"/>
      <c r="B1045" s="315"/>
      <c r="C1045" s="315" t="s">
        <v>740</v>
      </c>
      <c r="D1045" s="319" t="s">
        <v>2111</v>
      </c>
      <c r="E1045" s="731" t="s">
        <v>1370</v>
      </c>
      <c r="F1045" s="305"/>
      <c r="G1045" s="316"/>
    </row>
    <row r="1046" spans="1:7">
      <c r="A1046" s="315"/>
      <c r="B1046" s="315"/>
      <c r="C1046" s="315" t="s">
        <v>188</v>
      </c>
      <c r="D1046" s="319"/>
      <c r="E1046" s="731"/>
      <c r="F1046" s="305"/>
      <c r="G1046" s="316"/>
    </row>
    <row r="1047" spans="1:7">
      <c r="A1047" s="315"/>
      <c r="B1047" s="315"/>
      <c r="C1047" s="315" t="s">
        <v>10</v>
      </c>
      <c r="D1047" s="306"/>
      <c r="E1047" s="731"/>
      <c r="F1047" s="305"/>
      <c r="G1047" s="316"/>
    </row>
    <row r="1048" spans="1:7">
      <c r="A1048" s="315"/>
      <c r="B1048" s="315"/>
      <c r="C1048" s="315" t="s">
        <v>11</v>
      </c>
      <c r="D1048" s="319"/>
      <c r="E1048" s="731"/>
      <c r="F1048" s="305"/>
      <c r="G1048" s="316"/>
    </row>
    <row r="1049" spans="1:7">
      <c r="A1049" s="315"/>
      <c r="B1049" s="315"/>
      <c r="C1049" s="315" t="s">
        <v>12</v>
      </c>
      <c r="D1049" s="306"/>
      <c r="E1049" s="731"/>
      <c r="F1049" s="305"/>
      <c r="G1049" s="316"/>
    </row>
    <row r="1050" spans="1:7">
      <c r="A1050" s="310"/>
      <c r="B1050" s="310"/>
      <c r="C1050" s="310"/>
      <c r="D1050" s="307"/>
      <c r="E1050" s="732"/>
      <c r="F1050" s="324"/>
      <c r="G1050" s="308"/>
    </row>
    <row r="1051" spans="1:7" ht="112.5">
      <c r="A1051" s="315" t="s">
        <v>847</v>
      </c>
      <c r="B1051" s="315" t="s">
        <v>36</v>
      </c>
      <c r="C1051" s="315"/>
      <c r="D1051" s="315" t="s">
        <v>1117</v>
      </c>
      <c r="E1051" s="731"/>
      <c r="F1051" s="305"/>
      <c r="G1051" s="316"/>
    </row>
    <row r="1052" spans="1:7">
      <c r="A1052" s="315"/>
      <c r="B1052" s="315"/>
      <c r="C1052" s="315"/>
      <c r="D1052" s="319"/>
      <c r="E1052" s="731"/>
      <c r="F1052" s="305"/>
      <c r="G1052" s="316"/>
    </row>
    <row r="1053" spans="1:7" ht="75">
      <c r="A1053" s="315"/>
      <c r="B1053" s="315"/>
      <c r="C1053" s="315" t="s">
        <v>740</v>
      </c>
      <c r="D1053" s="318" t="s">
        <v>2112</v>
      </c>
      <c r="E1053" s="731"/>
      <c r="F1053" s="305"/>
      <c r="G1053" s="316"/>
    </row>
    <row r="1054" spans="1:7">
      <c r="A1054" s="315"/>
      <c r="B1054" s="315"/>
      <c r="C1054" s="315" t="s">
        <v>188</v>
      </c>
      <c r="D1054" s="319"/>
      <c r="E1054" s="731"/>
      <c r="F1054" s="305"/>
      <c r="G1054" s="316"/>
    </row>
    <row r="1055" spans="1:7">
      <c r="A1055" s="315"/>
      <c r="B1055" s="315"/>
      <c r="C1055" s="315" t="s">
        <v>10</v>
      </c>
      <c r="D1055" s="306"/>
      <c r="E1055" s="731"/>
      <c r="F1055" s="305"/>
      <c r="G1055" s="316"/>
    </row>
    <row r="1056" spans="1:7">
      <c r="A1056" s="315"/>
      <c r="B1056" s="315"/>
      <c r="C1056" s="315" t="s">
        <v>11</v>
      </c>
      <c r="D1056" s="319"/>
      <c r="E1056" s="731"/>
      <c r="F1056" s="305"/>
      <c r="G1056" s="316"/>
    </row>
    <row r="1057" spans="1:7">
      <c r="A1057" s="315"/>
      <c r="B1057" s="315"/>
      <c r="C1057" s="315" t="s">
        <v>12</v>
      </c>
      <c r="D1057" s="306"/>
      <c r="E1057" s="731"/>
      <c r="F1057" s="305"/>
      <c r="G1057" s="316"/>
    </row>
    <row r="1058" spans="1:7">
      <c r="A1058" s="310"/>
      <c r="B1058" s="310"/>
      <c r="C1058" s="310"/>
      <c r="D1058" s="307"/>
      <c r="E1058" s="732"/>
      <c r="F1058" s="324"/>
      <c r="G1058" s="308"/>
    </row>
    <row r="1059" spans="1:7">
      <c r="A1059" s="311">
        <v>4.2</v>
      </c>
      <c r="B1059" s="311"/>
      <c r="C1059" s="311"/>
      <c r="D1059" s="311" t="s">
        <v>1118</v>
      </c>
      <c r="E1059" s="729"/>
      <c r="F1059" s="312"/>
      <c r="G1059" s="313"/>
    </row>
    <row r="1060" spans="1:7" ht="125">
      <c r="A1060" s="315" t="s">
        <v>1119</v>
      </c>
      <c r="B1060" s="315" t="s">
        <v>1120</v>
      </c>
      <c r="C1060" s="315"/>
      <c r="D1060" s="315" t="s">
        <v>1121</v>
      </c>
      <c r="E1060" s="731"/>
      <c r="F1060" s="305"/>
      <c r="G1060" s="316"/>
    </row>
    <row r="1061" spans="1:7">
      <c r="A1061" s="315"/>
      <c r="B1061" s="315"/>
      <c r="C1061" s="315"/>
      <c r="D1061" s="319"/>
      <c r="E1061" s="731"/>
      <c r="F1061" s="305"/>
      <c r="G1061" s="316"/>
    </row>
    <row r="1062" spans="1:7" ht="50">
      <c r="A1062" s="315"/>
      <c r="B1062" s="315"/>
      <c r="C1062" s="315" t="s">
        <v>740</v>
      </c>
      <c r="D1062" s="319" t="s">
        <v>2113</v>
      </c>
      <c r="E1062" s="731" t="s">
        <v>1370</v>
      </c>
      <c r="F1062" s="305"/>
      <c r="G1062" s="316"/>
    </row>
    <row r="1063" spans="1:7">
      <c r="A1063" s="315"/>
      <c r="B1063" s="315"/>
      <c r="C1063" s="315" t="s">
        <v>188</v>
      </c>
      <c r="D1063" s="319"/>
      <c r="E1063" s="731"/>
      <c r="F1063" s="305"/>
      <c r="G1063" s="316"/>
    </row>
    <row r="1064" spans="1:7">
      <c r="A1064" s="315"/>
      <c r="B1064" s="315"/>
      <c r="C1064" s="315" t="s">
        <v>10</v>
      </c>
      <c r="D1064" s="306"/>
      <c r="E1064" s="731"/>
      <c r="F1064" s="305"/>
      <c r="G1064" s="316"/>
    </row>
    <row r="1065" spans="1:7">
      <c r="A1065" s="315"/>
      <c r="B1065" s="315"/>
      <c r="C1065" s="315" t="s">
        <v>11</v>
      </c>
      <c r="D1065" s="319"/>
      <c r="E1065" s="731"/>
      <c r="F1065" s="305"/>
      <c r="G1065" s="316"/>
    </row>
    <row r="1066" spans="1:7">
      <c r="A1066" s="315"/>
      <c r="B1066" s="315"/>
      <c r="C1066" s="315" t="s">
        <v>12</v>
      </c>
      <c r="D1066" s="306"/>
      <c r="E1066" s="731"/>
      <c r="F1066" s="305"/>
      <c r="G1066" s="316"/>
    </row>
    <row r="1067" spans="1:7">
      <c r="A1067" s="310"/>
      <c r="B1067" s="310"/>
      <c r="C1067" s="310"/>
      <c r="D1067" s="307"/>
      <c r="E1067" s="732"/>
      <c r="F1067" s="309"/>
      <c r="G1067" s="308"/>
    </row>
    <row r="1068" spans="1:7" ht="125">
      <c r="A1068" s="315" t="s">
        <v>1122</v>
      </c>
      <c r="B1068" s="315" t="s">
        <v>1123</v>
      </c>
      <c r="C1068" s="315"/>
      <c r="D1068" s="315" t="s">
        <v>1124</v>
      </c>
      <c r="E1068" s="731"/>
      <c r="F1068" s="305"/>
      <c r="G1068" s="316"/>
    </row>
    <row r="1069" spans="1:7">
      <c r="A1069" s="315"/>
      <c r="B1069" s="315"/>
      <c r="C1069" s="315"/>
      <c r="D1069" s="306"/>
      <c r="E1069" s="731"/>
      <c r="F1069" s="305"/>
      <c r="G1069" s="316"/>
    </row>
    <row r="1070" spans="1:7" ht="25">
      <c r="A1070" s="315"/>
      <c r="B1070" s="315"/>
      <c r="C1070" s="315" t="s">
        <v>740</v>
      </c>
      <c r="D1070" s="318" t="s">
        <v>2114</v>
      </c>
      <c r="E1070" s="731" t="s">
        <v>1370</v>
      </c>
      <c r="F1070" s="305"/>
      <c r="G1070" s="316"/>
    </row>
    <row r="1071" spans="1:7">
      <c r="A1071" s="315"/>
      <c r="B1071" s="315"/>
      <c r="C1071" s="315" t="s">
        <v>188</v>
      </c>
      <c r="D1071" s="306"/>
      <c r="E1071" s="731"/>
      <c r="F1071" s="305"/>
      <c r="G1071" s="316"/>
    </row>
    <row r="1072" spans="1:7">
      <c r="A1072" s="315"/>
      <c r="B1072" s="315"/>
      <c r="C1072" s="315" t="s">
        <v>10</v>
      </c>
      <c r="D1072" s="306"/>
      <c r="E1072" s="731"/>
      <c r="F1072" s="305"/>
      <c r="G1072" s="316"/>
    </row>
    <row r="1073" spans="1:7">
      <c r="A1073" s="315"/>
      <c r="B1073" s="315"/>
      <c r="C1073" s="315" t="s">
        <v>11</v>
      </c>
      <c r="D1073" s="306"/>
      <c r="E1073" s="731"/>
      <c r="F1073" s="305"/>
      <c r="G1073" s="316"/>
    </row>
    <row r="1074" spans="1:7">
      <c r="A1074" s="315"/>
      <c r="B1074" s="315"/>
      <c r="C1074" s="315" t="s">
        <v>12</v>
      </c>
      <c r="D1074" s="306"/>
      <c r="E1074" s="731"/>
      <c r="F1074" s="305"/>
      <c r="G1074" s="316"/>
    </row>
    <row r="1075" spans="1:7">
      <c r="A1075" s="310"/>
      <c r="B1075" s="310"/>
      <c r="C1075" s="310"/>
      <c r="D1075" s="307"/>
      <c r="E1075" s="732"/>
      <c r="F1075" s="309"/>
      <c r="G1075" s="308"/>
    </row>
    <row r="1076" spans="1:7" ht="125">
      <c r="A1076" s="315" t="s">
        <v>1125</v>
      </c>
      <c r="B1076" s="315" t="s">
        <v>1126</v>
      </c>
      <c r="C1076" s="315"/>
      <c r="D1076" s="315" t="s">
        <v>1127</v>
      </c>
      <c r="E1076" s="731"/>
      <c r="F1076" s="305"/>
      <c r="G1076" s="316"/>
    </row>
    <row r="1077" spans="1:7">
      <c r="A1077" s="315"/>
      <c r="B1077" s="315"/>
      <c r="C1077" s="315"/>
      <c r="D1077" s="306"/>
      <c r="E1077" s="731"/>
      <c r="F1077" s="305"/>
      <c r="G1077" s="316"/>
    </row>
    <row r="1078" spans="1:7" ht="25">
      <c r="A1078" s="315"/>
      <c r="B1078" s="315"/>
      <c r="C1078" s="315" t="s">
        <v>740</v>
      </c>
      <c r="D1078" s="318" t="s">
        <v>2115</v>
      </c>
      <c r="E1078" s="731" t="s">
        <v>1370</v>
      </c>
      <c r="F1078" s="305"/>
      <c r="G1078" s="316"/>
    </row>
    <row r="1079" spans="1:7">
      <c r="A1079" s="315"/>
      <c r="B1079" s="315"/>
      <c r="C1079" s="315" t="s">
        <v>188</v>
      </c>
      <c r="D1079" s="306"/>
      <c r="E1079" s="731"/>
      <c r="F1079" s="305"/>
      <c r="G1079" s="316"/>
    </row>
    <row r="1080" spans="1:7">
      <c r="A1080" s="315"/>
      <c r="B1080" s="315"/>
      <c r="C1080" s="315" t="s">
        <v>10</v>
      </c>
      <c r="D1080" s="306"/>
      <c r="E1080" s="731"/>
      <c r="F1080" s="305"/>
      <c r="G1080" s="316"/>
    </row>
    <row r="1081" spans="1:7">
      <c r="A1081" s="315"/>
      <c r="B1081" s="315"/>
      <c r="C1081" s="315" t="s">
        <v>11</v>
      </c>
      <c r="D1081" s="306"/>
      <c r="E1081" s="731"/>
      <c r="F1081" s="305"/>
      <c r="G1081" s="316"/>
    </row>
    <row r="1082" spans="1:7">
      <c r="A1082" s="315"/>
      <c r="B1082" s="315"/>
      <c r="C1082" s="315" t="s">
        <v>12</v>
      </c>
      <c r="D1082" s="306"/>
      <c r="E1082" s="731"/>
      <c r="F1082" s="305"/>
      <c r="G1082" s="316"/>
    </row>
    <row r="1083" spans="1:7">
      <c r="A1083" s="310"/>
      <c r="B1083" s="310"/>
      <c r="C1083" s="310"/>
      <c r="D1083" s="307"/>
      <c r="E1083" s="732"/>
      <c r="F1083" s="309"/>
      <c r="G1083" s="308"/>
    </row>
    <row r="1084" spans="1:7">
      <c r="A1084" s="311">
        <v>4.3</v>
      </c>
      <c r="B1084" s="311"/>
      <c r="C1084" s="311"/>
      <c r="D1084" s="311" t="s">
        <v>1128</v>
      </c>
      <c r="E1084" s="729"/>
      <c r="F1084" s="312"/>
      <c r="G1084" s="313"/>
    </row>
    <row r="1085" spans="1:7" ht="125">
      <c r="A1085" s="315" t="s">
        <v>1129</v>
      </c>
      <c r="B1085" s="315" t="s">
        <v>1130</v>
      </c>
      <c r="C1085" s="315"/>
      <c r="D1085" s="330" t="s">
        <v>1131</v>
      </c>
      <c r="E1085" s="731"/>
      <c r="F1085" s="305"/>
      <c r="G1085" s="316"/>
    </row>
    <row r="1086" spans="1:7">
      <c r="A1086" s="315"/>
      <c r="B1086" s="315"/>
      <c r="C1086" s="315"/>
      <c r="D1086" s="306"/>
      <c r="E1086" s="731"/>
      <c r="F1086" s="305"/>
      <c r="G1086" s="316"/>
    </row>
    <row r="1087" spans="1:7" ht="25">
      <c r="A1087" s="315"/>
      <c r="B1087" s="315"/>
      <c r="C1087" s="315" t="s">
        <v>740</v>
      </c>
      <c r="D1087" s="306" t="s">
        <v>2116</v>
      </c>
      <c r="E1087" s="731" t="s">
        <v>1370</v>
      </c>
      <c r="F1087" s="305"/>
      <c r="G1087" s="316"/>
    </row>
    <row r="1088" spans="1:7">
      <c r="A1088" s="315"/>
      <c r="B1088" s="315"/>
      <c r="C1088" s="315" t="s">
        <v>188</v>
      </c>
      <c r="D1088" s="306"/>
      <c r="E1088" s="731"/>
      <c r="F1088" s="305"/>
      <c r="G1088" s="316"/>
    </row>
    <row r="1089" spans="1:7">
      <c r="A1089" s="315"/>
      <c r="B1089" s="315"/>
      <c r="C1089" s="315" t="s">
        <v>10</v>
      </c>
      <c r="D1089" s="306"/>
      <c r="E1089" s="731"/>
      <c r="F1089" s="305"/>
      <c r="G1089" s="316"/>
    </row>
    <row r="1090" spans="1:7">
      <c r="A1090" s="315"/>
      <c r="B1090" s="315"/>
      <c r="C1090" s="315" t="s">
        <v>11</v>
      </c>
      <c r="D1090" s="306"/>
      <c r="E1090" s="731"/>
      <c r="F1090" s="305"/>
      <c r="G1090" s="316"/>
    </row>
    <row r="1091" spans="1:7">
      <c r="A1091" s="315"/>
      <c r="B1091" s="315"/>
      <c r="C1091" s="315" t="s">
        <v>12</v>
      </c>
      <c r="D1091" s="306"/>
      <c r="E1091" s="731"/>
      <c r="F1091" s="305"/>
      <c r="G1091" s="316"/>
    </row>
    <row r="1092" spans="1:7">
      <c r="A1092" s="310"/>
      <c r="B1092" s="310"/>
      <c r="C1092" s="310"/>
      <c r="D1092" s="307"/>
      <c r="E1092" s="732"/>
      <c r="F1092" s="309"/>
      <c r="G1092" s="308"/>
    </row>
    <row r="1093" spans="1:7" ht="175">
      <c r="A1093" s="315" t="s">
        <v>1132</v>
      </c>
      <c r="B1093" s="315" t="s">
        <v>1133</v>
      </c>
      <c r="C1093" s="315"/>
      <c r="D1093" s="315" t="s">
        <v>1134</v>
      </c>
      <c r="E1093" s="731"/>
      <c r="F1093" s="305"/>
      <c r="G1093" s="316"/>
    </row>
    <row r="1094" spans="1:7">
      <c r="A1094" s="315"/>
      <c r="B1094" s="315"/>
      <c r="C1094" s="315"/>
      <c r="D1094" s="306"/>
      <c r="E1094" s="731"/>
      <c r="F1094" s="305"/>
      <c r="G1094" s="316"/>
    </row>
    <row r="1095" spans="1:7" ht="25">
      <c r="A1095" s="315"/>
      <c r="B1095" s="315"/>
      <c r="C1095" s="315" t="s">
        <v>740</v>
      </c>
      <c r="D1095" s="306" t="s">
        <v>2117</v>
      </c>
      <c r="E1095" s="731" t="s">
        <v>1370</v>
      </c>
      <c r="F1095" s="305"/>
      <c r="G1095" s="316"/>
    </row>
    <row r="1096" spans="1:7">
      <c r="A1096" s="315"/>
      <c r="B1096" s="315"/>
      <c r="C1096" s="315" t="s">
        <v>188</v>
      </c>
      <c r="D1096" s="306"/>
      <c r="E1096" s="731"/>
      <c r="F1096" s="305"/>
      <c r="G1096" s="316"/>
    </row>
    <row r="1097" spans="1:7">
      <c r="A1097" s="315"/>
      <c r="B1097" s="315"/>
      <c r="C1097" s="315" t="s">
        <v>10</v>
      </c>
      <c r="D1097" s="306"/>
      <c r="E1097" s="731"/>
      <c r="F1097" s="305"/>
      <c r="G1097" s="316"/>
    </row>
    <row r="1098" spans="1:7">
      <c r="A1098" s="315"/>
      <c r="B1098" s="315"/>
      <c r="C1098" s="315" t="s">
        <v>11</v>
      </c>
      <c r="D1098" s="306"/>
      <c r="E1098" s="731"/>
      <c r="F1098" s="305"/>
      <c r="G1098" s="316"/>
    </row>
    <row r="1099" spans="1:7">
      <c r="A1099" s="315"/>
      <c r="B1099" s="315"/>
      <c r="C1099" s="315" t="s">
        <v>12</v>
      </c>
      <c r="D1099" s="306"/>
      <c r="E1099" s="731"/>
      <c r="F1099" s="305"/>
      <c r="G1099" s="316"/>
    </row>
    <row r="1100" spans="1:7">
      <c r="A1100" s="310"/>
      <c r="B1100" s="310"/>
      <c r="C1100" s="310"/>
      <c r="D1100" s="307"/>
      <c r="E1100" s="732"/>
      <c r="F1100" s="309"/>
      <c r="G1100" s="308"/>
    </row>
    <row r="1101" spans="1:7">
      <c r="A1101" s="311">
        <v>4.4000000000000004</v>
      </c>
      <c r="B1101" s="311"/>
      <c r="C1101" s="311"/>
      <c r="D1101" s="311" t="s">
        <v>1135</v>
      </c>
      <c r="E1101" s="729"/>
      <c r="F1101" s="312"/>
      <c r="G1101" s="313"/>
    </row>
    <row r="1102" spans="1:7" ht="112.5">
      <c r="A1102" s="315" t="s">
        <v>1136</v>
      </c>
      <c r="B1102" s="315" t="s">
        <v>1137</v>
      </c>
      <c r="C1102" s="315"/>
      <c r="D1102" s="315" t="s">
        <v>1138</v>
      </c>
      <c r="E1102" s="731"/>
      <c r="F1102" s="305"/>
      <c r="G1102" s="316"/>
    </row>
    <row r="1103" spans="1:7">
      <c r="A1103" s="315"/>
      <c r="B1103" s="315"/>
      <c r="C1103" s="315"/>
      <c r="D1103" s="306"/>
      <c r="E1103" s="731"/>
      <c r="F1103" s="305"/>
      <c r="G1103" s="316"/>
    </row>
    <row r="1104" spans="1:7">
      <c r="A1104" s="315"/>
      <c r="B1104" s="315"/>
      <c r="C1104" s="315" t="s">
        <v>740</v>
      </c>
      <c r="D1104" s="318" t="s">
        <v>2118</v>
      </c>
      <c r="E1104" s="731" t="s">
        <v>1370</v>
      </c>
      <c r="F1104" s="305"/>
      <c r="G1104" s="316"/>
    </row>
    <row r="1105" spans="1:7">
      <c r="A1105" s="315"/>
      <c r="B1105" s="315"/>
      <c r="C1105" s="315" t="s">
        <v>188</v>
      </c>
      <c r="D1105" s="306"/>
      <c r="E1105" s="731"/>
      <c r="F1105" s="305"/>
      <c r="G1105" s="316"/>
    </row>
    <row r="1106" spans="1:7">
      <c r="A1106" s="315"/>
      <c r="B1106" s="315"/>
      <c r="C1106" s="315" t="s">
        <v>10</v>
      </c>
      <c r="D1106" s="306"/>
      <c r="E1106" s="731"/>
      <c r="F1106" s="305"/>
      <c r="G1106" s="316"/>
    </row>
    <row r="1107" spans="1:7">
      <c r="A1107" s="315"/>
      <c r="B1107" s="315"/>
      <c r="C1107" s="315" t="s">
        <v>11</v>
      </c>
      <c r="D1107" s="306"/>
      <c r="E1107" s="731"/>
      <c r="F1107" s="305"/>
      <c r="G1107" s="316"/>
    </row>
    <row r="1108" spans="1:7">
      <c r="A1108" s="315"/>
      <c r="B1108" s="315"/>
      <c r="C1108" s="315" t="s">
        <v>12</v>
      </c>
      <c r="D1108" s="306"/>
      <c r="E1108" s="731"/>
      <c r="F1108" s="305"/>
      <c r="G1108" s="316"/>
    </row>
    <row r="1109" spans="1:7">
      <c r="A1109" s="310"/>
      <c r="B1109" s="310"/>
      <c r="C1109" s="310"/>
      <c r="D1109" s="307"/>
      <c r="E1109" s="732"/>
      <c r="F1109" s="309"/>
      <c r="G1109" s="308"/>
    </row>
    <row r="1110" spans="1:7" ht="112.5">
      <c r="A1110" s="315" t="s">
        <v>1139</v>
      </c>
      <c r="B1110" s="315" t="s">
        <v>1140</v>
      </c>
      <c r="C1110" s="315"/>
      <c r="D1110" s="315" t="s">
        <v>1141</v>
      </c>
      <c r="E1110" s="731"/>
      <c r="F1110" s="305"/>
      <c r="G1110" s="316"/>
    </row>
    <row r="1111" spans="1:7">
      <c r="A1111" s="315"/>
      <c r="B1111" s="315"/>
      <c r="C1111" s="315"/>
      <c r="D1111" s="306"/>
      <c r="E1111" s="731"/>
      <c r="F1111" s="305"/>
      <c r="G1111" s="316"/>
    </row>
    <row r="1112" spans="1:7">
      <c r="A1112" s="315"/>
      <c r="B1112" s="315"/>
      <c r="C1112" s="315" t="s">
        <v>740</v>
      </c>
      <c r="D1112" s="318" t="s">
        <v>2119</v>
      </c>
      <c r="E1112" s="731" t="s">
        <v>1370</v>
      </c>
      <c r="F1112" s="305"/>
      <c r="G1112" s="316"/>
    </row>
    <row r="1113" spans="1:7">
      <c r="A1113" s="315"/>
      <c r="B1113" s="315"/>
      <c r="C1113" s="315" t="s">
        <v>188</v>
      </c>
      <c r="D1113" s="306"/>
      <c r="E1113" s="731"/>
      <c r="F1113" s="305"/>
      <c r="G1113" s="316"/>
    </row>
    <row r="1114" spans="1:7">
      <c r="A1114" s="315"/>
      <c r="B1114" s="315"/>
      <c r="C1114" s="315" t="s">
        <v>10</v>
      </c>
      <c r="D1114" s="306"/>
      <c r="E1114" s="731"/>
      <c r="F1114" s="305"/>
      <c r="G1114" s="316"/>
    </row>
    <row r="1115" spans="1:7">
      <c r="A1115" s="315"/>
      <c r="B1115" s="315"/>
      <c r="C1115" s="315" t="s">
        <v>11</v>
      </c>
      <c r="D1115" s="306"/>
      <c r="E1115" s="731"/>
      <c r="F1115" s="305"/>
      <c r="G1115" s="316"/>
    </row>
    <row r="1116" spans="1:7">
      <c r="A1116" s="315"/>
      <c r="B1116" s="315"/>
      <c r="C1116" s="315" t="s">
        <v>12</v>
      </c>
      <c r="D1116" s="306"/>
      <c r="E1116" s="731"/>
      <c r="F1116" s="305"/>
      <c r="G1116" s="316"/>
    </row>
    <row r="1117" spans="1:7">
      <c r="A1117" s="310"/>
      <c r="B1117" s="310"/>
      <c r="C1117" s="310"/>
      <c r="D1117" s="307"/>
      <c r="E1117" s="732"/>
      <c r="F1117" s="309"/>
      <c r="G1117" s="308"/>
    </row>
    <row r="1118" spans="1:7" ht="112.5">
      <c r="A1118" s="315" t="s">
        <v>1142</v>
      </c>
      <c r="B1118" s="315" t="s">
        <v>1143</v>
      </c>
      <c r="C1118" s="315"/>
      <c r="D1118" s="315" t="s">
        <v>1144</v>
      </c>
      <c r="E1118" s="731"/>
      <c r="F1118" s="305"/>
      <c r="G1118" s="316"/>
    </row>
    <row r="1119" spans="1:7">
      <c r="A1119" s="315"/>
      <c r="B1119" s="315"/>
      <c r="C1119" s="315"/>
      <c r="D1119" s="306"/>
      <c r="E1119" s="731"/>
      <c r="F1119" s="305"/>
      <c r="G1119" s="316"/>
    </row>
    <row r="1120" spans="1:7" ht="25">
      <c r="A1120" s="315"/>
      <c r="B1120" s="315"/>
      <c r="C1120" s="315" t="s">
        <v>740</v>
      </c>
      <c r="D1120" s="318" t="s">
        <v>2120</v>
      </c>
      <c r="E1120" s="731" t="s">
        <v>1370</v>
      </c>
      <c r="F1120" s="305"/>
      <c r="G1120" s="316"/>
    </row>
    <row r="1121" spans="1:7">
      <c r="A1121" s="315"/>
      <c r="B1121" s="315"/>
      <c r="C1121" s="315" t="s">
        <v>188</v>
      </c>
      <c r="D1121" s="306"/>
      <c r="E1121" s="731"/>
      <c r="F1121" s="305"/>
      <c r="G1121" s="316"/>
    </row>
    <row r="1122" spans="1:7">
      <c r="A1122" s="315"/>
      <c r="B1122" s="315"/>
      <c r="C1122" s="315" t="s">
        <v>10</v>
      </c>
      <c r="D1122" s="306"/>
      <c r="E1122" s="731"/>
      <c r="F1122" s="305"/>
      <c r="G1122" s="316"/>
    </row>
    <row r="1123" spans="1:7">
      <c r="A1123" s="315"/>
      <c r="B1123" s="315"/>
      <c r="C1123" s="315" t="s">
        <v>11</v>
      </c>
      <c r="D1123" s="306"/>
      <c r="E1123" s="731"/>
      <c r="F1123" s="305"/>
      <c r="G1123" s="316"/>
    </row>
    <row r="1124" spans="1:7">
      <c r="A1124" s="315"/>
      <c r="B1124" s="315"/>
      <c r="C1124" s="315" t="s">
        <v>12</v>
      </c>
      <c r="D1124" s="306"/>
      <c r="E1124" s="731"/>
      <c r="F1124" s="305"/>
      <c r="G1124" s="316"/>
    </row>
    <row r="1125" spans="1:7">
      <c r="A1125" s="310"/>
      <c r="B1125" s="310"/>
      <c r="C1125" s="307"/>
      <c r="D1125" s="307"/>
      <c r="E1125" s="732"/>
      <c r="F1125" s="309"/>
      <c r="G1125" s="308"/>
    </row>
    <row r="1126" spans="1:7" ht="112.5">
      <c r="A1126" s="315" t="s">
        <v>1145</v>
      </c>
      <c r="B1126" s="315" t="s">
        <v>1146</v>
      </c>
      <c r="C1126" s="315"/>
      <c r="D1126" s="315" t="s">
        <v>1147</v>
      </c>
      <c r="E1126" s="731"/>
      <c r="F1126" s="305"/>
      <c r="G1126" s="316"/>
    </row>
    <row r="1127" spans="1:7">
      <c r="A1127" s="315"/>
      <c r="B1127" s="315"/>
      <c r="C1127" s="315"/>
      <c r="D1127" s="306"/>
      <c r="E1127" s="731"/>
      <c r="F1127" s="305"/>
      <c r="G1127" s="316"/>
    </row>
    <row r="1128" spans="1:7" ht="37.5">
      <c r="A1128" s="315"/>
      <c r="B1128" s="315"/>
      <c r="C1128" s="315" t="s">
        <v>740</v>
      </c>
      <c r="D1128" s="306" t="s">
        <v>2121</v>
      </c>
      <c r="E1128" s="731" t="s">
        <v>1370</v>
      </c>
      <c r="F1128" s="305"/>
      <c r="G1128" s="316"/>
    </row>
    <row r="1129" spans="1:7">
      <c r="A1129" s="315"/>
      <c r="B1129" s="315"/>
      <c r="C1129" s="315" t="s">
        <v>188</v>
      </c>
      <c r="D1129" s="306"/>
      <c r="E1129" s="731"/>
      <c r="F1129" s="305"/>
      <c r="G1129" s="316"/>
    </row>
    <row r="1130" spans="1:7">
      <c r="A1130" s="315"/>
      <c r="B1130" s="315"/>
      <c r="C1130" s="315" t="s">
        <v>10</v>
      </c>
      <c r="D1130" s="306"/>
      <c r="E1130" s="731"/>
      <c r="F1130" s="305"/>
      <c r="G1130" s="316"/>
    </row>
    <row r="1131" spans="1:7">
      <c r="A1131" s="315"/>
      <c r="B1131" s="315"/>
      <c r="C1131" s="315" t="s">
        <v>11</v>
      </c>
      <c r="D1131" s="306"/>
      <c r="E1131" s="731"/>
      <c r="F1131" s="305"/>
      <c r="G1131" s="316"/>
    </row>
    <row r="1132" spans="1:7">
      <c r="A1132" s="315"/>
      <c r="B1132" s="315"/>
      <c r="C1132" s="315" t="s">
        <v>12</v>
      </c>
      <c r="D1132" s="306"/>
      <c r="E1132" s="731"/>
      <c r="F1132" s="305"/>
      <c r="G1132" s="316"/>
    </row>
    <row r="1133" spans="1:7">
      <c r="A1133" s="325"/>
      <c r="B1133" s="325"/>
      <c r="C1133" s="325"/>
      <c r="D1133" s="325"/>
      <c r="E1133" s="736"/>
      <c r="F1133" s="326"/>
      <c r="G1133" s="327"/>
    </row>
    <row r="1134" spans="1:7" ht="100">
      <c r="A1134" s="315" t="s">
        <v>1148</v>
      </c>
      <c r="B1134" s="315" t="s">
        <v>1149</v>
      </c>
      <c r="C1134" s="315"/>
      <c r="D1134" s="315" t="s">
        <v>1150</v>
      </c>
      <c r="E1134" s="731"/>
      <c r="F1134" s="305"/>
      <c r="G1134" s="316"/>
    </row>
    <row r="1135" spans="1:7">
      <c r="A1135" s="315"/>
      <c r="B1135" s="315"/>
      <c r="C1135" s="315"/>
      <c r="D1135" s="306"/>
      <c r="E1135" s="731"/>
      <c r="F1135" s="305"/>
      <c r="G1135" s="316"/>
    </row>
    <row r="1136" spans="1:7" ht="62.5">
      <c r="A1136" s="315"/>
      <c r="B1136" s="315"/>
      <c r="C1136" s="315" t="s">
        <v>740</v>
      </c>
      <c r="D1136" s="306" t="s">
        <v>2122</v>
      </c>
      <c r="E1136" s="731" t="s">
        <v>1370</v>
      </c>
      <c r="F1136" s="305"/>
      <c r="G1136" s="316"/>
    </row>
    <row r="1137" spans="1:7">
      <c r="A1137" s="315"/>
      <c r="B1137" s="315"/>
      <c r="C1137" s="315" t="s">
        <v>188</v>
      </c>
      <c r="D1137" s="306"/>
      <c r="E1137" s="731"/>
      <c r="F1137" s="305"/>
      <c r="G1137" s="316"/>
    </row>
    <row r="1138" spans="1:7">
      <c r="A1138" s="315"/>
      <c r="B1138" s="315"/>
      <c r="C1138" s="315" t="s">
        <v>10</v>
      </c>
      <c r="D1138" s="306"/>
      <c r="E1138" s="731"/>
      <c r="F1138" s="305"/>
      <c r="G1138" s="316"/>
    </row>
    <row r="1139" spans="1:7">
      <c r="A1139" s="315"/>
      <c r="B1139" s="315"/>
      <c r="C1139" s="315" t="s">
        <v>11</v>
      </c>
      <c r="D1139" s="306"/>
      <c r="E1139" s="731"/>
      <c r="F1139" s="305"/>
      <c r="G1139" s="316"/>
    </row>
    <row r="1140" spans="1:7">
      <c r="A1140" s="315"/>
      <c r="B1140" s="315"/>
      <c r="C1140" s="315" t="s">
        <v>12</v>
      </c>
      <c r="D1140" s="306"/>
      <c r="E1140" s="731"/>
      <c r="F1140" s="305"/>
      <c r="G1140" s="316"/>
    </row>
    <row r="1141" spans="1:7">
      <c r="A1141" s="310"/>
      <c r="B1141" s="310"/>
      <c r="C1141" s="310"/>
      <c r="D1141" s="307"/>
      <c r="E1141" s="732"/>
      <c r="F1141" s="309"/>
      <c r="G1141" s="308"/>
    </row>
    <row r="1142" spans="1:7" ht="112.5">
      <c r="A1142" s="315" t="s">
        <v>1151</v>
      </c>
      <c r="B1142" s="315" t="s">
        <v>1152</v>
      </c>
      <c r="C1142" s="315"/>
      <c r="D1142" s="315" t="s">
        <v>1153</v>
      </c>
      <c r="E1142" s="731"/>
      <c r="F1142" s="305"/>
      <c r="G1142" s="316"/>
    </row>
    <row r="1143" spans="1:7">
      <c r="A1143" s="315"/>
      <c r="B1143" s="315"/>
      <c r="C1143" s="315"/>
      <c r="D1143" s="306"/>
      <c r="E1143" s="731"/>
      <c r="F1143" s="305"/>
      <c r="G1143" s="316"/>
    </row>
    <row r="1144" spans="1:7">
      <c r="A1144" s="315"/>
      <c r="B1144" s="315"/>
      <c r="C1144" s="315" t="s">
        <v>740</v>
      </c>
      <c r="D1144" s="319" t="s">
        <v>2123</v>
      </c>
      <c r="E1144" s="731" t="s">
        <v>1370</v>
      </c>
      <c r="F1144" s="305"/>
      <c r="G1144" s="316"/>
    </row>
    <row r="1145" spans="1:7">
      <c r="A1145" s="315"/>
      <c r="B1145" s="315"/>
      <c r="C1145" s="315" t="s">
        <v>188</v>
      </c>
      <c r="D1145" s="306"/>
      <c r="E1145" s="731"/>
      <c r="F1145" s="305"/>
      <c r="G1145" s="316"/>
    </row>
    <row r="1146" spans="1:7">
      <c r="A1146" s="315"/>
      <c r="B1146" s="315"/>
      <c r="C1146" s="315" t="s">
        <v>10</v>
      </c>
      <c r="D1146" s="306"/>
      <c r="E1146" s="731"/>
      <c r="F1146" s="305"/>
      <c r="G1146" s="316"/>
    </row>
    <row r="1147" spans="1:7">
      <c r="A1147" s="315"/>
      <c r="B1147" s="315"/>
      <c r="C1147" s="315" t="s">
        <v>11</v>
      </c>
      <c r="D1147" s="306"/>
      <c r="E1147" s="731"/>
      <c r="F1147" s="305"/>
      <c r="G1147" s="316"/>
    </row>
    <row r="1148" spans="1:7">
      <c r="A1148" s="315"/>
      <c r="B1148" s="315"/>
      <c r="C1148" s="315" t="s">
        <v>12</v>
      </c>
      <c r="D1148" s="306"/>
      <c r="E1148" s="731"/>
      <c r="F1148" s="305"/>
      <c r="G1148" s="316"/>
    </row>
    <row r="1149" spans="1:7">
      <c r="A1149" s="310"/>
      <c r="B1149" s="310"/>
      <c r="C1149" s="310"/>
      <c r="D1149" s="307"/>
      <c r="E1149" s="732"/>
      <c r="F1149" s="309"/>
      <c r="G1149" s="308"/>
    </row>
    <row r="1150" spans="1:7">
      <c r="A1150" s="311">
        <v>4.5</v>
      </c>
      <c r="B1150" s="311"/>
      <c r="C1150" s="311"/>
      <c r="D1150" s="311" t="s">
        <v>1154</v>
      </c>
      <c r="E1150" s="729"/>
      <c r="F1150" s="312"/>
      <c r="G1150" s="313"/>
    </row>
    <row r="1151" spans="1:7" ht="100">
      <c r="A1151" s="315" t="s">
        <v>1155</v>
      </c>
      <c r="B1151" s="315" t="s">
        <v>1156</v>
      </c>
      <c r="C1151" s="315"/>
      <c r="D1151" s="315" t="s">
        <v>1157</v>
      </c>
      <c r="E1151" s="731"/>
      <c r="F1151" s="305"/>
      <c r="G1151" s="316"/>
    </row>
    <row r="1152" spans="1:7">
      <c r="A1152" s="315"/>
      <c r="B1152" s="315"/>
      <c r="C1152" s="315"/>
      <c r="D1152" s="306"/>
      <c r="E1152" s="731"/>
      <c r="F1152" s="305"/>
      <c r="G1152" s="316"/>
    </row>
    <row r="1153" spans="1:7" ht="50">
      <c r="A1153" s="315"/>
      <c r="B1153" s="315"/>
      <c r="C1153" s="315" t="s">
        <v>740</v>
      </c>
      <c r="D1153" s="306" t="s">
        <v>2124</v>
      </c>
      <c r="E1153" s="731" t="s">
        <v>1370</v>
      </c>
      <c r="F1153" s="305"/>
      <c r="G1153" s="316"/>
    </row>
    <row r="1154" spans="1:7">
      <c r="A1154" s="315"/>
      <c r="B1154" s="315"/>
      <c r="C1154" s="315" t="s">
        <v>188</v>
      </c>
      <c r="D1154" s="306"/>
      <c r="E1154" s="731"/>
      <c r="F1154" s="305"/>
      <c r="G1154" s="316"/>
    </row>
    <row r="1155" spans="1:7">
      <c r="A1155" s="315"/>
      <c r="B1155" s="315"/>
      <c r="C1155" s="315" t="s">
        <v>10</v>
      </c>
      <c r="D1155" s="306"/>
      <c r="E1155" s="731"/>
      <c r="F1155" s="305"/>
      <c r="G1155" s="316"/>
    </row>
    <row r="1156" spans="1:7">
      <c r="A1156" s="315"/>
      <c r="B1156" s="315"/>
      <c r="C1156" s="315" t="s">
        <v>11</v>
      </c>
      <c r="D1156" s="306"/>
      <c r="E1156" s="731"/>
      <c r="F1156" s="305"/>
      <c r="G1156" s="316"/>
    </row>
    <row r="1157" spans="1:7">
      <c r="A1157" s="315"/>
      <c r="B1157" s="315"/>
      <c r="C1157" s="315" t="s">
        <v>12</v>
      </c>
      <c r="D1157" s="306"/>
      <c r="E1157" s="731"/>
      <c r="F1157" s="305"/>
      <c r="G1157" s="316"/>
    </row>
    <row r="1158" spans="1:7">
      <c r="A1158" s="310"/>
      <c r="B1158" s="310"/>
      <c r="C1158" s="310"/>
      <c r="D1158" s="307"/>
      <c r="E1158" s="732"/>
      <c r="F1158" s="309"/>
      <c r="G1158" s="308"/>
    </row>
    <row r="1159" spans="1:7" ht="100">
      <c r="A1159" s="315" t="s">
        <v>1158</v>
      </c>
      <c r="B1159" s="315" t="s">
        <v>1159</v>
      </c>
      <c r="C1159" s="315"/>
      <c r="D1159" s="315" t="s">
        <v>1160</v>
      </c>
      <c r="E1159" s="731"/>
      <c r="F1159" s="305"/>
      <c r="G1159" s="316"/>
    </row>
    <row r="1160" spans="1:7">
      <c r="A1160" s="315"/>
      <c r="B1160" s="315"/>
      <c r="C1160" s="315"/>
      <c r="D1160" s="306"/>
      <c r="E1160" s="731"/>
      <c r="F1160" s="305"/>
      <c r="G1160" s="316"/>
    </row>
    <row r="1161" spans="1:7" ht="25">
      <c r="A1161" s="315"/>
      <c r="B1161" s="315"/>
      <c r="C1161" s="315" t="s">
        <v>740</v>
      </c>
      <c r="D1161" s="319" t="s">
        <v>2125</v>
      </c>
      <c r="E1161" s="731" t="s">
        <v>1370</v>
      </c>
      <c r="F1161" s="305"/>
      <c r="G1161" s="316"/>
    </row>
    <row r="1162" spans="1:7">
      <c r="A1162" s="315"/>
      <c r="B1162" s="315"/>
      <c r="C1162" s="315" t="s">
        <v>188</v>
      </c>
      <c r="D1162" s="306"/>
      <c r="E1162" s="731"/>
      <c r="F1162" s="305"/>
      <c r="G1162" s="316"/>
    </row>
    <row r="1163" spans="1:7">
      <c r="A1163" s="315"/>
      <c r="B1163" s="315"/>
      <c r="C1163" s="315" t="s">
        <v>10</v>
      </c>
      <c r="D1163" s="306"/>
      <c r="E1163" s="731"/>
      <c r="F1163" s="305"/>
      <c r="G1163" s="316"/>
    </row>
    <row r="1164" spans="1:7">
      <c r="A1164" s="315"/>
      <c r="B1164" s="315"/>
      <c r="C1164" s="315" t="s">
        <v>11</v>
      </c>
      <c r="D1164" s="306"/>
      <c r="E1164" s="731"/>
      <c r="F1164" s="305"/>
      <c r="G1164" s="316"/>
    </row>
    <row r="1165" spans="1:7">
      <c r="A1165" s="315"/>
      <c r="B1165" s="315"/>
      <c r="C1165" s="315" t="s">
        <v>12</v>
      </c>
      <c r="D1165" s="306"/>
      <c r="E1165" s="731"/>
      <c r="F1165" s="305"/>
      <c r="G1165" s="316"/>
    </row>
    <row r="1166" spans="1:7">
      <c r="A1166" s="310"/>
      <c r="B1166" s="310"/>
      <c r="C1166" s="310"/>
      <c r="D1166" s="307"/>
      <c r="E1166" s="732"/>
      <c r="F1166" s="309"/>
      <c r="G1166" s="308"/>
    </row>
    <row r="1167" spans="1:7">
      <c r="A1167" s="311">
        <v>4.5999999999999996</v>
      </c>
      <c r="B1167" s="311"/>
      <c r="C1167" s="311"/>
      <c r="D1167" s="311" t="s">
        <v>1161</v>
      </c>
      <c r="E1167" s="729"/>
      <c r="F1167" s="312"/>
      <c r="G1167" s="313"/>
    </row>
    <row r="1168" spans="1:7" ht="125">
      <c r="A1168" s="315" t="s">
        <v>1162</v>
      </c>
      <c r="B1168" s="315" t="s">
        <v>1163</v>
      </c>
      <c r="C1168" s="315"/>
      <c r="D1168" s="315" t="s">
        <v>1164</v>
      </c>
      <c r="E1168" s="731"/>
      <c r="F1168" s="305"/>
      <c r="G1168" s="316"/>
    </row>
    <row r="1169" spans="1:7">
      <c r="A1169" s="315"/>
      <c r="B1169" s="315"/>
      <c r="C1169" s="315"/>
      <c r="D1169" s="306"/>
      <c r="E1169" s="731"/>
      <c r="F1169" s="305"/>
      <c r="G1169" s="316"/>
    </row>
    <row r="1170" spans="1:7">
      <c r="A1170" s="315"/>
      <c r="B1170" s="315"/>
      <c r="C1170" s="315" t="s">
        <v>740</v>
      </c>
      <c r="D1170" s="319" t="s">
        <v>2126</v>
      </c>
      <c r="E1170" s="731" t="s">
        <v>1370</v>
      </c>
      <c r="F1170" s="305"/>
      <c r="G1170" s="316"/>
    </row>
    <row r="1171" spans="1:7">
      <c r="A1171" s="315"/>
      <c r="B1171" s="315"/>
      <c r="C1171" s="315" t="s">
        <v>188</v>
      </c>
      <c r="D1171" s="306"/>
      <c r="E1171" s="731"/>
      <c r="F1171" s="305"/>
      <c r="G1171" s="316"/>
    </row>
    <row r="1172" spans="1:7">
      <c r="A1172" s="315"/>
      <c r="B1172" s="315"/>
      <c r="C1172" s="315" t="s">
        <v>10</v>
      </c>
      <c r="D1172" s="306"/>
      <c r="E1172" s="731"/>
      <c r="F1172" s="305"/>
      <c r="G1172" s="316"/>
    </row>
    <row r="1173" spans="1:7">
      <c r="A1173" s="315"/>
      <c r="B1173" s="315"/>
      <c r="C1173" s="315" t="s">
        <v>11</v>
      </c>
      <c r="D1173" s="306"/>
      <c r="E1173" s="731"/>
      <c r="F1173" s="305"/>
      <c r="G1173" s="316"/>
    </row>
    <row r="1174" spans="1:7">
      <c r="A1174" s="315"/>
      <c r="B1174" s="315"/>
      <c r="C1174" s="315" t="s">
        <v>12</v>
      </c>
      <c r="D1174" s="306"/>
      <c r="E1174" s="731"/>
      <c r="F1174" s="305"/>
      <c r="G1174" s="316"/>
    </row>
    <row r="1175" spans="1:7">
      <c r="A1175" s="310"/>
      <c r="B1175" s="310"/>
      <c r="C1175" s="310"/>
      <c r="D1175" s="307"/>
      <c r="E1175" s="732"/>
      <c r="F1175" s="309"/>
      <c r="G1175" s="308"/>
    </row>
    <row r="1176" spans="1:7" ht="87.5">
      <c r="A1176" s="315" t="s">
        <v>1165</v>
      </c>
      <c r="B1176" s="315" t="s">
        <v>1166</v>
      </c>
      <c r="C1176" s="315"/>
      <c r="D1176" s="315" t="s">
        <v>1167</v>
      </c>
      <c r="E1176" s="731"/>
      <c r="F1176" s="305"/>
      <c r="G1176" s="316"/>
    </row>
    <row r="1177" spans="1:7">
      <c r="A1177" s="315"/>
      <c r="B1177" s="315"/>
      <c r="C1177" s="315"/>
      <c r="D1177" s="306"/>
      <c r="E1177" s="731"/>
      <c r="F1177" s="305"/>
      <c r="G1177" s="316"/>
    </row>
    <row r="1178" spans="1:7">
      <c r="A1178" s="315"/>
      <c r="B1178" s="315"/>
      <c r="C1178" s="315" t="s">
        <v>740</v>
      </c>
      <c r="D1178" s="319" t="s">
        <v>2127</v>
      </c>
      <c r="E1178" s="731" t="s">
        <v>1370</v>
      </c>
      <c r="F1178" s="305"/>
      <c r="G1178" s="316"/>
    </row>
    <row r="1179" spans="1:7">
      <c r="A1179" s="315"/>
      <c r="B1179" s="315"/>
      <c r="C1179" s="315" t="s">
        <v>188</v>
      </c>
      <c r="D1179" s="306"/>
      <c r="E1179" s="731"/>
      <c r="F1179" s="305"/>
      <c r="G1179" s="316"/>
    </row>
    <row r="1180" spans="1:7">
      <c r="A1180" s="315"/>
      <c r="B1180" s="315"/>
      <c r="C1180" s="315" t="s">
        <v>10</v>
      </c>
      <c r="D1180" s="306"/>
      <c r="E1180" s="731"/>
      <c r="F1180" s="305"/>
      <c r="G1180" s="316"/>
    </row>
    <row r="1181" spans="1:7">
      <c r="A1181" s="315"/>
      <c r="B1181" s="315"/>
      <c r="C1181" s="315" t="s">
        <v>11</v>
      </c>
      <c r="D1181" s="306"/>
      <c r="E1181" s="731"/>
      <c r="F1181" s="305"/>
      <c r="G1181" s="316"/>
    </row>
    <row r="1182" spans="1:7">
      <c r="A1182" s="315"/>
      <c r="B1182" s="315"/>
      <c r="C1182" s="315" t="s">
        <v>12</v>
      </c>
      <c r="D1182" s="306"/>
      <c r="E1182" s="731"/>
      <c r="F1182" s="305"/>
      <c r="G1182" s="316"/>
    </row>
    <row r="1183" spans="1:7">
      <c r="A1183" s="310"/>
      <c r="B1183" s="310"/>
      <c r="C1183" s="310"/>
      <c r="D1183" s="307"/>
      <c r="E1183" s="732"/>
      <c r="F1183" s="309"/>
      <c r="G1183" s="308"/>
    </row>
    <row r="1184" spans="1:7" ht="137.5">
      <c r="A1184" s="315" t="s">
        <v>1168</v>
      </c>
      <c r="B1184" s="315" t="s">
        <v>1169</v>
      </c>
      <c r="C1184" s="315"/>
      <c r="D1184" s="315" t="s">
        <v>1170</v>
      </c>
      <c r="E1184" s="731"/>
      <c r="F1184" s="305"/>
      <c r="G1184" s="316"/>
    </row>
    <row r="1185" spans="1:7">
      <c r="A1185" s="315"/>
      <c r="B1185" s="315"/>
      <c r="C1185" s="315"/>
      <c r="D1185" s="306"/>
      <c r="E1185" s="731"/>
      <c r="F1185" s="305"/>
      <c r="G1185" s="316"/>
    </row>
    <row r="1186" spans="1:7" ht="25">
      <c r="A1186" s="315"/>
      <c r="B1186" s="315"/>
      <c r="C1186" s="315" t="s">
        <v>740</v>
      </c>
      <c r="D1186" s="660" t="s">
        <v>2128</v>
      </c>
      <c r="E1186" s="731" t="s">
        <v>1370</v>
      </c>
      <c r="F1186" s="305"/>
      <c r="G1186" s="316"/>
    </row>
    <row r="1187" spans="1:7">
      <c r="A1187" s="315"/>
      <c r="B1187" s="315"/>
      <c r="C1187" s="315" t="s">
        <v>188</v>
      </c>
      <c r="D1187" s="306"/>
      <c r="E1187" s="731"/>
      <c r="F1187" s="305"/>
      <c r="G1187" s="316"/>
    </row>
    <row r="1188" spans="1:7">
      <c r="A1188" s="315"/>
      <c r="B1188" s="315"/>
      <c r="C1188" s="315" t="s">
        <v>10</v>
      </c>
      <c r="D1188" s="306"/>
      <c r="E1188" s="731"/>
      <c r="F1188" s="305"/>
      <c r="G1188" s="316"/>
    </row>
    <row r="1189" spans="1:7">
      <c r="A1189" s="315"/>
      <c r="B1189" s="315"/>
      <c r="C1189" s="315" t="s">
        <v>11</v>
      </c>
      <c r="D1189" s="306"/>
      <c r="E1189" s="731"/>
      <c r="F1189" s="305"/>
      <c r="G1189" s="316"/>
    </row>
    <row r="1190" spans="1:7">
      <c r="A1190" s="315"/>
      <c r="B1190" s="315"/>
      <c r="C1190" s="315" t="s">
        <v>12</v>
      </c>
      <c r="D1190" s="306"/>
      <c r="E1190" s="731"/>
      <c r="F1190" s="305"/>
      <c r="G1190" s="316"/>
    </row>
    <row r="1191" spans="1:7">
      <c r="A1191" s="310"/>
      <c r="B1191" s="310"/>
      <c r="C1191" s="310"/>
      <c r="D1191" s="307"/>
      <c r="E1191" s="732"/>
      <c r="F1191" s="309"/>
      <c r="G1191" s="308"/>
    </row>
    <row r="1192" spans="1:7" ht="100">
      <c r="A1192" s="315" t="s">
        <v>1171</v>
      </c>
      <c r="B1192" s="315" t="s">
        <v>1172</v>
      </c>
      <c r="C1192" s="315"/>
      <c r="D1192" s="315" t="s">
        <v>1173</v>
      </c>
      <c r="E1192" s="731"/>
      <c r="F1192" s="305"/>
      <c r="G1192" s="316"/>
    </row>
    <row r="1193" spans="1:7">
      <c r="A1193" s="315"/>
      <c r="B1193" s="315"/>
      <c r="C1193" s="315"/>
      <c r="D1193" s="306"/>
      <c r="E1193" s="731"/>
      <c r="F1193" s="305"/>
      <c r="G1193" s="316"/>
    </row>
    <row r="1194" spans="1:7" ht="25">
      <c r="A1194" s="315"/>
      <c r="B1194" s="315"/>
      <c r="C1194" s="315" t="s">
        <v>740</v>
      </c>
      <c r="D1194" s="306" t="s">
        <v>2129</v>
      </c>
      <c r="E1194" s="731" t="s">
        <v>1370</v>
      </c>
      <c r="F1194" s="305"/>
      <c r="G1194" s="316"/>
    </row>
    <row r="1195" spans="1:7">
      <c r="A1195" s="315"/>
      <c r="B1195" s="315"/>
      <c r="C1195" s="315" t="s">
        <v>188</v>
      </c>
      <c r="D1195" s="306"/>
      <c r="E1195" s="731"/>
      <c r="F1195" s="305"/>
      <c r="G1195" s="316"/>
    </row>
    <row r="1196" spans="1:7">
      <c r="A1196" s="315"/>
      <c r="B1196" s="315"/>
      <c r="C1196" s="315" t="s">
        <v>10</v>
      </c>
      <c r="D1196" s="306"/>
      <c r="E1196" s="731"/>
      <c r="F1196" s="305"/>
      <c r="G1196" s="316"/>
    </row>
    <row r="1197" spans="1:7">
      <c r="A1197" s="315"/>
      <c r="B1197" s="315"/>
      <c r="C1197" s="315" t="s">
        <v>11</v>
      </c>
      <c r="D1197" s="306"/>
      <c r="E1197" s="731"/>
      <c r="F1197" s="305"/>
      <c r="G1197" s="316"/>
    </row>
    <row r="1198" spans="1:7">
      <c r="A1198" s="315"/>
      <c r="B1198" s="315"/>
      <c r="C1198" s="315" t="s">
        <v>12</v>
      </c>
      <c r="D1198" s="306"/>
      <c r="E1198" s="731"/>
      <c r="F1198" s="305"/>
      <c r="G1198" s="316"/>
    </row>
    <row r="1199" spans="1:7">
      <c r="A1199" s="310"/>
      <c r="B1199" s="310"/>
      <c r="C1199" s="310"/>
      <c r="D1199" s="307"/>
      <c r="E1199" s="732"/>
      <c r="F1199" s="309"/>
      <c r="G1199" s="308"/>
    </row>
    <row r="1200" spans="1:7" ht="100">
      <c r="A1200" s="315" t="s">
        <v>1174</v>
      </c>
      <c r="B1200" s="315" t="s">
        <v>1175</v>
      </c>
      <c r="C1200" s="315"/>
      <c r="D1200" s="315" t="s">
        <v>1176</v>
      </c>
      <c r="E1200" s="731"/>
      <c r="F1200" s="305"/>
      <c r="G1200" s="316"/>
    </row>
    <row r="1201" spans="1:7">
      <c r="A1201" s="315"/>
      <c r="B1201" s="315"/>
      <c r="C1201" s="315"/>
      <c r="D1201" s="306"/>
      <c r="E1201" s="731"/>
      <c r="F1201" s="305"/>
      <c r="G1201" s="316"/>
    </row>
    <row r="1202" spans="1:7" ht="37.5">
      <c r="A1202" s="315"/>
      <c r="B1202" s="315"/>
      <c r="C1202" s="315" t="s">
        <v>740</v>
      </c>
      <c r="D1202" s="306" t="s">
        <v>2130</v>
      </c>
      <c r="E1202" s="731" t="s">
        <v>1370</v>
      </c>
      <c r="F1202" s="305"/>
      <c r="G1202" s="316"/>
    </row>
    <row r="1203" spans="1:7">
      <c r="A1203" s="315"/>
      <c r="B1203" s="315"/>
      <c r="C1203" s="315" t="s">
        <v>188</v>
      </c>
      <c r="D1203" s="306"/>
      <c r="E1203" s="731"/>
      <c r="F1203" s="305"/>
      <c r="G1203" s="316"/>
    </row>
    <row r="1204" spans="1:7">
      <c r="A1204" s="315"/>
      <c r="B1204" s="315"/>
      <c r="C1204" s="315" t="s">
        <v>10</v>
      </c>
      <c r="D1204" s="306"/>
      <c r="E1204" s="731"/>
      <c r="F1204" s="305"/>
      <c r="G1204" s="316"/>
    </row>
    <row r="1205" spans="1:7">
      <c r="A1205" s="315"/>
      <c r="B1205" s="315"/>
      <c r="C1205" s="315" t="s">
        <v>11</v>
      </c>
      <c r="D1205" s="306"/>
      <c r="E1205" s="731"/>
      <c r="F1205" s="305"/>
      <c r="G1205" s="316"/>
    </row>
    <row r="1206" spans="1:7">
      <c r="A1206" s="315"/>
      <c r="B1206" s="315"/>
      <c r="C1206" s="315" t="s">
        <v>12</v>
      </c>
      <c r="D1206" s="306"/>
      <c r="E1206" s="731"/>
      <c r="F1206" s="305"/>
      <c r="G1206" s="316"/>
    </row>
    <row r="1207" spans="1:7">
      <c r="A1207" s="310"/>
      <c r="B1207" s="310"/>
      <c r="C1207" s="310"/>
      <c r="D1207" s="307"/>
      <c r="E1207" s="732"/>
      <c r="F1207" s="309"/>
      <c r="G1207" s="308"/>
    </row>
    <row r="1208" spans="1:7">
      <c r="A1208" s="311">
        <v>4.7</v>
      </c>
      <c r="B1208" s="311"/>
      <c r="C1208" s="311"/>
      <c r="D1208" s="311" t="s">
        <v>1177</v>
      </c>
      <c r="E1208" s="729"/>
      <c r="F1208" s="312"/>
      <c r="G1208" s="313"/>
    </row>
    <row r="1209" spans="1:7" ht="75">
      <c r="A1209" s="315" t="s">
        <v>1178</v>
      </c>
      <c r="B1209" s="315" t="s">
        <v>1179</v>
      </c>
      <c r="C1209" s="315"/>
      <c r="D1209" s="315" t="s">
        <v>1180</v>
      </c>
      <c r="E1209" s="731"/>
      <c r="F1209" s="305"/>
      <c r="G1209" s="316"/>
    </row>
    <row r="1210" spans="1:7">
      <c r="A1210" s="315"/>
      <c r="B1210" s="315"/>
      <c r="C1210" s="315"/>
      <c r="D1210" s="306"/>
      <c r="E1210" s="731"/>
      <c r="F1210" s="305"/>
      <c r="G1210" s="316"/>
    </row>
    <row r="1211" spans="1:7">
      <c r="A1211" s="315"/>
      <c r="B1211" s="315"/>
      <c r="C1211" s="315" t="s">
        <v>740</v>
      </c>
      <c r="D1211" s="306" t="s">
        <v>2131</v>
      </c>
      <c r="E1211" s="731" t="s">
        <v>1370</v>
      </c>
      <c r="F1211" s="305"/>
      <c r="G1211" s="316"/>
    </row>
    <row r="1212" spans="1:7">
      <c r="A1212" s="315"/>
      <c r="B1212" s="315"/>
      <c r="C1212" s="315" t="s">
        <v>188</v>
      </c>
      <c r="D1212" s="306"/>
      <c r="E1212" s="731"/>
      <c r="F1212" s="305"/>
      <c r="G1212" s="316"/>
    </row>
    <row r="1213" spans="1:7">
      <c r="A1213" s="315"/>
      <c r="B1213" s="315"/>
      <c r="C1213" s="315" t="s">
        <v>10</v>
      </c>
      <c r="D1213" s="306"/>
      <c r="E1213" s="731"/>
      <c r="F1213" s="305"/>
      <c r="G1213" s="316"/>
    </row>
    <row r="1214" spans="1:7">
      <c r="A1214" s="315"/>
      <c r="B1214" s="315"/>
      <c r="C1214" s="315" t="s">
        <v>11</v>
      </c>
      <c r="D1214" s="306"/>
      <c r="E1214" s="731"/>
      <c r="F1214" s="305"/>
      <c r="G1214" s="316"/>
    </row>
    <row r="1215" spans="1:7">
      <c r="A1215" s="315"/>
      <c r="B1215" s="315"/>
      <c r="C1215" s="315" t="s">
        <v>12</v>
      </c>
      <c r="D1215" s="306"/>
      <c r="E1215" s="731"/>
      <c r="F1215" s="305"/>
      <c r="G1215" s="316"/>
    </row>
    <row r="1216" spans="1:7">
      <c r="A1216" s="310"/>
      <c r="B1216" s="310"/>
      <c r="C1216" s="310"/>
      <c r="D1216" s="307"/>
      <c r="E1216" s="732"/>
      <c r="F1216" s="309"/>
      <c r="G1216" s="308"/>
    </row>
    <row r="1217" spans="1:7" ht="87.5">
      <c r="A1217" s="315" t="s">
        <v>1181</v>
      </c>
      <c r="B1217" s="315" t="s">
        <v>1182</v>
      </c>
      <c r="C1217" s="315"/>
      <c r="D1217" s="315" t="s">
        <v>1183</v>
      </c>
      <c r="E1217" s="731"/>
      <c r="F1217" s="305"/>
      <c r="G1217" s="316"/>
    </row>
    <row r="1218" spans="1:7">
      <c r="A1218" s="315"/>
      <c r="B1218" s="315"/>
      <c r="C1218" s="315"/>
      <c r="D1218" s="306"/>
      <c r="E1218" s="731"/>
      <c r="F1218" s="305"/>
      <c r="G1218" s="316"/>
    </row>
    <row r="1219" spans="1:7">
      <c r="A1219" s="315"/>
      <c r="B1219" s="315"/>
      <c r="C1219" s="315" t="s">
        <v>740</v>
      </c>
      <c r="D1219" s="306" t="s">
        <v>2131</v>
      </c>
      <c r="E1219" s="731" t="s">
        <v>1370</v>
      </c>
      <c r="F1219" s="305"/>
      <c r="G1219" s="316"/>
    </row>
    <row r="1220" spans="1:7">
      <c r="A1220" s="315"/>
      <c r="B1220" s="315"/>
      <c r="C1220" s="315" t="s">
        <v>188</v>
      </c>
      <c r="D1220" s="306"/>
      <c r="E1220" s="731"/>
      <c r="F1220" s="305"/>
      <c r="G1220" s="316"/>
    </row>
    <row r="1221" spans="1:7">
      <c r="A1221" s="315"/>
      <c r="B1221" s="315"/>
      <c r="C1221" s="315" t="s">
        <v>10</v>
      </c>
      <c r="D1221" s="306"/>
      <c r="E1221" s="731"/>
      <c r="F1221" s="305"/>
      <c r="G1221" s="316"/>
    </row>
    <row r="1222" spans="1:7">
      <c r="A1222" s="315"/>
      <c r="B1222" s="315"/>
      <c r="C1222" s="315" t="s">
        <v>11</v>
      </c>
      <c r="D1222" s="306"/>
      <c r="E1222" s="731"/>
      <c r="F1222" s="305"/>
      <c r="G1222" s="316"/>
    </row>
    <row r="1223" spans="1:7">
      <c r="A1223" s="315"/>
      <c r="B1223" s="315"/>
      <c r="C1223" s="315" t="s">
        <v>12</v>
      </c>
      <c r="D1223" s="306"/>
      <c r="E1223" s="731"/>
      <c r="F1223" s="305"/>
      <c r="G1223" s="316"/>
    </row>
    <row r="1224" spans="1:7">
      <c r="A1224" s="310"/>
      <c r="B1224" s="310"/>
      <c r="C1224" s="310"/>
      <c r="D1224" s="307"/>
      <c r="E1224" s="732"/>
      <c r="F1224" s="309"/>
      <c r="G1224" s="308"/>
    </row>
    <row r="1225" spans="1:7">
      <c r="A1225" s="311">
        <v>4.8</v>
      </c>
      <c r="B1225" s="311"/>
      <c r="C1225" s="311"/>
      <c r="D1225" s="311" t="s">
        <v>1184</v>
      </c>
      <c r="E1225" s="729"/>
      <c r="F1225" s="312"/>
      <c r="G1225" s="313"/>
    </row>
    <row r="1226" spans="1:7" ht="162.5">
      <c r="A1226" s="315" t="s">
        <v>1185</v>
      </c>
      <c r="B1226" s="315" t="s">
        <v>1186</v>
      </c>
      <c r="C1226" s="315"/>
      <c r="D1226" s="315" t="s">
        <v>1187</v>
      </c>
      <c r="E1226" s="731"/>
      <c r="F1226" s="305"/>
      <c r="G1226" s="316"/>
    </row>
    <row r="1227" spans="1:7">
      <c r="A1227" s="315"/>
      <c r="B1227" s="315"/>
      <c r="C1227" s="315"/>
      <c r="D1227" s="306"/>
      <c r="E1227" s="731"/>
      <c r="F1227" s="305"/>
      <c r="G1227" s="316"/>
    </row>
    <row r="1228" spans="1:7" ht="25">
      <c r="A1228" s="315"/>
      <c r="B1228" s="315"/>
      <c r="C1228" s="315" t="s">
        <v>740</v>
      </c>
      <c r="D1228" s="306" t="s">
        <v>2132</v>
      </c>
      <c r="E1228" s="731" t="s">
        <v>1370</v>
      </c>
      <c r="F1228" s="305"/>
      <c r="G1228" s="316"/>
    </row>
    <row r="1229" spans="1:7">
      <c r="A1229" s="315"/>
      <c r="B1229" s="315"/>
      <c r="C1229" s="315" t="s">
        <v>188</v>
      </c>
      <c r="D1229" s="306"/>
      <c r="E1229" s="731"/>
      <c r="F1229" s="305"/>
      <c r="G1229" s="316"/>
    </row>
    <row r="1230" spans="1:7">
      <c r="A1230" s="315"/>
      <c r="B1230" s="315"/>
      <c r="C1230" s="315" t="s">
        <v>10</v>
      </c>
      <c r="D1230" s="306"/>
      <c r="E1230" s="731"/>
      <c r="F1230" s="305"/>
      <c r="G1230" s="316"/>
    </row>
    <row r="1231" spans="1:7">
      <c r="A1231" s="315"/>
      <c r="B1231" s="315"/>
      <c r="C1231" s="315" t="s">
        <v>11</v>
      </c>
      <c r="D1231" s="306"/>
      <c r="E1231" s="731"/>
      <c r="F1231" s="305"/>
      <c r="G1231" s="316"/>
    </row>
    <row r="1232" spans="1:7">
      <c r="A1232" s="315"/>
      <c r="B1232" s="315"/>
      <c r="C1232" s="315" t="s">
        <v>12</v>
      </c>
      <c r="D1232" s="306"/>
      <c r="E1232" s="731"/>
      <c r="F1232" s="305"/>
      <c r="G1232" s="316"/>
    </row>
    <row r="1233" spans="1:7">
      <c r="A1233" s="310"/>
      <c r="B1233" s="310"/>
      <c r="C1233" s="310"/>
      <c r="D1233" s="307"/>
      <c r="E1233" s="732"/>
      <c r="F1233" s="309"/>
      <c r="G1233" s="308"/>
    </row>
    <row r="1234" spans="1:7">
      <c r="A1234" s="311">
        <v>4.9000000000000004</v>
      </c>
      <c r="B1234" s="311"/>
      <c r="C1234" s="311"/>
      <c r="D1234" s="311" t="s">
        <v>1188</v>
      </c>
      <c r="E1234" s="729"/>
      <c r="F1234" s="312"/>
      <c r="G1234" s="313"/>
    </row>
    <row r="1235" spans="1:7" ht="150">
      <c r="A1235" s="315" t="s">
        <v>1189</v>
      </c>
      <c r="B1235" s="315" t="s">
        <v>1190</v>
      </c>
      <c r="C1235" s="315"/>
      <c r="D1235" s="315" t="s">
        <v>1191</v>
      </c>
      <c r="E1235" s="731"/>
      <c r="F1235" s="305"/>
      <c r="G1235" s="316"/>
    </row>
    <row r="1236" spans="1:7">
      <c r="A1236" s="315"/>
      <c r="B1236" s="315"/>
      <c r="C1236" s="315"/>
      <c r="D1236" s="306"/>
      <c r="E1236" s="731"/>
      <c r="F1236" s="305"/>
      <c r="G1236" s="316"/>
    </row>
    <row r="1237" spans="1:7" ht="25">
      <c r="A1237" s="315"/>
      <c r="B1237" s="315"/>
      <c r="C1237" s="315" t="s">
        <v>740</v>
      </c>
      <c r="D1237" s="318" t="s">
        <v>2133</v>
      </c>
      <c r="E1237" s="731" t="s">
        <v>1370</v>
      </c>
      <c r="F1237" s="305"/>
      <c r="G1237" s="316"/>
    </row>
    <row r="1238" spans="1:7">
      <c r="A1238" s="315"/>
      <c r="B1238" s="315"/>
      <c r="C1238" s="315" t="s">
        <v>188</v>
      </c>
      <c r="D1238" s="306"/>
      <c r="E1238" s="731"/>
      <c r="F1238" s="305"/>
      <c r="G1238" s="316"/>
    </row>
    <row r="1239" spans="1:7">
      <c r="A1239" s="315"/>
      <c r="B1239" s="315"/>
      <c r="C1239" s="315" t="s">
        <v>10</v>
      </c>
      <c r="D1239" s="306"/>
      <c r="E1239" s="731"/>
      <c r="F1239" s="305"/>
      <c r="G1239" s="316"/>
    </row>
    <row r="1240" spans="1:7">
      <c r="A1240" s="315"/>
      <c r="B1240" s="315"/>
      <c r="C1240" s="315" t="s">
        <v>11</v>
      </c>
      <c r="D1240" s="306"/>
      <c r="E1240" s="731"/>
      <c r="F1240" s="305"/>
      <c r="G1240" s="316"/>
    </row>
    <row r="1241" spans="1:7">
      <c r="A1241" s="315"/>
      <c r="B1241" s="315"/>
      <c r="C1241" s="315" t="s">
        <v>12</v>
      </c>
      <c r="D1241" s="306"/>
      <c r="E1241" s="731"/>
      <c r="F1241" s="305"/>
      <c r="G1241" s="316"/>
    </row>
    <row r="1242" spans="1:7">
      <c r="A1242" s="310"/>
      <c r="B1242" s="310"/>
      <c r="C1242" s="310"/>
      <c r="D1242" s="307"/>
      <c r="E1242" s="732"/>
      <c r="F1242" s="309"/>
      <c r="G1242" s="308"/>
    </row>
    <row r="1243" spans="1:7">
      <c r="A1243" s="311">
        <v>5</v>
      </c>
      <c r="B1243" s="311"/>
      <c r="C1243" s="311"/>
      <c r="D1243" s="311" t="s">
        <v>1192</v>
      </c>
      <c r="E1243" s="729"/>
      <c r="F1243" s="312"/>
      <c r="G1243" s="313"/>
    </row>
    <row r="1244" spans="1:7">
      <c r="A1244" s="311">
        <v>5.0999999999999996</v>
      </c>
      <c r="B1244" s="311"/>
      <c r="C1244" s="311"/>
      <c r="D1244" s="311" t="s">
        <v>1193</v>
      </c>
      <c r="E1244" s="729"/>
      <c r="F1244" s="312"/>
      <c r="G1244" s="313"/>
    </row>
    <row r="1245" spans="1:7" ht="100">
      <c r="A1245" s="315" t="s">
        <v>1194</v>
      </c>
      <c r="B1245" s="315" t="s">
        <v>1195</v>
      </c>
      <c r="C1245" s="315"/>
      <c r="D1245" s="315" t="s">
        <v>1196</v>
      </c>
      <c r="E1245" s="731"/>
      <c r="F1245" s="305"/>
      <c r="G1245" s="316"/>
    </row>
    <row r="1246" spans="1:7">
      <c r="A1246" s="315"/>
      <c r="B1246" s="315"/>
      <c r="C1246" s="315"/>
      <c r="D1246" s="306"/>
      <c r="E1246" s="731"/>
      <c r="F1246" s="305"/>
      <c r="G1246" s="316"/>
    </row>
    <row r="1247" spans="1:7">
      <c r="A1247" s="315"/>
      <c r="B1247" s="315"/>
      <c r="C1247" s="315" t="s">
        <v>740</v>
      </c>
      <c r="D1247" s="306" t="s">
        <v>2134</v>
      </c>
      <c r="E1247" s="731" t="s">
        <v>1370</v>
      </c>
      <c r="F1247" s="305"/>
      <c r="G1247" s="316"/>
    </row>
    <row r="1248" spans="1:7">
      <c r="A1248" s="315"/>
      <c r="B1248" s="315"/>
      <c r="C1248" s="315" t="s">
        <v>188</v>
      </c>
      <c r="D1248" s="306"/>
      <c r="E1248" s="731"/>
      <c r="F1248" s="305"/>
      <c r="G1248" s="316"/>
    </row>
    <row r="1249" spans="1:7">
      <c r="A1249" s="315"/>
      <c r="B1249" s="315"/>
      <c r="C1249" s="315" t="s">
        <v>10</v>
      </c>
      <c r="D1249" s="306"/>
      <c r="E1249" s="731"/>
      <c r="F1249" s="305"/>
      <c r="G1249" s="316"/>
    </row>
    <row r="1250" spans="1:7">
      <c r="A1250" s="315"/>
      <c r="B1250" s="315"/>
      <c r="C1250" s="315" t="s">
        <v>11</v>
      </c>
      <c r="D1250" s="306"/>
      <c r="E1250" s="731"/>
      <c r="F1250" s="305"/>
      <c r="G1250" s="316"/>
    </row>
    <row r="1251" spans="1:7">
      <c r="A1251" s="315"/>
      <c r="B1251" s="315"/>
      <c r="C1251" s="315" t="s">
        <v>12</v>
      </c>
      <c r="D1251" s="306"/>
      <c r="E1251" s="731"/>
      <c r="F1251" s="305"/>
      <c r="G1251" s="316"/>
    </row>
    <row r="1252" spans="1:7">
      <c r="A1252" s="310"/>
      <c r="B1252" s="310"/>
      <c r="C1252" s="310"/>
      <c r="D1252" s="307"/>
      <c r="E1252" s="732"/>
      <c r="F1252" s="309"/>
      <c r="G1252" s="308"/>
    </row>
    <row r="1253" spans="1:7" ht="100">
      <c r="A1253" s="315" t="s">
        <v>1197</v>
      </c>
      <c r="B1253" s="315" t="s">
        <v>1198</v>
      </c>
      <c r="C1253" s="315"/>
      <c r="D1253" s="315" t="s">
        <v>1199</v>
      </c>
      <c r="E1253" s="731"/>
      <c r="F1253" s="305"/>
      <c r="G1253" s="316"/>
    </row>
    <row r="1254" spans="1:7">
      <c r="A1254" s="315"/>
      <c r="B1254" s="315"/>
      <c r="C1254" s="315"/>
      <c r="D1254" s="306"/>
      <c r="E1254" s="731"/>
      <c r="F1254" s="305"/>
      <c r="G1254" s="316"/>
    </row>
    <row r="1255" spans="1:7" ht="25">
      <c r="A1255" s="315"/>
      <c r="B1255" s="315"/>
      <c r="C1255" s="315" t="s">
        <v>740</v>
      </c>
      <c r="D1255" s="306" t="s">
        <v>2135</v>
      </c>
      <c r="E1255" s="731" t="s">
        <v>1370</v>
      </c>
      <c r="F1255" s="305"/>
      <c r="G1255" s="316"/>
    </row>
    <row r="1256" spans="1:7">
      <c r="A1256" s="315"/>
      <c r="B1256" s="315"/>
      <c r="C1256" s="315" t="s">
        <v>188</v>
      </c>
      <c r="D1256" s="306"/>
      <c r="E1256" s="731"/>
      <c r="F1256" s="305"/>
      <c r="G1256" s="316"/>
    </row>
    <row r="1257" spans="1:7">
      <c r="A1257" s="315"/>
      <c r="B1257" s="315"/>
      <c r="C1257" s="315" t="s">
        <v>10</v>
      </c>
      <c r="D1257" s="306"/>
      <c r="E1257" s="731"/>
      <c r="F1257" s="305"/>
      <c r="G1257" s="316"/>
    </row>
    <row r="1258" spans="1:7">
      <c r="A1258" s="315"/>
      <c r="B1258" s="315"/>
      <c r="C1258" s="315" t="s">
        <v>11</v>
      </c>
      <c r="D1258" s="306"/>
      <c r="E1258" s="731"/>
      <c r="F1258" s="305"/>
      <c r="G1258" s="316"/>
    </row>
    <row r="1259" spans="1:7">
      <c r="A1259" s="315"/>
      <c r="B1259" s="315"/>
      <c r="C1259" s="315" t="s">
        <v>12</v>
      </c>
      <c r="D1259" s="306"/>
      <c r="E1259" s="731"/>
      <c r="F1259" s="305"/>
      <c r="G1259" s="316"/>
    </row>
    <row r="1260" spans="1:7">
      <c r="A1260" s="310"/>
      <c r="B1260" s="310"/>
      <c r="C1260" s="310"/>
      <c r="D1260" s="307"/>
      <c r="E1260" s="732"/>
      <c r="F1260" s="309"/>
      <c r="G1260" s="308"/>
    </row>
    <row r="1261" spans="1:7" ht="150">
      <c r="A1261" s="315" t="s">
        <v>1200</v>
      </c>
      <c r="B1261" s="315" t="s">
        <v>1201</v>
      </c>
      <c r="C1261" s="315"/>
      <c r="D1261" s="315" t="s">
        <v>1202</v>
      </c>
      <c r="E1261" s="731"/>
      <c r="F1261" s="305"/>
      <c r="G1261" s="316"/>
    </row>
    <row r="1262" spans="1:7">
      <c r="A1262" s="315"/>
      <c r="B1262" s="315"/>
      <c r="C1262" s="315"/>
      <c r="D1262" s="306"/>
      <c r="E1262" s="731"/>
      <c r="F1262" s="305"/>
      <c r="G1262" s="316"/>
    </row>
    <row r="1263" spans="1:7" ht="25">
      <c r="A1263" s="315"/>
      <c r="B1263" s="315"/>
      <c r="C1263" s="315" t="s">
        <v>740</v>
      </c>
      <c r="D1263" s="306" t="s">
        <v>2136</v>
      </c>
      <c r="E1263" s="731" t="s">
        <v>1370</v>
      </c>
      <c r="F1263" s="305"/>
      <c r="G1263" s="316"/>
    </row>
    <row r="1264" spans="1:7">
      <c r="A1264" s="315"/>
      <c r="B1264" s="315"/>
      <c r="C1264" s="315" t="s">
        <v>188</v>
      </c>
      <c r="D1264" s="306"/>
      <c r="E1264" s="731"/>
      <c r="F1264" s="305"/>
      <c r="G1264" s="316"/>
    </row>
    <row r="1265" spans="1:7">
      <c r="A1265" s="315"/>
      <c r="B1265" s="315"/>
      <c r="C1265" s="315" t="s">
        <v>10</v>
      </c>
      <c r="D1265" s="306"/>
      <c r="E1265" s="731"/>
      <c r="F1265" s="305"/>
      <c r="G1265" s="316"/>
    </row>
    <row r="1266" spans="1:7">
      <c r="A1266" s="315"/>
      <c r="B1266" s="315"/>
      <c r="C1266" s="315" t="s">
        <v>11</v>
      </c>
      <c r="D1266" s="306"/>
      <c r="E1266" s="731"/>
      <c r="F1266" s="305"/>
      <c r="G1266" s="316"/>
    </row>
    <row r="1267" spans="1:7">
      <c r="A1267" s="315"/>
      <c r="B1267" s="315"/>
      <c r="C1267" s="315" t="s">
        <v>12</v>
      </c>
      <c r="D1267" s="306"/>
      <c r="E1267" s="731"/>
      <c r="F1267" s="305"/>
      <c r="G1267" s="316"/>
    </row>
    <row r="1268" spans="1:7">
      <c r="A1268" s="310"/>
      <c r="B1268" s="310"/>
      <c r="C1268" s="310"/>
      <c r="D1268" s="307"/>
      <c r="E1268" s="732"/>
      <c r="F1268" s="309"/>
      <c r="G1268" s="308"/>
    </row>
    <row r="1269" spans="1:7" ht="150">
      <c r="A1269" s="315" t="s">
        <v>1203</v>
      </c>
      <c r="B1269" s="315" t="s">
        <v>1204</v>
      </c>
      <c r="C1269" s="315"/>
      <c r="D1269" s="315" t="s">
        <v>1205</v>
      </c>
      <c r="E1269" s="731"/>
      <c r="F1269" s="305"/>
      <c r="G1269" s="316"/>
    </row>
    <row r="1270" spans="1:7">
      <c r="A1270" s="315"/>
      <c r="B1270" s="315"/>
      <c r="C1270" s="315"/>
      <c r="D1270" s="306"/>
      <c r="E1270" s="731"/>
      <c r="F1270" s="305"/>
      <c r="G1270" s="316"/>
    </row>
    <row r="1271" spans="1:7" ht="25">
      <c r="A1271" s="315"/>
      <c r="B1271" s="315"/>
      <c r="C1271" s="315" t="s">
        <v>740</v>
      </c>
      <c r="D1271" s="306" t="s">
        <v>2137</v>
      </c>
      <c r="E1271" s="731" t="s">
        <v>1370</v>
      </c>
      <c r="F1271" s="305"/>
      <c r="G1271" s="316"/>
    </row>
    <row r="1272" spans="1:7">
      <c r="A1272" s="315"/>
      <c r="B1272" s="315"/>
      <c r="C1272" s="315" t="s">
        <v>188</v>
      </c>
      <c r="D1272" s="306"/>
      <c r="E1272" s="731"/>
      <c r="F1272" s="305"/>
      <c r="G1272" s="316"/>
    </row>
    <row r="1273" spans="1:7">
      <c r="A1273" s="315"/>
      <c r="B1273" s="315"/>
      <c r="C1273" s="315" t="s">
        <v>10</v>
      </c>
      <c r="D1273" s="306"/>
      <c r="E1273" s="731"/>
      <c r="F1273" s="305"/>
      <c r="G1273" s="316"/>
    </row>
    <row r="1274" spans="1:7">
      <c r="A1274" s="315"/>
      <c r="B1274" s="315"/>
      <c r="C1274" s="315" t="s">
        <v>11</v>
      </c>
      <c r="D1274" s="306"/>
      <c r="E1274" s="731"/>
      <c r="F1274" s="305"/>
      <c r="G1274" s="316"/>
    </row>
    <row r="1275" spans="1:7">
      <c r="A1275" s="315"/>
      <c r="B1275" s="315"/>
      <c r="C1275" s="315" t="s">
        <v>12</v>
      </c>
      <c r="D1275" s="306"/>
      <c r="E1275" s="731"/>
      <c r="F1275" s="305"/>
      <c r="G1275" s="316"/>
    </row>
    <row r="1276" spans="1:7">
      <c r="A1276" s="310"/>
      <c r="B1276" s="310"/>
      <c r="C1276" s="310"/>
      <c r="D1276" s="307"/>
      <c r="E1276" s="732"/>
      <c r="F1276" s="309"/>
      <c r="G1276" s="308"/>
    </row>
    <row r="1277" spans="1:7">
      <c r="A1277" s="311">
        <v>5.2</v>
      </c>
      <c r="B1277" s="311"/>
      <c r="C1277" s="311"/>
      <c r="D1277" s="311" t="s">
        <v>1206</v>
      </c>
      <c r="E1277" s="730"/>
      <c r="F1277" s="312"/>
      <c r="G1277" s="314"/>
    </row>
    <row r="1278" spans="1:7" ht="112.5">
      <c r="A1278" s="315" t="s">
        <v>871</v>
      </c>
      <c r="B1278" s="315" t="s">
        <v>1207</v>
      </c>
      <c r="C1278" s="315"/>
      <c r="D1278" s="315" t="s">
        <v>1208</v>
      </c>
      <c r="E1278" s="731"/>
      <c r="F1278" s="305"/>
      <c r="G1278" s="316"/>
    </row>
    <row r="1279" spans="1:7">
      <c r="A1279" s="315"/>
      <c r="B1279" s="315"/>
      <c r="C1279" s="315"/>
      <c r="D1279" s="306"/>
      <c r="E1279" s="731"/>
      <c r="F1279" s="305"/>
      <c r="G1279" s="316"/>
    </row>
    <row r="1280" spans="1:7" ht="75">
      <c r="A1280" s="315"/>
      <c r="B1280" s="315"/>
      <c r="C1280" s="315" t="s">
        <v>740</v>
      </c>
      <c r="D1280" s="318" t="s">
        <v>2138</v>
      </c>
      <c r="E1280" s="731" t="s">
        <v>1370</v>
      </c>
      <c r="F1280" s="305" t="s">
        <v>2139</v>
      </c>
      <c r="G1280" s="323"/>
    </row>
    <row r="1281" spans="1:7">
      <c r="A1281" s="315"/>
      <c r="B1281" s="315"/>
      <c r="C1281" s="315" t="s">
        <v>188</v>
      </c>
      <c r="D1281" s="306"/>
      <c r="E1281" s="731"/>
      <c r="F1281" s="305"/>
      <c r="G1281" s="323"/>
    </row>
    <row r="1282" spans="1:7">
      <c r="A1282" s="315"/>
      <c r="B1282" s="315"/>
      <c r="C1282" s="315" t="s">
        <v>10</v>
      </c>
      <c r="D1282" s="306"/>
      <c r="E1282" s="731"/>
      <c r="F1282" s="305"/>
      <c r="G1282" s="316"/>
    </row>
    <row r="1283" spans="1:7">
      <c r="A1283" s="315"/>
      <c r="B1283" s="315"/>
      <c r="C1283" s="315" t="s">
        <v>11</v>
      </c>
      <c r="D1283" s="306"/>
      <c r="E1283" s="731"/>
      <c r="F1283" s="305"/>
      <c r="G1283" s="316"/>
    </row>
    <row r="1284" spans="1:7">
      <c r="A1284" s="315"/>
      <c r="B1284" s="315"/>
      <c r="C1284" s="315" t="s">
        <v>12</v>
      </c>
      <c r="D1284" s="306"/>
      <c r="E1284" s="731"/>
      <c r="F1284" s="305"/>
      <c r="G1284" s="316"/>
    </row>
    <row r="1285" spans="1:7">
      <c r="A1285" s="310"/>
      <c r="B1285" s="310"/>
      <c r="C1285" s="310"/>
      <c r="D1285" s="307"/>
      <c r="E1285" s="732"/>
      <c r="F1285" s="309"/>
      <c r="G1285" s="308"/>
    </row>
    <row r="1286" spans="1:7" ht="87.5">
      <c r="A1286" s="315" t="s">
        <v>874</v>
      </c>
      <c r="B1286" s="315" t="s">
        <v>1162</v>
      </c>
      <c r="C1286" s="315"/>
      <c r="D1286" s="315" t="s">
        <v>1209</v>
      </c>
      <c r="E1286" s="731"/>
      <c r="F1286" s="305"/>
      <c r="G1286" s="316"/>
    </row>
    <row r="1287" spans="1:7">
      <c r="A1287" s="315"/>
      <c r="B1287" s="315"/>
      <c r="C1287" s="315"/>
      <c r="D1287" s="306"/>
      <c r="E1287" s="731"/>
      <c r="F1287" s="305"/>
      <c r="G1287" s="316"/>
    </row>
    <row r="1288" spans="1:7" ht="25">
      <c r="A1288" s="315"/>
      <c r="B1288" s="315"/>
      <c r="C1288" s="315" t="s">
        <v>740</v>
      </c>
      <c r="D1288" s="318" t="s">
        <v>2140</v>
      </c>
      <c r="E1288" s="731" t="s">
        <v>1370</v>
      </c>
      <c r="F1288" s="332"/>
      <c r="G1288" s="316"/>
    </row>
    <row r="1289" spans="1:7">
      <c r="A1289" s="315"/>
      <c r="B1289" s="315"/>
      <c r="C1289" s="315" t="s">
        <v>188</v>
      </c>
      <c r="D1289" s="306"/>
      <c r="E1289" s="731"/>
      <c r="F1289" s="305"/>
      <c r="G1289" s="316"/>
    </row>
    <row r="1290" spans="1:7">
      <c r="A1290" s="315"/>
      <c r="B1290" s="315"/>
      <c r="C1290" s="315" t="s">
        <v>10</v>
      </c>
      <c r="D1290" s="306"/>
      <c r="E1290" s="731"/>
      <c r="F1290" s="305"/>
      <c r="G1290" s="316"/>
    </row>
    <row r="1291" spans="1:7">
      <c r="A1291" s="315"/>
      <c r="B1291" s="315"/>
      <c r="C1291" s="315" t="s">
        <v>11</v>
      </c>
      <c r="D1291" s="306"/>
      <c r="E1291" s="731"/>
      <c r="F1291" s="305"/>
      <c r="G1291" s="316"/>
    </row>
    <row r="1292" spans="1:7">
      <c r="A1292" s="315"/>
      <c r="B1292" s="315"/>
      <c r="C1292" s="315" t="s">
        <v>12</v>
      </c>
      <c r="D1292" s="306"/>
      <c r="E1292" s="731"/>
      <c r="F1292" s="305"/>
      <c r="G1292" s="316"/>
    </row>
    <row r="1293" spans="1:7">
      <c r="A1293" s="310"/>
      <c r="B1293" s="310"/>
      <c r="C1293" s="310"/>
      <c r="D1293" s="307"/>
      <c r="E1293" s="732"/>
      <c r="F1293" s="309"/>
      <c r="G1293" s="308"/>
    </row>
    <row r="1294" spans="1:7">
      <c r="A1294" s="311">
        <v>5.3</v>
      </c>
      <c r="B1294" s="311"/>
      <c r="C1294" s="311"/>
      <c r="D1294" s="311" t="s">
        <v>1210</v>
      </c>
      <c r="E1294" s="730"/>
      <c r="F1294" s="312"/>
      <c r="G1294" s="314"/>
    </row>
    <row r="1295" spans="1:7" ht="275">
      <c r="A1295" s="315" t="s">
        <v>449</v>
      </c>
      <c r="B1295" s="315" t="s">
        <v>1211</v>
      </c>
      <c r="C1295" s="315"/>
      <c r="D1295" s="315" t="s">
        <v>1212</v>
      </c>
      <c r="E1295" s="731"/>
      <c r="F1295" s="305"/>
      <c r="G1295" s="316"/>
    </row>
    <row r="1296" spans="1:7">
      <c r="A1296" s="315"/>
      <c r="B1296" s="315"/>
      <c r="C1296" s="315"/>
      <c r="D1296" s="306"/>
      <c r="E1296" s="731"/>
      <c r="F1296" s="305"/>
      <c r="G1296" s="316"/>
    </row>
    <row r="1297" spans="1:7" ht="25">
      <c r="A1297" s="315"/>
      <c r="B1297" s="315"/>
      <c r="C1297" s="315" t="s">
        <v>740</v>
      </c>
      <c r="D1297" s="306" t="s">
        <v>2141</v>
      </c>
      <c r="E1297" s="731" t="s">
        <v>1370</v>
      </c>
      <c r="F1297" s="305"/>
      <c r="G1297" s="316"/>
    </row>
    <row r="1298" spans="1:7">
      <c r="A1298" s="315"/>
      <c r="B1298" s="315"/>
      <c r="C1298" s="315" t="s">
        <v>188</v>
      </c>
      <c r="D1298" s="306"/>
      <c r="E1298" s="731"/>
      <c r="F1298" s="305"/>
      <c r="G1298" s="316"/>
    </row>
    <row r="1299" spans="1:7">
      <c r="A1299" s="315"/>
      <c r="B1299" s="315"/>
      <c r="C1299" s="315" t="s">
        <v>10</v>
      </c>
      <c r="D1299" s="306"/>
      <c r="E1299" s="731"/>
      <c r="F1299" s="305"/>
      <c r="G1299" s="316"/>
    </row>
    <row r="1300" spans="1:7">
      <c r="A1300" s="315"/>
      <c r="B1300" s="315"/>
      <c r="C1300" s="315" t="s">
        <v>11</v>
      </c>
      <c r="D1300" s="306"/>
      <c r="E1300" s="731"/>
      <c r="F1300" s="305"/>
      <c r="G1300" s="316"/>
    </row>
    <row r="1301" spans="1:7">
      <c r="A1301" s="315"/>
      <c r="B1301" s="315"/>
      <c r="C1301" s="315" t="s">
        <v>12</v>
      </c>
      <c r="D1301" s="306"/>
      <c r="E1301" s="731"/>
      <c r="F1301" s="305"/>
      <c r="G1301" s="316"/>
    </row>
    <row r="1302" spans="1:7">
      <c r="A1302" s="310"/>
      <c r="B1302" s="310"/>
      <c r="C1302" s="310"/>
      <c r="D1302" s="307"/>
      <c r="E1302" s="732"/>
      <c r="F1302" s="309"/>
      <c r="G1302" s="308"/>
    </row>
    <row r="1303" spans="1:7">
      <c r="A1303" s="311">
        <v>5.4</v>
      </c>
      <c r="B1303" s="311"/>
      <c r="C1303" s="311"/>
      <c r="D1303" s="311" t="s">
        <v>1213</v>
      </c>
      <c r="E1303" s="729"/>
      <c r="F1303" s="312"/>
      <c r="G1303" s="313"/>
    </row>
    <row r="1304" spans="1:7" ht="187.5">
      <c r="A1304" s="315" t="s">
        <v>1214</v>
      </c>
      <c r="B1304" s="315" t="s">
        <v>1215</v>
      </c>
      <c r="C1304" s="315"/>
      <c r="D1304" s="330" t="s">
        <v>1216</v>
      </c>
      <c r="E1304" s="731"/>
      <c r="F1304" s="305"/>
      <c r="G1304" s="316"/>
    </row>
    <row r="1305" spans="1:7">
      <c r="A1305" s="315"/>
      <c r="B1305" s="315"/>
      <c r="C1305" s="315"/>
      <c r="D1305" s="306"/>
      <c r="E1305" s="731"/>
      <c r="F1305" s="305"/>
      <c r="G1305" s="316"/>
    </row>
    <row r="1306" spans="1:7" ht="75">
      <c r="A1306" s="666"/>
      <c r="B1306" s="666"/>
      <c r="C1306" s="666" t="s">
        <v>740</v>
      </c>
      <c r="D1306" s="667" t="s">
        <v>2164</v>
      </c>
      <c r="E1306" s="735"/>
      <c r="F1306" s="669" t="s">
        <v>2165</v>
      </c>
      <c r="G1306" s="670"/>
    </row>
    <row r="1307" spans="1:7">
      <c r="A1307" s="315"/>
      <c r="B1307" s="315"/>
      <c r="C1307" s="315" t="s">
        <v>188</v>
      </c>
      <c r="D1307" s="319"/>
      <c r="E1307" s="731"/>
      <c r="F1307" s="305"/>
      <c r="G1307" s="316"/>
    </row>
    <row r="1308" spans="1:7">
      <c r="A1308" s="315"/>
      <c r="B1308" s="315"/>
      <c r="C1308" s="315" t="s">
        <v>10</v>
      </c>
      <c r="D1308" s="306"/>
      <c r="E1308" s="731"/>
      <c r="F1308" s="305"/>
      <c r="G1308" s="316"/>
    </row>
    <row r="1309" spans="1:7">
      <c r="A1309" s="315"/>
      <c r="B1309" s="315"/>
      <c r="C1309" s="315" t="s">
        <v>11</v>
      </c>
      <c r="D1309" s="306"/>
      <c r="E1309" s="731"/>
      <c r="F1309" s="305"/>
      <c r="G1309" s="316"/>
    </row>
    <row r="1310" spans="1:7">
      <c r="A1310" s="315"/>
      <c r="B1310" s="315"/>
      <c r="C1310" s="315" t="s">
        <v>12</v>
      </c>
      <c r="D1310" s="306"/>
      <c r="E1310" s="731"/>
      <c r="F1310" s="305"/>
      <c r="G1310" s="316"/>
    </row>
    <row r="1311" spans="1:7">
      <c r="A1311" s="310"/>
      <c r="B1311" s="310"/>
      <c r="C1311" s="310"/>
      <c r="D1311" s="307"/>
      <c r="E1311" s="732"/>
      <c r="F1311" s="309"/>
      <c r="G1311" s="308"/>
    </row>
    <row r="1312" spans="1:7" ht="150">
      <c r="A1312" s="315" t="s">
        <v>1217</v>
      </c>
      <c r="B1312" s="315" t="s">
        <v>1218</v>
      </c>
      <c r="C1312" s="315"/>
      <c r="D1312" s="315" t="s">
        <v>1219</v>
      </c>
      <c r="E1312" s="731"/>
      <c r="F1312" s="305"/>
      <c r="G1312" s="316"/>
    </row>
    <row r="1313" spans="1:7">
      <c r="A1313" s="315"/>
      <c r="B1313" s="315"/>
      <c r="C1313" s="315"/>
      <c r="D1313" s="306"/>
      <c r="E1313" s="731"/>
      <c r="F1313" s="305"/>
      <c r="G1313" s="316"/>
    </row>
    <row r="1314" spans="1:7" ht="25">
      <c r="A1314" s="661"/>
      <c r="B1314" s="661"/>
      <c r="C1314" s="661" t="s">
        <v>740</v>
      </c>
      <c r="D1314" s="665" t="s">
        <v>2166</v>
      </c>
      <c r="E1314" s="733" t="s">
        <v>2025</v>
      </c>
      <c r="F1314" s="664" t="s">
        <v>2142</v>
      </c>
      <c r="G1314" s="663"/>
    </row>
    <row r="1315" spans="1:7">
      <c r="A1315" s="315"/>
      <c r="B1315" s="315"/>
      <c r="C1315" s="315" t="s">
        <v>188</v>
      </c>
      <c r="D1315" s="318"/>
      <c r="E1315" s="731"/>
      <c r="F1315" s="305"/>
      <c r="G1315" s="316"/>
    </row>
    <row r="1316" spans="1:7">
      <c r="A1316" s="315"/>
      <c r="B1316" s="315"/>
      <c r="C1316" s="315" t="s">
        <v>10</v>
      </c>
      <c r="D1316" s="306"/>
      <c r="E1316" s="731"/>
      <c r="F1316" s="305"/>
      <c r="G1316" s="316"/>
    </row>
    <row r="1317" spans="1:7">
      <c r="A1317" s="315"/>
      <c r="B1317" s="315"/>
      <c r="C1317" s="315" t="s">
        <v>11</v>
      </c>
      <c r="D1317" s="306"/>
      <c r="E1317" s="731"/>
      <c r="F1317" s="305"/>
      <c r="G1317" s="316"/>
    </row>
    <row r="1318" spans="1:7">
      <c r="A1318" s="315"/>
      <c r="B1318" s="315"/>
      <c r="C1318" s="315" t="s">
        <v>12</v>
      </c>
      <c r="D1318" s="306"/>
      <c r="E1318" s="731"/>
      <c r="F1318" s="305"/>
      <c r="G1318" s="316"/>
    </row>
    <row r="1319" spans="1:7">
      <c r="A1319" s="310"/>
      <c r="B1319" s="310"/>
      <c r="C1319" s="310"/>
      <c r="D1319" s="307"/>
      <c r="E1319" s="732"/>
      <c r="F1319" s="309"/>
      <c r="G1319" s="308"/>
    </row>
    <row r="1320" spans="1:7" ht="150">
      <c r="A1320" s="315" t="s">
        <v>1220</v>
      </c>
      <c r="B1320" s="315" t="s">
        <v>1221</v>
      </c>
      <c r="C1320" s="315"/>
      <c r="D1320" s="315" t="s">
        <v>1222</v>
      </c>
      <c r="E1320" s="731"/>
      <c r="F1320" s="305"/>
      <c r="G1320" s="316"/>
    </row>
    <row r="1321" spans="1:7">
      <c r="A1321" s="315"/>
      <c r="B1321" s="315"/>
      <c r="C1321" s="315"/>
      <c r="D1321" s="306"/>
      <c r="E1321" s="731"/>
      <c r="F1321" s="305"/>
      <c r="G1321" s="316"/>
    </row>
    <row r="1322" spans="1:7" ht="50">
      <c r="A1322" s="666"/>
      <c r="B1322" s="666"/>
      <c r="C1322" s="666" t="s">
        <v>740</v>
      </c>
      <c r="D1322" s="667" t="s">
        <v>2167</v>
      </c>
      <c r="E1322" s="735" t="s">
        <v>2025</v>
      </c>
      <c r="F1322" s="669" t="s">
        <v>2143</v>
      </c>
      <c r="G1322" s="668"/>
    </row>
    <row r="1323" spans="1:7">
      <c r="A1323" s="315"/>
      <c r="B1323" s="315"/>
      <c r="C1323" s="315" t="s">
        <v>188</v>
      </c>
      <c r="D1323" s="306"/>
      <c r="E1323" s="731"/>
      <c r="F1323" s="305"/>
      <c r="G1323" s="316"/>
    </row>
    <row r="1324" spans="1:7">
      <c r="A1324" s="315"/>
      <c r="B1324" s="315"/>
      <c r="C1324" s="315" t="s">
        <v>10</v>
      </c>
      <c r="D1324" s="306"/>
      <c r="E1324" s="731"/>
      <c r="F1324" s="305"/>
      <c r="G1324" s="316"/>
    </row>
    <row r="1325" spans="1:7">
      <c r="A1325" s="315"/>
      <c r="B1325" s="315"/>
      <c r="C1325" s="315" t="s">
        <v>11</v>
      </c>
      <c r="D1325" s="306"/>
      <c r="E1325" s="731"/>
      <c r="F1325" s="305"/>
      <c r="G1325" s="316"/>
    </row>
    <row r="1326" spans="1:7">
      <c r="A1326" s="315"/>
      <c r="B1326" s="315"/>
      <c r="C1326" s="315" t="s">
        <v>12</v>
      </c>
      <c r="D1326" s="306"/>
      <c r="E1326" s="731"/>
      <c r="F1326" s="305"/>
      <c r="G1326" s="316"/>
    </row>
    <row r="1327" spans="1:7">
      <c r="A1327" s="310"/>
      <c r="B1327" s="310"/>
      <c r="C1327" s="310"/>
      <c r="D1327" s="307"/>
      <c r="E1327" s="732"/>
      <c r="F1327" s="309"/>
      <c r="G1327" s="308"/>
    </row>
    <row r="1328" spans="1:7">
      <c r="A1328" s="311">
        <v>5.5</v>
      </c>
      <c r="B1328" s="311"/>
      <c r="C1328" s="311"/>
      <c r="D1328" s="311" t="s">
        <v>1223</v>
      </c>
      <c r="E1328" s="729"/>
      <c r="F1328" s="312"/>
      <c r="G1328" s="313"/>
    </row>
    <row r="1329" spans="1:7" ht="125">
      <c r="A1329" s="315" t="s">
        <v>447</v>
      </c>
      <c r="B1329" s="315" t="s">
        <v>1224</v>
      </c>
      <c r="C1329" s="315"/>
      <c r="D1329" s="315" t="s">
        <v>1225</v>
      </c>
      <c r="E1329" s="731"/>
      <c r="F1329" s="305"/>
      <c r="G1329" s="316"/>
    </row>
    <row r="1330" spans="1:7">
      <c r="A1330" s="315"/>
      <c r="B1330" s="315"/>
      <c r="C1330" s="315"/>
      <c r="D1330" s="306"/>
      <c r="E1330" s="731"/>
      <c r="F1330" s="305"/>
      <c r="G1330" s="316"/>
    </row>
    <row r="1331" spans="1:7" ht="62.5">
      <c r="A1331" s="315"/>
      <c r="B1331" s="315"/>
      <c r="C1331" s="315" t="s">
        <v>740</v>
      </c>
      <c r="D1331" s="306" t="s">
        <v>2144</v>
      </c>
      <c r="E1331" s="731" t="s">
        <v>1370</v>
      </c>
      <c r="F1331" s="305"/>
      <c r="G1331" s="316"/>
    </row>
    <row r="1332" spans="1:7">
      <c r="A1332" s="315"/>
      <c r="B1332" s="315"/>
      <c r="C1332" s="315" t="s">
        <v>188</v>
      </c>
      <c r="D1332" s="306"/>
      <c r="E1332" s="731"/>
      <c r="F1332" s="305"/>
      <c r="G1332" s="316"/>
    </row>
    <row r="1333" spans="1:7">
      <c r="A1333" s="315"/>
      <c r="B1333" s="315"/>
      <c r="C1333" s="315" t="s">
        <v>10</v>
      </c>
      <c r="D1333" s="306"/>
      <c r="E1333" s="731"/>
      <c r="F1333" s="305"/>
      <c r="G1333" s="316"/>
    </row>
    <row r="1334" spans="1:7">
      <c r="A1334" s="315"/>
      <c r="B1334" s="315"/>
      <c r="C1334" s="315" t="s">
        <v>11</v>
      </c>
      <c r="D1334" s="306"/>
      <c r="E1334" s="731"/>
      <c r="F1334" s="305"/>
      <c r="G1334" s="316"/>
    </row>
    <row r="1335" spans="1:7">
      <c r="A1335" s="315"/>
      <c r="B1335" s="315"/>
      <c r="C1335" s="315" t="s">
        <v>12</v>
      </c>
      <c r="D1335" s="306"/>
      <c r="E1335" s="731"/>
      <c r="F1335" s="305"/>
      <c r="G1335" s="316"/>
    </row>
    <row r="1336" spans="1:7">
      <c r="A1336" s="310"/>
      <c r="B1336" s="310"/>
      <c r="C1336" s="310"/>
      <c r="D1336" s="307"/>
      <c r="E1336" s="732"/>
      <c r="F1336" s="309"/>
      <c r="G1336" s="308"/>
    </row>
    <row r="1337" spans="1:7" ht="75">
      <c r="A1337" s="315" t="s">
        <v>792</v>
      </c>
      <c r="B1337" s="315" t="s">
        <v>461</v>
      </c>
      <c r="C1337" s="315"/>
      <c r="D1337" s="315" t="s">
        <v>1226</v>
      </c>
      <c r="E1337" s="731"/>
      <c r="F1337" s="305"/>
      <c r="G1337" s="316"/>
    </row>
    <row r="1338" spans="1:7">
      <c r="A1338" s="315"/>
      <c r="B1338" s="315"/>
      <c r="C1338" s="315"/>
      <c r="D1338" s="306"/>
      <c r="E1338" s="731"/>
      <c r="F1338" s="305"/>
      <c r="G1338" s="316"/>
    </row>
    <row r="1339" spans="1:7">
      <c r="A1339" s="315"/>
      <c r="B1339" s="315"/>
      <c r="C1339" s="315" t="s">
        <v>740</v>
      </c>
      <c r="D1339" s="306" t="s">
        <v>2145</v>
      </c>
      <c r="E1339" s="731" t="s">
        <v>1370</v>
      </c>
      <c r="F1339" s="305"/>
      <c r="G1339" s="316"/>
    </row>
    <row r="1340" spans="1:7">
      <c r="A1340" s="315"/>
      <c r="B1340" s="315"/>
      <c r="C1340" s="315" t="s">
        <v>188</v>
      </c>
      <c r="D1340" s="306"/>
      <c r="E1340" s="731"/>
      <c r="F1340" s="305"/>
      <c r="G1340" s="316"/>
    </row>
    <row r="1341" spans="1:7">
      <c r="A1341" s="315"/>
      <c r="B1341" s="315"/>
      <c r="C1341" s="315" t="s">
        <v>10</v>
      </c>
      <c r="D1341" s="306"/>
      <c r="E1341" s="731"/>
      <c r="F1341" s="305"/>
      <c r="G1341" s="316"/>
    </row>
    <row r="1342" spans="1:7">
      <c r="A1342" s="315"/>
      <c r="B1342" s="315"/>
      <c r="C1342" s="315" t="s">
        <v>11</v>
      </c>
      <c r="D1342" s="306"/>
      <c r="E1342" s="731"/>
      <c r="F1342" s="305"/>
      <c r="G1342" s="316"/>
    </row>
    <row r="1343" spans="1:7">
      <c r="A1343" s="315"/>
      <c r="B1343" s="315"/>
      <c r="C1343" s="315" t="s">
        <v>12</v>
      </c>
      <c r="D1343" s="306"/>
      <c r="E1343" s="731"/>
      <c r="F1343" s="305"/>
      <c r="G1343" s="316"/>
    </row>
    <row r="1344" spans="1:7">
      <c r="A1344" s="310"/>
      <c r="B1344" s="310"/>
      <c r="C1344" s="310"/>
      <c r="D1344" s="307"/>
      <c r="E1344" s="732"/>
      <c r="F1344" s="309"/>
      <c r="G1344" s="308"/>
    </row>
    <row r="1345" spans="1:7">
      <c r="A1345" s="328">
        <v>5.6</v>
      </c>
      <c r="B1345" s="328"/>
      <c r="C1345" s="311"/>
      <c r="D1345" s="311" t="s">
        <v>1227</v>
      </c>
      <c r="E1345" s="729"/>
      <c r="F1345" s="312"/>
      <c r="G1345" s="313"/>
    </row>
    <row r="1346" spans="1:7" ht="62.5">
      <c r="A1346" s="315" t="s">
        <v>1228</v>
      </c>
      <c r="B1346" s="315" t="s">
        <v>1229</v>
      </c>
      <c r="C1346" s="315"/>
      <c r="D1346" s="315" t="s">
        <v>1230</v>
      </c>
      <c r="E1346" s="731"/>
      <c r="F1346" s="305"/>
      <c r="G1346" s="316"/>
    </row>
    <row r="1347" spans="1:7">
      <c r="A1347" s="315"/>
      <c r="B1347" s="315"/>
      <c r="C1347" s="315"/>
      <c r="D1347" s="306"/>
      <c r="E1347" s="731"/>
      <c r="F1347" s="305"/>
      <c r="G1347" s="316"/>
    </row>
    <row r="1348" spans="1:7">
      <c r="A1348" s="315"/>
      <c r="B1348" s="315"/>
      <c r="C1348" s="315" t="s">
        <v>740</v>
      </c>
      <c r="D1348" s="306" t="s">
        <v>2146</v>
      </c>
      <c r="E1348" s="731" t="s">
        <v>1370</v>
      </c>
      <c r="F1348" s="305"/>
      <c r="G1348" s="316"/>
    </row>
    <row r="1349" spans="1:7">
      <c r="A1349" s="315"/>
      <c r="B1349" s="315"/>
      <c r="C1349" s="315" t="s">
        <v>188</v>
      </c>
      <c r="D1349" s="319"/>
      <c r="E1349" s="731"/>
      <c r="F1349" s="305"/>
      <c r="G1349" s="316"/>
    </row>
    <row r="1350" spans="1:7">
      <c r="A1350" s="315"/>
      <c r="B1350" s="315"/>
      <c r="C1350" s="315" t="s">
        <v>10</v>
      </c>
      <c r="D1350" s="306"/>
      <c r="E1350" s="731"/>
      <c r="F1350" s="305"/>
      <c r="G1350" s="316"/>
    </row>
    <row r="1351" spans="1:7">
      <c r="A1351" s="315"/>
      <c r="B1351" s="315"/>
      <c r="C1351" s="315" t="s">
        <v>11</v>
      </c>
      <c r="D1351" s="306"/>
      <c r="E1351" s="731"/>
      <c r="F1351" s="305"/>
      <c r="G1351" s="316"/>
    </row>
    <row r="1352" spans="1:7">
      <c r="A1352" s="315"/>
      <c r="B1352" s="315"/>
      <c r="C1352" s="315" t="s">
        <v>12</v>
      </c>
      <c r="D1352" s="306"/>
      <c r="E1352" s="731"/>
      <c r="F1352" s="305"/>
      <c r="G1352" s="316"/>
    </row>
    <row r="1353" spans="1:7">
      <c r="A1353" s="310"/>
      <c r="B1353" s="310"/>
      <c r="C1353" s="310"/>
      <c r="D1353" s="307"/>
      <c r="E1353" s="732"/>
      <c r="F1353" s="309"/>
      <c r="G1353" s="308"/>
    </row>
    <row r="1354" spans="1:7" ht="62.5">
      <c r="A1354" s="315" t="s">
        <v>1231</v>
      </c>
      <c r="B1354" s="315" t="s">
        <v>787</v>
      </c>
      <c r="C1354" s="315"/>
      <c r="D1354" s="315" t="s">
        <v>1232</v>
      </c>
      <c r="E1354" s="731"/>
      <c r="F1354" s="305"/>
      <c r="G1354" s="316"/>
    </row>
    <row r="1355" spans="1:7">
      <c r="A1355" s="315"/>
      <c r="B1355" s="315"/>
      <c r="C1355" s="315"/>
      <c r="D1355" s="306"/>
      <c r="E1355" s="731"/>
      <c r="F1355" s="305"/>
      <c r="G1355" s="316"/>
    </row>
    <row r="1356" spans="1:7">
      <c r="A1356" s="315"/>
      <c r="B1356" s="315"/>
      <c r="C1356" s="315" t="s">
        <v>740</v>
      </c>
      <c r="D1356" s="306" t="s">
        <v>2147</v>
      </c>
      <c r="E1356" s="731" t="s">
        <v>1370</v>
      </c>
      <c r="F1356" s="305"/>
      <c r="G1356" s="316"/>
    </row>
    <row r="1357" spans="1:7">
      <c r="A1357" s="315"/>
      <c r="B1357" s="315"/>
      <c r="C1357" s="315" t="s">
        <v>188</v>
      </c>
      <c r="D1357" s="319"/>
      <c r="E1357" s="731"/>
      <c r="F1357" s="305"/>
      <c r="G1357" s="316"/>
    </row>
    <row r="1358" spans="1:7">
      <c r="A1358" s="315"/>
      <c r="B1358" s="315"/>
      <c r="C1358" s="315" t="s">
        <v>10</v>
      </c>
      <c r="D1358" s="306"/>
      <c r="E1358" s="731"/>
      <c r="F1358" s="305"/>
      <c r="G1358" s="316"/>
    </row>
    <row r="1359" spans="1:7">
      <c r="A1359" s="315"/>
      <c r="B1359" s="315"/>
      <c r="C1359" s="315" t="s">
        <v>11</v>
      </c>
      <c r="D1359" s="306"/>
      <c r="E1359" s="731"/>
      <c r="F1359" s="305"/>
      <c r="G1359" s="316"/>
    </row>
    <row r="1360" spans="1:7">
      <c r="A1360" s="315"/>
      <c r="B1360" s="315"/>
      <c r="C1360" s="315" t="s">
        <v>12</v>
      </c>
      <c r="D1360" s="306"/>
      <c r="E1360" s="731"/>
      <c r="F1360" s="305"/>
      <c r="G1360" s="316"/>
    </row>
    <row r="1361" spans="1:7">
      <c r="A1361" s="310"/>
      <c r="B1361" s="310"/>
      <c r="C1361" s="310"/>
      <c r="D1361" s="307"/>
      <c r="E1361" s="732"/>
      <c r="F1361" s="309"/>
      <c r="G1361" s="308"/>
    </row>
    <row r="1362" spans="1:7" ht="62.5">
      <c r="A1362" s="315" t="s">
        <v>1233</v>
      </c>
      <c r="B1362" s="315" t="s">
        <v>1234</v>
      </c>
      <c r="C1362" s="315"/>
      <c r="D1362" s="315" t="s">
        <v>1235</v>
      </c>
      <c r="E1362" s="731"/>
      <c r="F1362" s="305"/>
      <c r="G1362" s="316"/>
    </row>
    <row r="1363" spans="1:7">
      <c r="A1363" s="315"/>
      <c r="B1363" s="315"/>
      <c r="C1363" s="315"/>
      <c r="D1363" s="306"/>
      <c r="E1363" s="731"/>
      <c r="F1363" s="305"/>
      <c r="G1363" s="316"/>
    </row>
    <row r="1364" spans="1:7">
      <c r="A1364" s="315"/>
      <c r="B1364" s="315"/>
      <c r="C1364" s="315" t="s">
        <v>740</v>
      </c>
      <c r="D1364" s="306" t="s">
        <v>2148</v>
      </c>
      <c r="E1364" s="731" t="s">
        <v>1370</v>
      </c>
      <c r="F1364" s="305"/>
      <c r="G1364" s="316"/>
    </row>
    <row r="1365" spans="1:7">
      <c r="A1365" s="315"/>
      <c r="B1365" s="315"/>
      <c r="C1365" s="315" t="s">
        <v>188</v>
      </c>
      <c r="D1365" s="319"/>
      <c r="E1365" s="731"/>
      <c r="F1365" s="305"/>
      <c r="G1365" s="316"/>
    </row>
    <row r="1366" spans="1:7">
      <c r="A1366" s="315"/>
      <c r="B1366" s="315"/>
      <c r="C1366" s="315" t="s">
        <v>10</v>
      </c>
      <c r="D1366" s="306"/>
      <c r="E1366" s="731"/>
      <c r="F1366" s="305"/>
      <c r="G1366" s="316"/>
    </row>
    <row r="1367" spans="1:7">
      <c r="A1367" s="315"/>
      <c r="B1367" s="315"/>
      <c r="C1367" s="315" t="s">
        <v>11</v>
      </c>
      <c r="D1367" s="306"/>
      <c r="E1367" s="731"/>
      <c r="F1367" s="305"/>
      <c r="G1367" s="316"/>
    </row>
    <row r="1368" spans="1:7">
      <c r="A1368" s="315"/>
      <c r="B1368" s="315"/>
      <c r="C1368" s="315" t="s">
        <v>12</v>
      </c>
      <c r="D1368" s="306"/>
      <c r="E1368" s="731"/>
      <c r="F1368" s="305"/>
      <c r="G1368" s="316"/>
    </row>
    <row r="1369" spans="1:7">
      <c r="A1369" s="310"/>
      <c r="B1369" s="310"/>
      <c r="C1369" s="310"/>
      <c r="D1369" s="307"/>
      <c r="E1369" s="732"/>
      <c r="F1369" s="309"/>
      <c r="G1369" s="308"/>
    </row>
    <row r="1370" spans="1:7" ht="62.5">
      <c r="A1370" s="315" t="s">
        <v>1236</v>
      </c>
      <c r="B1370" s="315" t="s">
        <v>1237</v>
      </c>
      <c r="C1370" s="315"/>
      <c r="D1370" s="315" t="s">
        <v>1238</v>
      </c>
      <c r="E1370" s="731"/>
      <c r="F1370" s="305"/>
      <c r="G1370" s="316"/>
    </row>
    <row r="1371" spans="1:7">
      <c r="A1371" s="315"/>
      <c r="B1371" s="315"/>
      <c r="C1371" s="315"/>
      <c r="D1371" s="306"/>
      <c r="E1371" s="731"/>
      <c r="F1371" s="305"/>
      <c r="G1371" s="316"/>
    </row>
    <row r="1372" spans="1:7">
      <c r="A1372" s="315"/>
      <c r="B1372" s="315"/>
      <c r="C1372" s="315" t="s">
        <v>740</v>
      </c>
      <c r="D1372" s="319" t="s">
        <v>2149</v>
      </c>
      <c r="E1372" s="731" t="s">
        <v>1370</v>
      </c>
      <c r="F1372" s="305"/>
      <c r="G1372" s="316"/>
    </row>
    <row r="1373" spans="1:7">
      <c r="A1373" s="315"/>
      <c r="B1373" s="315"/>
      <c r="C1373" s="315" t="s">
        <v>188</v>
      </c>
      <c r="D1373" s="319"/>
      <c r="E1373" s="731"/>
      <c r="F1373" s="305"/>
      <c r="G1373" s="316"/>
    </row>
    <row r="1374" spans="1:7">
      <c r="A1374" s="315"/>
      <c r="B1374" s="315"/>
      <c r="C1374" s="315" t="s">
        <v>10</v>
      </c>
      <c r="D1374" s="306"/>
      <c r="E1374" s="731"/>
      <c r="F1374" s="305"/>
      <c r="G1374" s="316"/>
    </row>
    <row r="1375" spans="1:7">
      <c r="A1375" s="315"/>
      <c r="B1375" s="315"/>
      <c r="C1375" s="315" t="s">
        <v>11</v>
      </c>
      <c r="D1375" s="306"/>
      <c r="E1375" s="731"/>
      <c r="F1375" s="305"/>
      <c r="G1375" s="316"/>
    </row>
    <row r="1376" spans="1:7">
      <c r="A1376" s="315"/>
      <c r="B1376" s="315"/>
      <c r="C1376" s="315" t="s">
        <v>12</v>
      </c>
      <c r="D1376" s="306"/>
      <c r="E1376" s="731"/>
      <c r="F1376" s="305"/>
      <c r="G1376" s="316"/>
    </row>
    <row r="1377" spans="1:7">
      <c r="A1377" s="310"/>
      <c r="B1377" s="310"/>
      <c r="C1377" s="310"/>
      <c r="D1377" s="307"/>
      <c r="E1377" s="732"/>
      <c r="F1377" s="309"/>
      <c r="G1377" s="308"/>
    </row>
    <row r="1378" spans="1:7" ht="62.5">
      <c r="A1378" s="315" t="s">
        <v>1239</v>
      </c>
      <c r="B1378" s="315" t="s">
        <v>870</v>
      </c>
      <c r="C1378" s="315"/>
      <c r="D1378" s="315" t="s">
        <v>1240</v>
      </c>
      <c r="E1378" s="731"/>
      <c r="F1378" s="305"/>
      <c r="G1378" s="316"/>
    </row>
    <row r="1379" spans="1:7">
      <c r="A1379" s="315"/>
      <c r="B1379" s="315"/>
      <c r="C1379" s="315"/>
      <c r="D1379" s="306"/>
      <c r="E1379" s="731"/>
      <c r="F1379" s="305"/>
      <c r="G1379" s="316"/>
    </row>
    <row r="1380" spans="1:7">
      <c r="A1380" s="315"/>
      <c r="B1380" s="315"/>
      <c r="C1380" s="315" t="s">
        <v>740</v>
      </c>
      <c r="D1380" s="306" t="s">
        <v>2150</v>
      </c>
      <c r="E1380" s="731" t="s">
        <v>1370</v>
      </c>
      <c r="F1380" s="305"/>
      <c r="G1380" s="316"/>
    </row>
    <row r="1381" spans="1:7">
      <c r="A1381" s="315"/>
      <c r="B1381" s="315"/>
      <c r="C1381" s="315" t="s">
        <v>188</v>
      </c>
      <c r="D1381" s="306"/>
      <c r="E1381" s="731"/>
      <c r="F1381" s="305"/>
      <c r="G1381" s="316"/>
    </row>
    <row r="1382" spans="1:7">
      <c r="A1382" s="315"/>
      <c r="B1382" s="315"/>
      <c r="C1382" s="315" t="s">
        <v>10</v>
      </c>
      <c r="D1382" s="306"/>
      <c r="E1382" s="731"/>
      <c r="F1382" s="305"/>
      <c r="G1382" s="316"/>
    </row>
    <row r="1383" spans="1:7">
      <c r="A1383" s="315"/>
      <c r="B1383" s="315"/>
      <c r="C1383" s="315" t="s">
        <v>11</v>
      </c>
      <c r="D1383" s="306"/>
      <c r="E1383" s="731"/>
      <c r="F1383" s="305"/>
      <c r="G1383" s="316"/>
    </row>
    <row r="1384" spans="1:7">
      <c r="A1384" s="315"/>
      <c r="B1384" s="315"/>
      <c r="C1384" s="315" t="s">
        <v>12</v>
      </c>
      <c r="D1384" s="306"/>
      <c r="E1384" s="731"/>
      <c r="F1384" s="305"/>
      <c r="G1384" s="316"/>
    </row>
    <row r="1385" spans="1:7">
      <c r="A1385" s="310"/>
      <c r="B1385" s="310"/>
      <c r="C1385" s="310"/>
      <c r="D1385" s="307"/>
      <c r="E1385" s="732"/>
      <c r="F1385" s="309"/>
      <c r="G1385" s="308"/>
    </row>
    <row r="1386" spans="1:7">
      <c r="A1386" s="311">
        <v>5.7</v>
      </c>
      <c r="B1386" s="311"/>
      <c r="C1386" s="311"/>
      <c r="D1386" s="311" t="s">
        <v>1241</v>
      </c>
      <c r="E1386" s="729"/>
      <c r="F1386" s="312"/>
      <c r="G1386" s="313"/>
    </row>
    <row r="1387" spans="1:7" ht="62.5">
      <c r="A1387" s="315" t="s">
        <v>1242</v>
      </c>
      <c r="B1387" s="315" t="s">
        <v>1243</v>
      </c>
      <c r="C1387" s="315"/>
      <c r="D1387" s="315" t="s">
        <v>1244</v>
      </c>
      <c r="E1387" s="731"/>
      <c r="F1387" s="305"/>
      <c r="G1387" s="316"/>
    </row>
    <row r="1388" spans="1:7">
      <c r="A1388" s="315"/>
      <c r="B1388" s="315"/>
      <c r="C1388" s="315"/>
      <c r="D1388" s="306"/>
      <c r="E1388" s="731"/>
      <c r="F1388" s="305"/>
      <c r="G1388" s="316"/>
    </row>
    <row r="1389" spans="1:7" ht="50">
      <c r="A1389" s="670"/>
      <c r="B1389" s="670"/>
      <c r="C1389" s="670" t="s">
        <v>740</v>
      </c>
      <c r="D1389" s="667" t="s">
        <v>2168</v>
      </c>
      <c r="E1389" s="735" t="s">
        <v>2025</v>
      </c>
      <c r="F1389" s="671" t="s">
        <v>2151</v>
      </c>
      <c r="G1389" s="316"/>
    </row>
    <row r="1390" spans="1:7">
      <c r="A1390" s="315"/>
      <c r="B1390" s="315"/>
      <c r="C1390" s="315" t="s">
        <v>188</v>
      </c>
      <c r="D1390" s="306"/>
      <c r="E1390" s="731"/>
      <c r="F1390" s="305"/>
      <c r="G1390" s="316"/>
    </row>
    <row r="1391" spans="1:7">
      <c r="A1391" s="315"/>
      <c r="B1391" s="315"/>
      <c r="C1391" s="315" t="s">
        <v>10</v>
      </c>
      <c r="D1391" s="306"/>
      <c r="E1391" s="731"/>
      <c r="F1391" s="305"/>
      <c r="G1391" s="316"/>
    </row>
    <row r="1392" spans="1:7">
      <c r="A1392" s="315"/>
      <c r="B1392" s="315"/>
      <c r="C1392" s="315" t="s">
        <v>11</v>
      </c>
      <c r="D1392" s="306"/>
      <c r="E1392" s="731"/>
      <c r="F1392" s="305"/>
      <c r="G1392" s="316"/>
    </row>
    <row r="1393" spans="1:7">
      <c r="A1393" s="315"/>
      <c r="B1393" s="315"/>
      <c r="C1393" s="315" t="s">
        <v>12</v>
      </c>
      <c r="D1393" s="306"/>
      <c r="E1393" s="731"/>
      <c r="F1393" s="305"/>
      <c r="G1393" s="316"/>
    </row>
    <row r="1394" spans="1:7" ht="15.5">
      <c r="A1394" s="672"/>
      <c r="B1394" s="672"/>
      <c r="C1394" s="672"/>
      <c r="D1394" s="673"/>
      <c r="E1394" s="737"/>
      <c r="F1394" s="674"/>
      <c r="G1394" s="67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
  <sheetViews>
    <sheetView workbookViewId="0">
      <selection activeCell="A2" sqref="A2"/>
    </sheetView>
  </sheetViews>
  <sheetFormatPr defaultRowHeight="14"/>
  <sheetData>
    <row r="1" spans="1:14" ht="14.5">
      <c r="A1" s="204" t="s">
        <v>569</v>
      </c>
      <c r="B1" s="204"/>
      <c r="C1" s="204"/>
      <c r="D1" s="204"/>
      <c r="E1" s="204"/>
      <c r="F1" s="204"/>
      <c r="G1" s="204"/>
      <c r="H1" s="204"/>
      <c r="I1" s="204"/>
      <c r="J1" s="204"/>
      <c r="K1" s="204"/>
      <c r="L1" s="204"/>
      <c r="M1" s="204"/>
      <c r="N1" s="204"/>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D40"/>
  <sheetViews>
    <sheetView zoomScaleNormal="100" zoomScaleSheetLayoutView="100" workbookViewId="0">
      <selection activeCell="E13" sqref="E13"/>
    </sheetView>
  </sheetViews>
  <sheetFormatPr defaultColWidth="9.1796875" defaultRowHeight="14"/>
  <cols>
    <col min="1" max="1" width="24.453125" style="35" customWidth="1"/>
    <col min="2" max="2" width="27.453125" style="35" customWidth="1"/>
    <col min="3" max="3" width="20.1796875" style="35" customWidth="1"/>
    <col min="4" max="16384" width="9.1796875" style="35"/>
  </cols>
  <sheetData>
    <row r="1" spans="1:4" ht="21" customHeight="1">
      <c r="A1" s="72" t="s">
        <v>51</v>
      </c>
      <c r="B1" s="54" t="s">
        <v>403</v>
      </c>
    </row>
    <row r="2" spans="1:4" ht="28.5" customHeight="1">
      <c r="A2" s="848" t="s">
        <v>404</v>
      </c>
      <c r="B2" s="848"/>
      <c r="C2" s="848"/>
      <c r="D2" s="152"/>
    </row>
    <row r="3" spans="1:4" ht="12.75" customHeight="1">
      <c r="A3" s="153"/>
      <c r="B3" s="153"/>
      <c r="C3" s="153"/>
      <c r="D3" s="152"/>
    </row>
    <row r="4" spans="1:4">
      <c r="A4" s="72" t="s">
        <v>570</v>
      </c>
      <c r="B4" s="72" t="s">
        <v>241</v>
      </c>
      <c r="C4" s="72" t="s">
        <v>31</v>
      </c>
    </row>
    <row r="6" spans="1:4">
      <c r="A6" s="72" t="s">
        <v>242</v>
      </c>
    </row>
    <row r="7" spans="1:4">
      <c r="A7" s="35" t="s">
        <v>243</v>
      </c>
      <c r="B7" s="74" t="s">
        <v>244</v>
      </c>
      <c r="C7" s="35" t="s">
        <v>1245</v>
      </c>
    </row>
    <row r="8" spans="1:4">
      <c r="A8" s="35" t="s">
        <v>245</v>
      </c>
      <c r="B8" s="74" t="s">
        <v>246</v>
      </c>
      <c r="C8" s="35" t="s">
        <v>1245</v>
      </c>
    </row>
    <row r="9" spans="1:4">
      <c r="A9" s="35" t="s">
        <v>247</v>
      </c>
      <c r="B9" s="74" t="s">
        <v>248</v>
      </c>
      <c r="C9" s="35" t="s">
        <v>1245</v>
      </c>
    </row>
    <row r="10" spans="1:4">
      <c r="A10" s="35" t="s">
        <v>22</v>
      </c>
      <c r="B10" s="74" t="s">
        <v>23</v>
      </c>
      <c r="C10" s="35" t="s">
        <v>1245</v>
      </c>
    </row>
    <row r="11" spans="1:4">
      <c r="A11" s="35" t="s">
        <v>24</v>
      </c>
      <c r="B11" s="74" t="s">
        <v>25</v>
      </c>
      <c r="C11" s="35" t="s">
        <v>1245</v>
      </c>
    </row>
    <row r="12" spans="1:4">
      <c r="A12" s="35" t="s">
        <v>26</v>
      </c>
      <c r="B12" s="74" t="s">
        <v>27</v>
      </c>
      <c r="C12" s="35" t="s">
        <v>1245</v>
      </c>
    </row>
    <row r="13" spans="1:4">
      <c r="A13" s="35" t="s">
        <v>28</v>
      </c>
      <c r="B13" s="74" t="s">
        <v>29</v>
      </c>
      <c r="C13" s="35" t="s">
        <v>1245</v>
      </c>
    </row>
    <row r="14" spans="1:4">
      <c r="A14" s="35" t="s">
        <v>190</v>
      </c>
      <c r="B14" s="74" t="s">
        <v>191</v>
      </c>
      <c r="C14" s="35" t="s">
        <v>1245</v>
      </c>
    </row>
    <row r="15" spans="1:4">
      <c r="A15" s="35" t="s">
        <v>192</v>
      </c>
      <c r="B15" s="74" t="s">
        <v>193</v>
      </c>
      <c r="C15" s="35" t="s">
        <v>1245</v>
      </c>
    </row>
    <row r="16" spans="1:4">
      <c r="A16" s="35" t="s">
        <v>194</v>
      </c>
      <c r="B16" s="74" t="s">
        <v>195</v>
      </c>
      <c r="C16" s="35" t="s">
        <v>1245</v>
      </c>
    </row>
    <row r="17" spans="1:3">
      <c r="A17" s="35" t="s">
        <v>196</v>
      </c>
      <c r="B17" s="74" t="s">
        <v>197</v>
      </c>
      <c r="C17" s="35" t="s">
        <v>1245</v>
      </c>
    </row>
    <row r="18" spans="1:3">
      <c r="A18" s="35" t="s">
        <v>198</v>
      </c>
      <c r="B18" s="74" t="s">
        <v>199</v>
      </c>
      <c r="C18" s="35" t="s">
        <v>1245</v>
      </c>
    </row>
    <row r="19" spans="1:3">
      <c r="A19" s="35" t="s">
        <v>200</v>
      </c>
      <c r="B19" s="74" t="s">
        <v>201</v>
      </c>
      <c r="C19" s="35" t="s">
        <v>1245</v>
      </c>
    </row>
    <row r="20" spans="1:3">
      <c r="A20" s="35" t="s">
        <v>202</v>
      </c>
      <c r="B20" s="74" t="s">
        <v>203</v>
      </c>
      <c r="C20" s="35" t="s">
        <v>1245</v>
      </c>
    </row>
    <row r="21" spans="1:3">
      <c r="A21" s="35" t="s">
        <v>237</v>
      </c>
      <c r="B21" s="74"/>
    </row>
    <row r="22" spans="1:3">
      <c r="B22" s="74"/>
    </row>
    <row r="23" spans="1:3">
      <c r="A23" s="72" t="s">
        <v>204</v>
      </c>
      <c r="B23" s="74"/>
    </row>
    <row r="24" spans="1:3">
      <c r="A24" s="35" t="s">
        <v>205</v>
      </c>
      <c r="B24" s="74" t="s">
        <v>206</v>
      </c>
      <c r="C24" s="35" t="s">
        <v>1245</v>
      </c>
    </row>
    <row r="25" spans="1:3">
      <c r="A25" s="35" t="s">
        <v>207</v>
      </c>
      <c r="B25" s="74" t="s">
        <v>208</v>
      </c>
      <c r="C25" s="35" t="s">
        <v>1245</v>
      </c>
    </row>
    <row r="26" spans="1:3">
      <c r="A26" s="35" t="s">
        <v>209</v>
      </c>
      <c r="B26" s="74" t="s">
        <v>210</v>
      </c>
      <c r="C26" s="35" t="s">
        <v>1245</v>
      </c>
    </row>
    <row r="27" spans="1:3">
      <c r="A27" s="35" t="s">
        <v>211</v>
      </c>
      <c r="B27" s="74" t="s">
        <v>212</v>
      </c>
      <c r="C27" s="35" t="s">
        <v>1245</v>
      </c>
    </row>
    <row r="28" spans="1:3">
      <c r="A28" s="35" t="s">
        <v>213</v>
      </c>
      <c r="B28" s="74" t="s">
        <v>214</v>
      </c>
      <c r="C28" s="35" t="s">
        <v>1245</v>
      </c>
    </row>
    <row r="29" spans="1:3">
      <c r="A29" s="35" t="s">
        <v>215</v>
      </c>
      <c r="B29" s="74" t="s">
        <v>216</v>
      </c>
      <c r="C29" s="35" t="s">
        <v>1245</v>
      </c>
    </row>
    <row r="30" spans="1:3">
      <c r="A30" s="35" t="s">
        <v>217</v>
      </c>
      <c r="B30" s="74" t="s">
        <v>218</v>
      </c>
      <c r="C30" s="35" t="s">
        <v>1245</v>
      </c>
    </row>
    <row r="31" spans="1:3">
      <c r="A31" s="35" t="s">
        <v>219</v>
      </c>
      <c r="B31" s="74" t="s">
        <v>220</v>
      </c>
      <c r="C31" s="35" t="s">
        <v>1245</v>
      </c>
    </row>
    <row r="32" spans="1:3">
      <c r="A32" s="35" t="s">
        <v>221</v>
      </c>
      <c r="B32" s="74" t="s">
        <v>222</v>
      </c>
      <c r="C32" s="35" t="s">
        <v>1245</v>
      </c>
    </row>
    <row r="33" spans="1:3">
      <c r="A33" s="35" t="s">
        <v>223</v>
      </c>
      <c r="B33" s="74" t="s">
        <v>224</v>
      </c>
      <c r="C33" s="35" t="s">
        <v>1245</v>
      </c>
    </row>
    <row r="34" spans="1:3">
      <c r="A34" s="35" t="s">
        <v>225</v>
      </c>
      <c r="B34" s="74" t="s">
        <v>226</v>
      </c>
      <c r="C34" s="35" t="s">
        <v>1245</v>
      </c>
    </row>
    <row r="35" spans="1:3">
      <c r="A35" s="35" t="s">
        <v>227</v>
      </c>
      <c r="B35" s="74" t="s">
        <v>228</v>
      </c>
      <c r="C35" s="35" t="s">
        <v>1245</v>
      </c>
    </row>
    <row r="36" spans="1:3">
      <c r="A36" s="35" t="s">
        <v>0</v>
      </c>
      <c r="B36" s="74" t="s">
        <v>1</v>
      </c>
      <c r="C36" s="35" t="s">
        <v>1245</v>
      </c>
    </row>
    <row r="37" spans="1:3">
      <c r="A37" s="35" t="s">
        <v>2</v>
      </c>
      <c r="B37" s="74" t="s">
        <v>3</v>
      </c>
      <c r="C37" s="35" t="s">
        <v>1245</v>
      </c>
    </row>
    <row r="38" spans="1:3">
      <c r="A38" s="35" t="s">
        <v>4</v>
      </c>
      <c r="B38" s="74" t="s">
        <v>5</v>
      </c>
      <c r="C38" s="35" t="s">
        <v>1245</v>
      </c>
    </row>
    <row r="39" spans="1:3">
      <c r="A39" s="35" t="s">
        <v>6</v>
      </c>
      <c r="B39" s="74" t="s">
        <v>7</v>
      </c>
      <c r="C39" s="35" t="s">
        <v>1245</v>
      </c>
    </row>
    <row r="40" spans="1:3">
      <c r="A40" s="35" t="s">
        <v>237</v>
      </c>
      <c r="B40" s="74"/>
    </row>
  </sheetData>
  <mergeCells count="1">
    <mergeCell ref="A2:C2"/>
  </mergeCells>
  <phoneticPr fontId="9" type="noConversion"/>
  <pageMargins left="0.75" right="0.75" top="1" bottom="1" header="0.5" footer="0.5"/>
  <pageSetup paperSize="9" orientation="portrait" horizontalDpi="4294967294"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39"/>
  <sheetViews>
    <sheetView workbookViewId="0">
      <selection activeCell="B17" sqref="B17"/>
    </sheetView>
  </sheetViews>
  <sheetFormatPr defaultRowHeight="14"/>
  <cols>
    <col min="2" max="2" width="78.1796875" customWidth="1"/>
  </cols>
  <sheetData>
    <row r="1" spans="1:4" s="158" customFormat="1">
      <c r="A1" s="154" t="s">
        <v>529</v>
      </c>
      <c r="B1" s="155"/>
      <c r="C1" s="156"/>
      <c r="D1" s="157"/>
    </row>
    <row r="2" spans="1:4" s="158" customFormat="1" ht="49.5" customHeight="1">
      <c r="A2" s="849" t="s">
        <v>522</v>
      </c>
      <c r="B2" s="850"/>
      <c r="C2" s="850"/>
      <c r="D2" s="850"/>
    </row>
    <row r="3" spans="1:4" s="158" customFormat="1" ht="28">
      <c r="A3" s="159" t="s">
        <v>405</v>
      </c>
      <c r="B3" s="160" t="s">
        <v>521</v>
      </c>
      <c r="C3" s="161" t="s">
        <v>406</v>
      </c>
      <c r="D3" s="160" t="s">
        <v>366</v>
      </c>
    </row>
    <row r="4" spans="1:4" s="158" customFormat="1">
      <c r="A4" s="162">
        <v>1.1000000000000001</v>
      </c>
      <c r="B4" s="163" t="s">
        <v>523</v>
      </c>
      <c r="C4" s="172"/>
      <c r="D4" s="173"/>
    </row>
    <row r="5" spans="1:4" s="158" customFormat="1">
      <c r="A5" s="164" t="s">
        <v>129</v>
      </c>
      <c r="B5" s="165"/>
      <c r="C5" s="166"/>
      <c r="D5" s="167"/>
    </row>
    <row r="6" spans="1:4" s="158" customFormat="1">
      <c r="A6" s="168" t="s">
        <v>188</v>
      </c>
      <c r="B6" s="169"/>
      <c r="C6" s="170"/>
      <c r="D6" s="171"/>
    </row>
    <row r="7" spans="1:4" s="158" customFormat="1">
      <c r="A7" s="168" t="s">
        <v>10</v>
      </c>
      <c r="B7" s="169"/>
      <c r="C7" s="170"/>
      <c r="D7" s="171"/>
    </row>
    <row r="8" spans="1:4" s="158" customFormat="1">
      <c r="A8" s="168" t="s">
        <v>11</v>
      </c>
      <c r="B8" s="169"/>
      <c r="C8" s="170"/>
      <c r="D8" s="171"/>
    </row>
    <row r="9" spans="1:4" s="158" customFormat="1">
      <c r="A9" s="168" t="s">
        <v>12</v>
      </c>
      <c r="B9" s="169"/>
      <c r="C9" s="170"/>
      <c r="D9" s="171"/>
    </row>
    <row r="10" spans="1:4" ht="28">
      <c r="A10" s="162">
        <v>1.2</v>
      </c>
      <c r="B10" s="163" t="s">
        <v>524</v>
      </c>
      <c r="C10" s="172"/>
      <c r="D10" s="173"/>
    </row>
    <row r="11" spans="1:4">
      <c r="A11" s="164" t="s">
        <v>129</v>
      </c>
      <c r="B11" s="165"/>
      <c r="C11" s="166"/>
      <c r="D11" s="167"/>
    </row>
    <row r="12" spans="1:4">
      <c r="A12" s="168" t="s">
        <v>188</v>
      </c>
      <c r="B12" s="169"/>
      <c r="C12" s="170"/>
      <c r="D12" s="171"/>
    </row>
    <row r="13" spans="1:4">
      <c r="A13" s="168" t="s">
        <v>10</v>
      </c>
      <c r="B13" s="169"/>
      <c r="C13" s="170"/>
      <c r="D13" s="171"/>
    </row>
    <row r="14" spans="1:4">
      <c r="A14" s="168" t="s">
        <v>11</v>
      </c>
      <c r="B14" s="169"/>
      <c r="C14" s="170"/>
      <c r="D14" s="171"/>
    </row>
    <row r="15" spans="1:4">
      <c r="A15" s="168" t="s">
        <v>12</v>
      </c>
      <c r="B15" s="169"/>
      <c r="C15" s="170"/>
      <c r="D15" s="171"/>
    </row>
    <row r="16" spans="1:4" ht="30.75" customHeight="1">
      <c r="A16" s="162">
        <v>1.3</v>
      </c>
      <c r="B16" s="163" t="s">
        <v>525</v>
      </c>
      <c r="C16" s="172"/>
      <c r="D16" s="173"/>
    </row>
    <row r="17" spans="1:4">
      <c r="A17" s="164" t="s">
        <v>129</v>
      </c>
      <c r="B17" s="165"/>
      <c r="C17" s="166"/>
      <c r="D17" s="167"/>
    </row>
    <row r="18" spans="1:4">
      <c r="A18" s="168" t="s">
        <v>188</v>
      </c>
      <c r="B18" s="169"/>
      <c r="C18" s="170"/>
      <c r="D18" s="171"/>
    </row>
    <row r="19" spans="1:4">
      <c r="A19" s="168" t="s">
        <v>10</v>
      </c>
      <c r="B19" s="169"/>
      <c r="C19" s="170"/>
      <c r="D19" s="171"/>
    </row>
    <row r="20" spans="1:4">
      <c r="A20" s="168" t="s">
        <v>11</v>
      </c>
      <c r="B20" s="169"/>
      <c r="C20" s="170"/>
      <c r="D20" s="171"/>
    </row>
    <row r="21" spans="1:4">
      <c r="A21" s="168" t="s">
        <v>12</v>
      </c>
      <c r="B21" s="169"/>
      <c r="C21" s="170"/>
      <c r="D21" s="171"/>
    </row>
    <row r="22" spans="1:4" ht="28">
      <c r="A22" s="162">
        <v>1.4</v>
      </c>
      <c r="B22" s="163" t="s">
        <v>526</v>
      </c>
      <c r="C22" s="172"/>
      <c r="D22" s="173"/>
    </row>
    <row r="23" spans="1:4">
      <c r="A23" s="164" t="s">
        <v>129</v>
      </c>
      <c r="B23" s="165"/>
      <c r="C23" s="166"/>
      <c r="D23" s="167"/>
    </row>
    <row r="24" spans="1:4">
      <c r="A24" s="168" t="s">
        <v>188</v>
      </c>
      <c r="B24" s="169"/>
      <c r="C24" s="170"/>
      <c r="D24" s="171"/>
    </row>
    <row r="25" spans="1:4">
      <c r="A25" s="168" t="s">
        <v>10</v>
      </c>
      <c r="B25" s="169"/>
      <c r="C25" s="170"/>
      <c r="D25" s="171"/>
    </row>
    <row r="26" spans="1:4">
      <c r="A26" s="168" t="s">
        <v>11</v>
      </c>
      <c r="B26" s="169"/>
      <c r="C26" s="170"/>
      <c r="D26" s="171"/>
    </row>
    <row r="27" spans="1:4">
      <c r="A27" s="168" t="s">
        <v>12</v>
      </c>
      <c r="B27" s="169"/>
      <c r="C27" s="170"/>
      <c r="D27" s="171"/>
    </row>
    <row r="28" spans="1:4">
      <c r="A28" s="162">
        <v>1.5</v>
      </c>
      <c r="B28" s="163" t="s">
        <v>527</v>
      </c>
      <c r="C28" s="172"/>
      <c r="D28" s="173"/>
    </row>
    <row r="29" spans="1:4">
      <c r="A29" s="164" t="s">
        <v>129</v>
      </c>
      <c r="B29" s="165"/>
      <c r="C29" s="166"/>
      <c r="D29" s="167"/>
    </row>
    <row r="30" spans="1:4">
      <c r="A30" s="168" t="s">
        <v>188</v>
      </c>
      <c r="B30" s="169"/>
      <c r="C30" s="170"/>
      <c r="D30" s="171"/>
    </row>
    <row r="31" spans="1:4">
      <c r="A31" s="168" t="s">
        <v>10</v>
      </c>
      <c r="B31" s="169"/>
      <c r="C31" s="170"/>
      <c r="D31" s="171"/>
    </row>
    <row r="32" spans="1:4">
      <c r="A32" s="168" t="s">
        <v>11</v>
      </c>
      <c r="B32" s="169"/>
      <c r="C32" s="170"/>
      <c r="D32" s="171"/>
    </row>
    <row r="33" spans="1:4">
      <c r="A33" s="168" t="s">
        <v>12</v>
      </c>
      <c r="B33" s="169"/>
      <c r="C33" s="170"/>
      <c r="D33" s="171"/>
    </row>
    <row r="34" spans="1:4" ht="182">
      <c r="A34" s="162">
        <v>1.1000000000000001</v>
      </c>
      <c r="B34" s="163" t="s">
        <v>528</v>
      </c>
      <c r="C34" s="172"/>
      <c r="D34" s="173"/>
    </row>
    <row r="35" spans="1:4">
      <c r="A35" s="164" t="s">
        <v>129</v>
      </c>
      <c r="B35" s="165"/>
      <c r="C35" s="166"/>
      <c r="D35" s="167"/>
    </row>
    <row r="36" spans="1:4">
      <c r="A36" s="168" t="s">
        <v>188</v>
      </c>
      <c r="B36" s="169"/>
      <c r="C36" s="170"/>
      <c r="D36" s="171"/>
    </row>
    <row r="37" spans="1:4">
      <c r="A37" s="168" t="s">
        <v>10</v>
      </c>
      <c r="B37" s="169"/>
      <c r="C37" s="170"/>
      <c r="D37" s="171"/>
    </row>
    <row r="38" spans="1:4">
      <c r="A38" s="168" t="s">
        <v>11</v>
      </c>
      <c r="B38" s="169"/>
      <c r="C38" s="170"/>
      <c r="D38" s="171"/>
    </row>
    <row r="39" spans="1:4">
      <c r="A39" s="168" t="s">
        <v>12</v>
      </c>
      <c r="B39" s="169"/>
      <c r="C39" s="170"/>
      <c r="D39" s="171"/>
    </row>
  </sheetData>
  <mergeCells count="1">
    <mergeCell ref="A2:D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1F1AC-9183-4F77-A5E1-98BA9A4941FE}">
  <sheetPr>
    <tabColor rgb="FF92D050"/>
  </sheetPr>
  <dimension ref="A1:N502"/>
  <sheetViews>
    <sheetView topLeftCell="D1" zoomScaleNormal="100" zoomScaleSheetLayoutView="75" workbookViewId="0">
      <selection activeCell="F297" sqref="F297"/>
    </sheetView>
  </sheetViews>
  <sheetFormatPr defaultColWidth="8" defaultRowHeight="14"/>
  <cols>
    <col min="1" max="1" width="8" style="360"/>
    <col min="2" max="2" width="86.54296875" style="360" customWidth="1"/>
    <col min="3" max="3" width="8" style="365"/>
    <col min="4" max="4" width="18.453125" style="360" customWidth="1"/>
    <col min="5" max="5" width="7.54296875" style="364" customWidth="1"/>
    <col min="6" max="6" width="95.54296875" style="363" customWidth="1"/>
    <col min="7" max="7" width="7.54296875" style="362" customWidth="1"/>
    <col min="8" max="8" width="14.54296875" style="361" customWidth="1"/>
    <col min="9" max="9" width="23.453125" style="360" customWidth="1"/>
    <col min="10" max="10" width="44.453125" style="360" bestFit="1" customWidth="1"/>
    <col min="11" max="11" width="11" style="360" customWidth="1"/>
    <col min="12" max="12" width="32.54296875" style="360" hidden="1" customWidth="1"/>
    <col min="13" max="13" width="8" style="360"/>
    <col min="14" max="14" width="0" style="360" hidden="1" customWidth="1"/>
    <col min="15" max="16384" width="8" style="360"/>
  </cols>
  <sheetData>
    <row r="1" spans="1:8" ht="66" customHeight="1">
      <c r="A1" s="853" t="s">
        <v>1493</v>
      </c>
      <c r="B1" s="853"/>
      <c r="C1" s="853"/>
      <c r="D1" s="853"/>
      <c r="E1" s="853"/>
      <c r="F1" s="853"/>
      <c r="G1" s="853"/>
      <c r="H1" s="853"/>
    </row>
    <row r="2" spans="1:8">
      <c r="A2" s="154" t="s">
        <v>1492</v>
      </c>
      <c r="B2" s="155"/>
      <c r="C2" s="446"/>
      <c r="D2" s="157"/>
      <c r="E2" s="447"/>
      <c r="F2" s="448"/>
      <c r="G2" s="449"/>
      <c r="H2" s="450"/>
    </row>
    <row r="3" spans="1:8" ht="34.5" customHeight="1">
      <c r="A3" s="849" t="s">
        <v>1489</v>
      </c>
      <c r="B3" s="854"/>
      <c r="C3" s="854"/>
      <c r="D3" s="854"/>
      <c r="E3" s="855" t="s">
        <v>1491</v>
      </c>
      <c r="F3" s="855"/>
      <c r="G3" s="406" t="s">
        <v>1490</v>
      </c>
      <c r="H3" s="452"/>
    </row>
    <row r="4" spans="1:8" ht="48.75" customHeight="1">
      <c r="A4" s="849" t="s">
        <v>1489</v>
      </c>
      <c r="B4" s="854"/>
      <c r="C4" s="854"/>
      <c r="D4" s="854"/>
      <c r="E4" s="855" t="s">
        <v>1488</v>
      </c>
      <c r="F4" s="855"/>
      <c r="G4" s="406" t="s">
        <v>1487</v>
      </c>
      <c r="H4" s="451"/>
    </row>
    <row r="5" spans="1:8" ht="64.5" customHeight="1">
      <c r="A5" s="159" t="s">
        <v>405</v>
      </c>
      <c r="B5" s="160" t="s">
        <v>1486</v>
      </c>
      <c r="C5" s="453" t="s">
        <v>406</v>
      </c>
      <c r="D5" s="160" t="s">
        <v>366</v>
      </c>
      <c r="E5" s="851"/>
      <c r="F5" s="852"/>
      <c r="G5" s="852"/>
      <c r="H5" s="852"/>
    </row>
    <row r="6" spans="1:8" ht="43.5" customHeight="1">
      <c r="A6" s="454"/>
      <c r="B6" s="455" t="s">
        <v>1485</v>
      </c>
      <c r="C6" s="456"/>
      <c r="D6" s="457"/>
      <c r="E6" s="458" t="s">
        <v>405</v>
      </c>
      <c r="F6" s="459" t="s">
        <v>1486</v>
      </c>
      <c r="G6" s="460" t="s">
        <v>406</v>
      </c>
      <c r="H6" s="459" t="s">
        <v>366</v>
      </c>
    </row>
    <row r="7" spans="1:8" ht="20.149999999999999" customHeight="1">
      <c r="A7" s="461">
        <v>1</v>
      </c>
      <c r="B7" s="462" t="s">
        <v>1484</v>
      </c>
      <c r="C7" s="463"/>
      <c r="D7" s="464"/>
      <c r="E7" s="465"/>
      <c r="F7" s="466" t="s">
        <v>1485</v>
      </c>
      <c r="G7" s="467"/>
      <c r="H7" s="468"/>
    </row>
    <row r="8" spans="1:8" ht="43.5" customHeight="1">
      <c r="A8" s="461">
        <v>1</v>
      </c>
      <c r="B8" s="462" t="s">
        <v>1484</v>
      </c>
      <c r="C8" s="463"/>
      <c r="D8" s="464"/>
      <c r="E8" s="465">
        <v>1</v>
      </c>
      <c r="F8" s="469" t="s">
        <v>1484</v>
      </c>
      <c r="G8" s="467"/>
      <c r="H8" s="468"/>
    </row>
    <row r="9" spans="1:8" ht="66" customHeight="1">
      <c r="A9" s="162">
        <v>1.1000000000000001</v>
      </c>
      <c r="B9" s="163" t="s">
        <v>1483</v>
      </c>
      <c r="C9" s="405"/>
      <c r="D9" s="404"/>
      <c r="E9" s="470">
        <v>1.1000000000000001</v>
      </c>
      <c r="F9" s="471" t="s">
        <v>1483</v>
      </c>
      <c r="G9" s="403"/>
      <c r="H9" s="402"/>
    </row>
    <row r="10" spans="1:8">
      <c r="A10" s="164" t="s">
        <v>129</v>
      </c>
      <c r="B10" s="169" t="s">
        <v>1828</v>
      </c>
      <c r="C10" s="170" t="s">
        <v>1370</v>
      </c>
      <c r="D10" s="167"/>
      <c r="E10" s="472" t="s">
        <v>129</v>
      </c>
      <c r="F10" s="165" t="str">
        <f t="shared" ref="F10:H14" si="0">B10</f>
        <v>Scottish Woodlands Limited, a company registered in Scotland (Company Number SC101787)</v>
      </c>
      <c r="G10" s="473" t="str">
        <f t="shared" si="0"/>
        <v>Y</v>
      </c>
      <c r="H10" s="167">
        <f t="shared" si="0"/>
        <v>0</v>
      </c>
    </row>
    <row r="11" spans="1:8">
      <c r="A11" s="168" t="s">
        <v>188</v>
      </c>
      <c r="B11" s="474"/>
      <c r="C11" s="475"/>
      <c r="D11" s="167"/>
      <c r="E11" s="476" t="s">
        <v>188</v>
      </c>
      <c r="F11" s="165">
        <f t="shared" si="0"/>
        <v>0</v>
      </c>
      <c r="G11" s="473">
        <f t="shared" si="0"/>
        <v>0</v>
      </c>
      <c r="H11" s="167">
        <f t="shared" si="0"/>
        <v>0</v>
      </c>
    </row>
    <row r="12" spans="1:8">
      <c r="A12" s="168" t="s">
        <v>10</v>
      </c>
      <c r="B12" s="169"/>
      <c r="C12" s="477"/>
      <c r="D12" s="171"/>
      <c r="E12" s="476" t="s">
        <v>10</v>
      </c>
      <c r="F12" s="165">
        <f t="shared" si="0"/>
        <v>0</v>
      </c>
      <c r="G12" s="473">
        <f t="shared" si="0"/>
        <v>0</v>
      </c>
      <c r="H12" s="167">
        <f t="shared" si="0"/>
        <v>0</v>
      </c>
    </row>
    <row r="13" spans="1:8">
      <c r="A13" s="168" t="s">
        <v>11</v>
      </c>
      <c r="B13" s="169"/>
      <c r="C13" s="477"/>
      <c r="D13" s="171"/>
      <c r="E13" s="476" t="s">
        <v>11</v>
      </c>
      <c r="F13" s="165">
        <f t="shared" si="0"/>
        <v>0</v>
      </c>
      <c r="G13" s="473">
        <f t="shared" si="0"/>
        <v>0</v>
      </c>
      <c r="H13" s="167">
        <f t="shared" si="0"/>
        <v>0</v>
      </c>
    </row>
    <row r="14" spans="1:8">
      <c r="A14" s="168" t="s">
        <v>12</v>
      </c>
      <c r="B14" s="169"/>
      <c r="C14" s="477"/>
      <c r="D14" s="171"/>
      <c r="E14" s="476" t="s">
        <v>12</v>
      </c>
      <c r="F14" s="165">
        <f t="shared" si="0"/>
        <v>0</v>
      </c>
      <c r="G14" s="473">
        <f t="shared" si="0"/>
        <v>0</v>
      </c>
      <c r="H14" s="167">
        <f t="shared" si="0"/>
        <v>0</v>
      </c>
    </row>
    <row r="15" spans="1:8">
      <c r="A15" s="478"/>
      <c r="B15" s="479"/>
      <c r="C15" s="480"/>
      <c r="D15" s="481"/>
      <c r="E15" s="478"/>
      <c r="F15" s="479"/>
      <c r="G15" s="480"/>
      <c r="H15" s="481"/>
    </row>
    <row r="16" spans="1:8" ht="87.75" customHeight="1">
      <c r="A16" s="162">
        <v>1.2</v>
      </c>
      <c r="B16" s="163" t="s">
        <v>1482</v>
      </c>
      <c r="C16" s="373"/>
      <c r="D16" s="372"/>
      <c r="E16" s="470">
        <v>1.2</v>
      </c>
      <c r="F16" s="471" t="s">
        <v>1482</v>
      </c>
      <c r="G16" s="379"/>
      <c r="H16" s="378"/>
    </row>
    <row r="17" spans="1:8">
      <c r="A17" s="168" t="s">
        <v>129</v>
      </c>
      <c r="B17" s="482" t="s">
        <v>1829</v>
      </c>
      <c r="C17" s="482" t="s">
        <v>1370</v>
      </c>
      <c r="D17" s="171"/>
      <c r="E17" s="476" t="s">
        <v>129</v>
      </c>
      <c r="F17" s="165" t="str">
        <f t="shared" ref="F17:H21" si="1">B17</f>
        <v>Most recent accounts seen confirming payments made - for year ending 30/09/2023</v>
      </c>
      <c r="G17" s="473" t="str">
        <f t="shared" si="1"/>
        <v>Y</v>
      </c>
      <c r="H17" s="167">
        <f t="shared" si="1"/>
        <v>0</v>
      </c>
    </row>
    <row r="18" spans="1:8">
      <c r="A18" s="168" t="s">
        <v>188</v>
      </c>
      <c r="B18" s="169"/>
      <c r="C18" s="477"/>
      <c r="D18" s="171"/>
      <c r="E18" s="476" t="s">
        <v>188</v>
      </c>
      <c r="F18" s="165">
        <f t="shared" si="1"/>
        <v>0</v>
      </c>
      <c r="G18" s="473">
        <f t="shared" si="1"/>
        <v>0</v>
      </c>
      <c r="H18" s="167">
        <f t="shared" si="1"/>
        <v>0</v>
      </c>
    </row>
    <row r="19" spans="1:8">
      <c r="A19" s="168" t="s">
        <v>10</v>
      </c>
      <c r="B19" s="169"/>
      <c r="C19" s="477"/>
      <c r="D19" s="171"/>
      <c r="E19" s="476" t="s">
        <v>10</v>
      </c>
      <c r="F19" s="165">
        <f t="shared" si="1"/>
        <v>0</v>
      </c>
      <c r="G19" s="473">
        <f t="shared" si="1"/>
        <v>0</v>
      </c>
      <c r="H19" s="167">
        <f t="shared" si="1"/>
        <v>0</v>
      </c>
    </row>
    <row r="20" spans="1:8">
      <c r="A20" s="168" t="s">
        <v>11</v>
      </c>
      <c r="B20" s="169"/>
      <c r="C20" s="477"/>
      <c r="D20" s="171"/>
      <c r="E20" s="476" t="s">
        <v>11</v>
      </c>
      <c r="F20" s="165">
        <f t="shared" si="1"/>
        <v>0</v>
      </c>
      <c r="G20" s="473">
        <f t="shared" si="1"/>
        <v>0</v>
      </c>
      <c r="H20" s="167">
        <f t="shared" si="1"/>
        <v>0</v>
      </c>
    </row>
    <row r="21" spans="1:8">
      <c r="A21" s="168" t="s">
        <v>12</v>
      </c>
      <c r="B21" s="169"/>
      <c r="C21" s="477"/>
      <c r="D21" s="171"/>
      <c r="E21" s="476" t="s">
        <v>12</v>
      </c>
      <c r="F21" s="165">
        <f t="shared" si="1"/>
        <v>0</v>
      </c>
      <c r="G21" s="473">
        <f t="shared" si="1"/>
        <v>0</v>
      </c>
      <c r="H21" s="167">
        <f t="shared" si="1"/>
        <v>0</v>
      </c>
    </row>
    <row r="22" spans="1:8">
      <c r="A22" s="478"/>
      <c r="B22" s="479"/>
      <c r="C22" s="480"/>
      <c r="D22" s="481"/>
      <c r="E22" s="478"/>
      <c r="F22" s="479"/>
      <c r="G22" s="480"/>
      <c r="H22" s="481"/>
    </row>
    <row r="23" spans="1:8" ht="50.25" customHeight="1">
      <c r="A23" s="162">
        <v>1.3</v>
      </c>
      <c r="B23" s="163" t="s">
        <v>1481</v>
      </c>
      <c r="C23" s="373"/>
      <c r="D23" s="372"/>
      <c r="E23" s="470">
        <v>1.3</v>
      </c>
      <c r="F23" s="471" t="s">
        <v>1481</v>
      </c>
      <c r="G23" s="379"/>
      <c r="H23" s="378"/>
    </row>
    <row r="24" spans="1:8" ht="74.25" customHeight="1">
      <c r="A24" s="162"/>
      <c r="B24" s="483" t="s">
        <v>1480</v>
      </c>
      <c r="C24" s="373"/>
      <c r="D24" s="372"/>
      <c r="E24" s="470"/>
      <c r="F24" s="484" t="s">
        <v>1479</v>
      </c>
      <c r="G24" s="379"/>
      <c r="H24" s="378"/>
    </row>
    <row r="25" spans="1:8">
      <c r="A25" s="168" t="s">
        <v>129</v>
      </c>
      <c r="B25" s="485" t="s">
        <v>1830</v>
      </c>
      <c r="C25" s="485" t="s">
        <v>1370</v>
      </c>
      <c r="D25" s="171"/>
      <c r="E25" s="476" t="s">
        <v>129</v>
      </c>
      <c r="F25" s="165" t="str">
        <f t="shared" ref="F25:H29" si="2">B25</f>
        <v>N/A only one group managed</v>
      </c>
      <c r="G25" s="473" t="str">
        <f t="shared" si="2"/>
        <v>Y</v>
      </c>
      <c r="H25" s="167">
        <f t="shared" si="2"/>
        <v>0</v>
      </c>
    </row>
    <row r="26" spans="1:8">
      <c r="A26" s="168" t="s">
        <v>188</v>
      </c>
      <c r="B26" s="169"/>
      <c r="C26" s="477"/>
      <c r="D26" s="171"/>
      <c r="E26" s="476" t="s">
        <v>188</v>
      </c>
      <c r="F26" s="165">
        <f t="shared" si="2"/>
        <v>0</v>
      </c>
      <c r="G26" s="473">
        <f t="shared" si="2"/>
        <v>0</v>
      </c>
      <c r="H26" s="167">
        <f t="shared" si="2"/>
        <v>0</v>
      </c>
    </row>
    <row r="27" spans="1:8">
      <c r="A27" s="168" t="s">
        <v>10</v>
      </c>
      <c r="B27" s="169"/>
      <c r="C27" s="477"/>
      <c r="D27" s="171"/>
      <c r="E27" s="476" t="s">
        <v>10</v>
      </c>
      <c r="F27" s="165">
        <f t="shared" si="2"/>
        <v>0</v>
      </c>
      <c r="G27" s="473">
        <f t="shared" si="2"/>
        <v>0</v>
      </c>
      <c r="H27" s="167">
        <f t="shared" si="2"/>
        <v>0</v>
      </c>
    </row>
    <row r="28" spans="1:8">
      <c r="A28" s="168" t="s">
        <v>11</v>
      </c>
      <c r="B28" s="169"/>
      <c r="C28" s="477"/>
      <c r="D28" s="171"/>
      <c r="E28" s="476" t="s">
        <v>11</v>
      </c>
      <c r="F28" s="165">
        <f t="shared" si="2"/>
        <v>0</v>
      </c>
      <c r="G28" s="473">
        <f t="shared" si="2"/>
        <v>0</v>
      </c>
      <c r="H28" s="167">
        <f t="shared" si="2"/>
        <v>0</v>
      </c>
    </row>
    <row r="29" spans="1:8">
      <c r="A29" s="168" t="s">
        <v>12</v>
      </c>
      <c r="B29" s="169"/>
      <c r="C29" s="477"/>
      <c r="D29" s="171"/>
      <c r="E29" s="476" t="s">
        <v>12</v>
      </c>
      <c r="F29" s="165">
        <f t="shared" si="2"/>
        <v>0</v>
      </c>
      <c r="G29" s="473">
        <f t="shared" si="2"/>
        <v>0</v>
      </c>
      <c r="H29" s="167">
        <f t="shared" si="2"/>
        <v>0</v>
      </c>
    </row>
    <row r="30" spans="1:8">
      <c r="A30" s="478"/>
      <c r="B30" s="479"/>
      <c r="C30" s="480"/>
      <c r="D30" s="481"/>
      <c r="E30" s="478"/>
      <c r="F30" s="479"/>
      <c r="G30" s="480"/>
      <c r="H30" s="481"/>
    </row>
    <row r="31" spans="1:8" ht="31.5" customHeight="1">
      <c r="A31" s="162">
        <v>1.4</v>
      </c>
      <c r="B31" s="163" t="s">
        <v>1478</v>
      </c>
      <c r="C31" s="373"/>
      <c r="D31" s="372"/>
      <c r="E31" s="470">
        <v>1.4</v>
      </c>
      <c r="F31" s="471" t="s">
        <v>1478</v>
      </c>
      <c r="G31" s="379"/>
      <c r="H31" s="378"/>
    </row>
    <row r="32" spans="1:8" ht="28">
      <c r="A32" s="168" t="s">
        <v>129</v>
      </c>
      <c r="B32" s="169" t="s">
        <v>1831</v>
      </c>
      <c r="C32" s="170" t="s">
        <v>1370</v>
      </c>
      <c r="D32" s="171"/>
      <c r="E32" s="476" t="s">
        <v>129</v>
      </c>
      <c r="F32" s="165" t="str">
        <f t="shared" ref="F32:H36" si="3">B32</f>
        <v>Signed Self declaration (30/5/13) by Certification &amp; Environment Manager (CEM) seen.  Policy of commitment is on the Scottish Woodlands Ltd website Forest Certification section.</v>
      </c>
      <c r="G32" s="473" t="str">
        <f t="shared" si="3"/>
        <v>Y</v>
      </c>
      <c r="H32" s="167">
        <f t="shared" si="3"/>
        <v>0</v>
      </c>
    </row>
    <row r="33" spans="1:8" ht="14.5">
      <c r="A33" s="168" t="s">
        <v>188</v>
      </c>
      <c r="B33" s="401"/>
      <c r="C33" s="477"/>
      <c r="D33" s="171"/>
      <c r="E33" s="476" t="s">
        <v>188</v>
      </c>
      <c r="F33" s="165">
        <f t="shared" si="3"/>
        <v>0</v>
      </c>
      <c r="G33" s="473">
        <f t="shared" si="3"/>
        <v>0</v>
      </c>
      <c r="H33" s="167">
        <f t="shared" si="3"/>
        <v>0</v>
      </c>
    </row>
    <row r="34" spans="1:8">
      <c r="A34" s="168" t="s">
        <v>10</v>
      </c>
      <c r="B34" s="169"/>
      <c r="C34" s="477"/>
      <c r="D34" s="171"/>
      <c r="E34" s="476" t="s">
        <v>10</v>
      </c>
      <c r="F34" s="165">
        <f t="shared" si="3"/>
        <v>0</v>
      </c>
      <c r="G34" s="473">
        <f t="shared" si="3"/>
        <v>0</v>
      </c>
      <c r="H34" s="167">
        <f t="shared" si="3"/>
        <v>0</v>
      </c>
    </row>
    <row r="35" spans="1:8">
      <c r="A35" s="168" t="s">
        <v>11</v>
      </c>
      <c r="B35" s="169"/>
      <c r="C35" s="477"/>
      <c r="D35" s="171"/>
      <c r="E35" s="476" t="s">
        <v>11</v>
      </c>
      <c r="F35" s="165">
        <f t="shared" si="3"/>
        <v>0</v>
      </c>
      <c r="G35" s="473">
        <f t="shared" si="3"/>
        <v>0</v>
      </c>
      <c r="H35" s="167">
        <f t="shared" si="3"/>
        <v>0</v>
      </c>
    </row>
    <row r="36" spans="1:8">
      <c r="A36" s="168" t="s">
        <v>12</v>
      </c>
      <c r="B36" s="169"/>
      <c r="C36" s="477"/>
      <c r="D36" s="171"/>
      <c r="E36" s="476" t="s">
        <v>12</v>
      </c>
      <c r="F36" s="165">
        <f t="shared" si="3"/>
        <v>0</v>
      </c>
      <c r="G36" s="473">
        <f t="shared" si="3"/>
        <v>0</v>
      </c>
      <c r="H36" s="167">
        <f t="shared" si="3"/>
        <v>0</v>
      </c>
    </row>
    <row r="37" spans="1:8">
      <c r="A37" s="478"/>
      <c r="B37" s="169"/>
      <c r="C37" s="480"/>
      <c r="D37" s="481"/>
      <c r="E37" s="478"/>
      <c r="F37" s="169"/>
      <c r="G37" s="480"/>
      <c r="H37" s="481"/>
    </row>
    <row r="38" spans="1:8" ht="49.5" customHeight="1">
      <c r="A38" s="486">
        <v>1.5</v>
      </c>
      <c r="B38" s="487" t="s">
        <v>1477</v>
      </c>
      <c r="C38" s="367"/>
      <c r="D38" s="366"/>
      <c r="E38" s="488">
        <v>1.5</v>
      </c>
      <c r="F38" s="489" t="s">
        <v>1477</v>
      </c>
      <c r="G38" s="377"/>
      <c r="H38" s="376"/>
    </row>
    <row r="39" spans="1:8" ht="56">
      <c r="A39" s="168" t="s">
        <v>129</v>
      </c>
      <c r="B39" s="490" t="s">
        <v>1832</v>
      </c>
      <c r="C39" s="170" t="s">
        <v>1370</v>
      </c>
      <c r="D39" s="171"/>
      <c r="E39" s="476" t="s">
        <v>129</v>
      </c>
      <c r="F39" s="165" t="str">
        <f t="shared" ref="F39:H43" si="4">B39</f>
        <v>For each group member (Full &amp; Associate) there is a named forest manager. CEM holds overall responsibility for overseeing the Group with support from Forest Planner. The Group Certification Scheme Rules &amp; Procedures document IMS Index 7.06 ( March 2024 Version seen during audit) lists responsibilities</v>
      </c>
      <c r="G39" s="473" t="str">
        <f t="shared" si="4"/>
        <v>Y</v>
      </c>
      <c r="H39" s="167">
        <f t="shared" si="4"/>
        <v>0</v>
      </c>
    </row>
    <row r="40" spans="1:8" ht="14.5">
      <c r="A40" s="168" t="s">
        <v>188</v>
      </c>
      <c r="B40" s="401"/>
      <c r="C40" s="477"/>
      <c r="D40" s="171"/>
      <c r="E40" s="476" t="s">
        <v>188</v>
      </c>
      <c r="F40" s="165">
        <f t="shared" si="4"/>
        <v>0</v>
      </c>
      <c r="G40" s="473">
        <f t="shared" si="4"/>
        <v>0</v>
      </c>
      <c r="H40" s="167">
        <f t="shared" si="4"/>
        <v>0</v>
      </c>
    </row>
    <row r="41" spans="1:8">
      <c r="A41" s="168" t="s">
        <v>10</v>
      </c>
      <c r="B41" s="169"/>
      <c r="C41" s="477"/>
      <c r="D41" s="171"/>
      <c r="E41" s="476" t="s">
        <v>10</v>
      </c>
      <c r="F41" s="165">
        <f t="shared" si="4"/>
        <v>0</v>
      </c>
      <c r="G41" s="473">
        <f t="shared" si="4"/>
        <v>0</v>
      </c>
      <c r="H41" s="167">
        <f t="shared" si="4"/>
        <v>0</v>
      </c>
    </row>
    <row r="42" spans="1:8">
      <c r="A42" s="168" t="s">
        <v>11</v>
      </c>
      <c r="B42" s="169"/>
      <c r="C42" s="477"/>
      <c r="D42" s="171"/>
      <c r="E42" s="476" t="s">
        <v>11</v>
      </c>
      <c r="F42" s="165">
        <f t="shared" si="4"/>
        <v>0</v>
      </c>
      <c r="G42" s="473">
        <f t="shared" si="4"/>
        <v>0</v>
      </c>
      <c r="H42" s="167">
        <f t="shared" si="4"/>
        <v>0</v>
      </c>
    </row>
    <row r="43" spans="1:8">
      <c r="A43" s="168" t="s">
        <v>12</v>
      </c>
      <c r="B43" s="169"/>
      <c r="C43" s="477"/>
      <c r="D43" s="171"/>
      <c r="E43" s="476" t="s">
        <v>12</v>
      </c>
      <c r="F43" s="165">
        <f t="shared" si="4"/>
        <v>0</v>
      </c>
      <c r="G43" s="473">
        <f t="shared" si="4"/>
        <v>0</v>
      </c>
      <c r="H43" s="167">
        <f t="shared" si="4"/>
        <v>0</v>
      </c>
    </row>
    <row r="44" spans="1:8">
      <c r="A44" s="478"/>
      <c r="B44" s="479"/>
      <c r="C44" s="480"/>
      <c r="D44" s="481"/>
      <c r="E44" s="478"/>
      <c r="F44" s="479"/>
      <c r="G44" s="480"/>
      <c r="H44" s="481"/>
    </row>
    <row r="45" spans="1:8" ht="20.9" customHeight="1">
      <c r="A45" s="491">
        <v>2</v>
      </c>
      <c r="B45" s="492" t="s">
        <v>1476</v>
      </c>
      <c r="C45" s="373"/>
      <c r="D45" s="372"/>
      <c r="E45" s="493">
        <v>2</v>
      </c>
      <c r="F45" s="494" t="s">
        <v>1476</v>
      </c>
      <c r="G45" s="400"/>
      <c r="H45" s="399"/>
    </row>
    <row r="46" spans="1:8" ht="168.75" customHeight="1">
      <c r="A46" s="486">
        <v>2.1</v>
      </c>
      <c r="B46" s="487" t="s">
        <v>1475</v>
      </c>
      <c r="C46" s="367"/>
      <c r="D46" s="366"/>
      <c r="E46" s="488">
        <v>2.1</v>
      </c>
      <c r="F46" s="489" t="s">
        <v>1474</v>
      </c>
      <c r="G46" s="377"/>
      <c r="H46" s="376"/>
    </row>
    <row r="47" spans="1:8" ht="57.75" customHeight="1">
      <c r="A47" s="486"/>
      <c r="B47" s="495" t="s">
        <v>1473</v>
      </c>
      <c r="C47" s="367"/>
      <c r="D47" s="366"/>
      <c r="E47" s="488"/>
      <c r="F47" s="496" t="s">
        <v>1472</v>
      </c>
      <c r="G47" s="377"/>
      <c r="H47" s="376"/>
    </row>
    <row r="48" spans="1:8" ht="28">
      <c r="A48" s="168" t="s">
        <v>129</v>
      </c>
      <c r="B48" s="169" t="s">
        <v>1833</v>
      </c>
      <c r="C48" s="170" t="s">
        <v>1370</v>
      </c>
      <c r="D48" s="171"/>
      <c r="E48" s="476" t="s">
        <v>129</v>
      </c>
      <c r="F48" s="165" t="str">
        <f t="shared" ref="F48:H52" si="5">B48</f>
        <v>Inspected copies of signed membership agreements (ref doc 7.06), including all of the above, for all MA sites</v>
      </c>
      <c r="G48" s="473" t="str">
        <f t="shared" si="5"/>
        <v>Y</v>
      </c>
      <c r="H48" s="167">
        <f t="shared" si="5"/>
        <v>0</v>
      </c>
    </row>
    <row r="49" spans="1:8">
      <c r="A49" s="168" t="s">
        <v>188</v>
      </c>
      <c r="B49" s="169"/>
      <c r="C49" s="477"/>
      <c r="D49" s="171"/>
      <c r="E49" s="476" t="s">
        <v>188</v>
      </c>
      <c r="F49" s="165">
        <f t="shared" si="5"/>
        <v>0</v>
      </c>
      <c r="G49" s="473">
        <f t="shared" si="5"/>
        <v>0</v>
      </c>
      <c r="H49" s="167">
        <f t="shared" si="5"/>
        <v>0</v>
      </c>
    </row>
    <row r="50" spans="1:8">
      <c r="A50" s="168" t="s">
        <v>10</v>
      </c>
      <c r="B50" s="497"/>
      <c r="C50" s="477"/>
      <c r="D50" s="171"/>
      <c r="E50" s="476" t="s">
        <v>10</v>
      </c>
      <c r="F50" s="165">
        <f t="shared" si="5"/>
        <v>0</v>
      </c>
      <c r="G50" s="473">
        <f t="shared" si="5"/>
        <v>0</v>
      </c>
      <c r="H50" s="167">
        <f t="shared" si="5"/>
        <v>0</v>
      </c>
    </row>
    <row r="51" spans="1:8">
      <c r="A51" s="168" t="s">
        <v>11</v>
      </c>
      <c r="B51" s="497"/>
      <c r="C51" s="477"/>
      <c r="D51" s="171"/>
      <c r="E51" s="476" t="s">
        <v>11</v>
      </c>
      <c r="F51" s="165">
        <f t="shared" si="5"/>
        <v>0</v>
      </c>
      <c r="G51" s="473">
        <f t="shared" si="5"/>
        <v>0</v>
      </c>
      <c r="H51" s="167">
        <f t="shared" si="5"/>
        <v>0</v>
      </c>
    </row>
    <row r="52" spans="1:8">
      <c r="A52" s="168" t="s">
        <v>12</v>
      </c>
      <c r="B52" s="497"/>
      <c r="C52" s="477"/>
      <c r="D52" s="171"/>
      <c r="E52" s="476" t="s">
        <v>12</v>
      </c>
      <c r="F52" s="165">
        <f t="shared" si="5"/>
        <v>0</v>
      </c>
      <c r="G52" s="473">
        <f t="shared" si="5"/>
        <v>0</v>
      </c>
      <c r="H52" s="167">
        <f t="shared" si="5"/>
        <v>0</v>
      </c>
    </row>
    <row r="53" spans="1:8" ht="50.25" customHeight="1">
      <c r="A53" s="486"/>
      <c r="B53" s="487" t="s">
        <v>1471</v>
      </c>
      <c r="C53" s="367"/>
      <c r="D53" s="366"/>
      <c r="E53" s="488"/>
      <c r="F53" s="489" t="s">
        <v>1471</v>
      </c>
      <c r="G53" s="377"/>
      <c r="H53" s="376"/>
    </row>
    <row r="54" spans="1:8" ht="42">
      <c r="A54" s="168" t="s">
        <v>129</v>
      </c>
      <c r="B54" s="169" t="s">
        <v>1834</v>
      </c>
      <c r="C54" s="170" t="s">
        <v>1370</v>
      </c>
      <c r="D54" s="171"/>
      <c r="E54" s="476" t="s">
        <v>129</v>
      </c>
      <c r="F54" s="165" t="str">
        <f>B61</f>
        <v>Catcleugh membership agreement signed by representative - proof of authorised signatory seen.  Membership agreement signature page includes the following wording ' if an authorised agent please provide evidence of authority to sign on behalf of the owner.'</v>
      </c>
      <c r="G54" s="473" t="str">
        <f t="shared" ref="F54:H58" si="6">C54</f>
        <v>Y</v>
      </c>
      <c r="H54" s="167">
        <f t="shared" si="6"/>
        <v>0</v>
      </c>
    </row>
    <row r="55" spans="1:8">
      <c r="A55" s="168" t="s">
        <v>188</v>
      </c>
      <c r="B55" s="169"/>
      <c r="C55" s="477" t="s">
        <v>1370</v>
      </c>
      <c r="D55" s="171"/>
      <c r="E55" s="476" t="s">
        <v>188</v>
      </c>
      <c r="F55" s="165">
        <f t="shared" si="6"/>
        <v>0</v>
      </c>
      <c r="G55" s="473" t="str">
        <f t="shared" si="6"/>
        <v>Y</v>
      </c>
      <c r="H55" s="167">
        <f t="shared" si="6"/>
        <v>0</v>
      </c>
    </row>
    <row r="56" spans="1:8">
      <c r="A56" s="168" t="s">
        <v>10</v>
      </c>
      <c r="B56" s="497"/>
      <c r="C56" s="477"/>
      <c r="D56" s="171"/>
      <c r="E56" s="476" t="s">
        <v>10</v>
      </c>
      <c r="F56" s="165">
        <f t="shared" si="6"/>
        <v>0</v>
      </c>
      <c r="G56" s="473">
        <f t="shared" si="6"/>
        <v>0</v>
      </c>
      <c r="H56" s="167">
        <f t="shared" si="6"/>
        <v>0</v>
      </c>
    </row>
    <row r="57" spans="1:8">
      <c r="A57" s="168" t="s">
        <v>11</v>
      </c>
      <c r="B57" s="497"/>
      <c r="C57" s="477"/>
      <c r="D57" s="171"/>
      <c r="E57" s="476" t="s">
        <v>11</v>
      </c>
      <c r="F57" s="165">
        <f t="shared" si="6"/>
        <v>0</v>
      </c>
      <c r="G57" s="473">
        <f t="shared" si="6"/>
        <v>0</v>
      </c>
      <c r="H57" s="167">
        <f t="shared" si="6"/>
        <v>0</v>
      </c>
    </row>
    <row r="58" spans="1:8">
      <c r="A58" s="168" t="s">
        <v>12</v>
      </c>
      <c r="B58" s="497"/>
      <c r="C58" s="477"/>
      <c r="D58" s="171"/>
      <c r="E58" s="476" t="s">
        <v>12</v>
      </c>
      <c r="F58" s="165">
        <f t="shared" si="6"/>
        <v>0</v>
      </c>
      <c r="G58" s="473">
        <f t="shared" si="6"/>
        <v>0</v>
      </c>
      <c r="H58" s="167">
        <f t="shared" si="6"/>
        <v>0</v>
      </c>
    </row>
    <row r="59" spans="1:8" ht="54.75" customHeight="1">
      <c r="A59" s="486"/>
      <c r="B59" s="487" t="s">
        <v>1470</v>
      </c>
      <c r="C59" s="367"/>
      <c r="D59" s="366"/>
      <c r="E59" s="488"/>
      <c r="F59" s="489" t="s">
        <v>1470</v>
      </c>
      <c r="G59" s="377"/>
      <c r="H59" s="376"/>
    </row>
    <row r="60" spans="1:8" ht="42.75" customHeight="1">
      <c r="A60" s="486"/>
      <c r="B60" s="495" t="s">
        <v>1469</v>
      </c>
      <c r="C60" s="367"/>
      <c r="D60" s="366"/>
      <c r="E60" s="488"/>
      <c r="F60" s="496" t="s">
        <v>1469</v>
      </c>
      <c r="G60" s="377"/>
      <c r="H60" s="376"/>
    </row>
    <row r="61" spans="1:8" ht="42">
      <c r="A61" s="168" t="s">
        <v>129</v>
      </c>
      <c r="B61" s="169" t="s">
        <v>1835</v>
      </c>
      <c r="C61" s="477" t="s">
        <v>1370</v>
      </c>
      <c r="D61" s="171"/>
      <c r="E61" s="476" t="s">
        <v>129</v>
      </c>
      <c r="F61" s="165" t="str">
        <f>B61</f>
        <v>Catcleugh membership agreement signed by representative - proof of authorised signatory seen.  Membership agreement signature page includes the following wording ' if an authorised agent please provide evidence of authority to sign on behalf of the owner.'</v>
      </c>
      <c r="G61" s="473" t="str">
        <f t="shared" ref="F61:H65" si="7">C61</f>
        <v>Y</v>
      </c>
      <c r="H61" s="167">
        <f t="shared" si="7"/>
        <v>0</v>
      </c>
    </row>
    <row r="62" spans="1:8">
      <c r="A62" s="168" t="s">
        <v>188</v>
      </c>
      <c r="B62" s="169"/>
      <c r="C62" s="477"/>
      <c r="D62" s="171"/>
      <c r="E62" s="476" t="s">
        <v>188</v>
      </c>
      <c r="F62" s="165">
        <f t="shared" si="7"/>
        <v>0</v>
      </c>
      <c r="G62" s="473">
        <f t="shared" si="7"/>
        <v>0</v>
      </c>
      <c r="H62" s="167">
        <f t="shared" si="7"/>
        <v>0</v>
      </c>
    </row>
    <row r="63" spans="1:8">
      <c r="A63" s="168" t="s">
        <v>10</v>
      </c>
      <c r="B63" s="497"/>
      <c r="C63" s="477"/>
      <c r="D63" s="171"/>
      <c r="E63" s="476" t="s">
        <v>10</v>
      </c>
      <c r="F63" s="165">
        <f t="shared" si="7"/>
        <v>0</v>
      </c>
      <c r="G63" s="473">
        <f t="shared" si="7"/>
        <v>0</v>
      </c>
      <c r="H63" s="167">
        <f t="shared" si="7"/>
        <v>0</v>
      </c>
    </row>
    <row r="64" spans="1:8">
      <c r="A64" s="168" t="s">
        <v>11</v>
      </c>
      <c r="B64" s="497"/>
      <c r="C64" s="477"/>
      <c r="D64" s="171"/>
      <c r="E64" s="476" t="s">
        <v>11</v>
      </c>
      <c r="F64" s="165">
        <f t="shared" si="7"/>
        <v>0</v>
      </c>
      <c r="G64" s="473">
        <f t="shared" si="7"/>
        <v>0</v>
      </c>
      <c r="H64" s="167">
        <f t="shared" si="7"/>
        <v>0</v>
      </c>
    </row>
    <row r="65" spans="1:8">
      <c r="A65" s="168" t="s">
        <v>12</v>
      </c>
      <c r="B65" s="497"/>
      <c r="C65" s="477"/>
      <c r="D65" s="171"/>
      <c r="E65" s="476" t="s">
        <v>12</v>
      </c>
      <c r="F65" s="165">
        <f t="shared" si="7"/>
        <v>0</v>
      </c>
      <c r="G65" s="473">
        <f t="shared" si="7"/>
        <v>0</v>
      </c>
      <c r="H65" s="167">
        <f t="shared" si="7"/>
        <v>0</v>
      </c>
    </row>
    <row r="66" spans="1:8">
      <c r="A66" s="478"/>
      <c r="B66" s="479"/>
      <c r="C66" s="480"/>
      <c r="D66" s="481"/>
      <c r="E66" s="478"/>
      <c r="F66" s="479"/>
      <c r="G66" s="480"/>
      <c r="H66" s="481"/>
    </row>
    <row r="67" spans="1:8" s="382" customFormat="1" ht="27.75" customHeight="1">
      <c r="A67" s="498">
        <v>3</v>
      </c>
      <c r="B67" s="462" t="s">
        <v>1468</v>
      </c>
      <c r="C67" s="369"/>
      <c r="D67" s="368"/>
      <c r="E67" s="499">
        <v>3</v>
      </c>
      <c r="F67" s="469" t="s">
        <v>1468</v>
      </c>
      <c r="G67" s="398"/>
      <c r="H67" s="397"/>
    </row>
    <row r="68" spans="1:8" ht="45.75" customHeight="1">
      <c r="A68" s="486">
        <v>3.1</v>
      </c>
      <c r="B68" s="487" t="s">
        <v>1467</v>
      </c>
      <c r="C68" s="500"/>
      <c r="D68" s="501"/>
      <c r="E68" s="488">
        <v>3.1</v>
      </c>
      <c r="F68" s="489" t="s">
        <v>1467</v>
      </c>
      <c r="G68" s="502"/>
      <c r="H68" s="503"/>
    </row>
    <row r="69" spans="1:8" ht="42" customHeight="1">
      <c r="A69" s="486"/>
      <c r="B69" s="495" t="s">
        <v>1466</v>
      </c>
      <c r="C69" s="500"/>
      <c r="D69" s="501"/>
      <c r="E69" s="488"/>
      <c r="F69" s="496" t="s">
        <v>1466</v>
      </c>
      <c r="G69" s="502"/>
      <c r="H69" s="503"/>
    </row>
    <row r="70" spans="1:8" ht="56">
      <c r="A70" s="168" t="s">
        <v>129</v>
      </c>
      <c r="B70" s="490" t="s">
        <v>1836</v>
      </c>
      <c r="C70" s="170" t="s">
        <v>1370</v>
      </c>
      <c r="D70" s="171"/>
      <c r="E70" s="476" t="s">
        <v>129</v>
      </c>
      <c r="F70" s="165" t="str">
        <f t="shared" ref="F70:H74" si="8">B70</f>
        <v>For each group member (Full &amp; Associate) there is a named forest manager. CEM holds overall responsibility for overseeing the Group with support from Forest Planner. The Group Certification Scheme Rules &amp; Procedures document ( March 2024 Version seen during audit) lists responsibilities</v>
      </c>
      <c r="G70" s="473" t="str">
        <f t="shared" si="8"/>
        <v>Y</v>
      </c>
      <c r="H70" s="167">
        <f t="shared" si="8"/>
        <v>0</v>
      </c>
    </row>
    <row r="71" spans="1:8">
      <c r="A71" s="168" t="s">
        <v>188</v>
      </c>
      <c r="B71" s="169"/>
      <c r="C71" s="477" t="s">
        <v>1370</v>
      </c>
      <c r="D71" s="171"/>
      <c r="E71" s="476" t="s">
        <v>188</v>
      </c>
      <c r="F71" s="165">
        <f t="shared" si="8"/>
        <v>0</v>
      </c>
      <c r="G71" s="473" t="str">
        <f t="shared" si="8"/>
        <v>Y</v>
      </c>
      <c r="H71" s="167">
        <f t="shared" si="8"/>
        <v>0</v>
      </c>
    </row>
    <row r="72" spans="1:8">
      <c r="A72" s="168" t="s">
        <v>10</v>
      </c>
      <c r="B72" s="169"/>
      <c r="C72" s="477"/>
      <c r="D72" s="171"/>
      <c r="E72" s="476" t="s">
        <v>10</v>
      </c>
      <c r="F72" s="165">
        <f t="shared" si="8"/>
        <v>0</v>
      </c>
      <c r="G72" s="473">
        <f t="shared" si="8"/>
        <v>0</v>
      </c>
      <c r="H72" s="167">
        <f t="shared" si="8"/>
        <v>0</v>
      </c>
    </row>
    <row r="73" spans="1:8">
      <c r="A73" s="168" t="s">
        <v>11</v>
      </c>
      <c r="B73" s="169"/>
      <c r="C73" s="477"/>
      <c r="D73" s="171"/>
      <c r="E73" s="476" t="s">
        <v>11</v>
      </c>
      <c r="F73" s="165">
        <f t="shared" si="8"/>
        <v>0</v>
      </c>
      <c r="G73" s="473">
        <f t="shared" si="8"/>
        <v>0</v>
      </c>
      <c r="H73" s="167">
        <f t="shared" si="8"/>
        <v>0</v>
      </c>
    </row>
    <row r="74" spans="1:8">
      <c r="A74" s="168" t="s">
        <v>12</v>
      </c>
      <c r="B74" s="169"/>
      <c r="C74" s="477"/>
      <c r="D74" s="171"/>
      <c r="E74" s="476" t="s">
        <v>12</v>
      </c>
      <c r="F74" s="165">
        <f t="shared" si="8"/>
        <v>0</v>
      </c>
      <c r="G74" s="473">
        <f t="shared" si="8"/>
        <v>0</v>
      </c>
      <c r="H74" s="167">
        <f t="shared" si="8"/>
        <v>0</v>
      </c>
    </row>
    <row r="75" spans="1:8">
      <c r="A75" s="478"/>
      <c r="B75" s="479"/>
      <c r="C75" s="480"/>
      <c r="D75" s="481"/>
      <c r="E75" s="478"/>
      <c r="F75" s="479"/>
      <c r="G75" s="480"/>
      <c r="H75" s="481"/>
    </row>
    <row r="76" spans="1:8" ht="48.75" customHeight="1">
      <c r="A76" s="486">
        <v>3.2</v>
      </c>
      <c r="B76" s="487" t="s">
        <v>1465</v>
      </c>
      <c r="C76" s="500"/>
      <c r="D76" s="501"/>
      <c r="E76" s="488">
        <v>3.2</v>
      </c>
      <c r="F76" s="489" t="s">
        <v>1465</v>
      </c>
      <c r="G76" s="502"/>
      <c r="H76" s="503"/>
    </row>
    <row r="77" spans="1:8" ht="84">
      <c r="A77" s="168" t="s">
        <v>129</v>
      </c>
      <c r="B77" s="169" t="s">
        <v>1837</v>
      </c>
      <c r="C77" s="170" t="s">
        <v>1370</v>
      </c>
      <c r="D77" s="171"/>
      <c r="E77" s="476" t="s">
        <v>129</v>
      </c>
      <c r="F77" s="169" t="str">
        <f t="shared" ref="F77:H81" si="9">B77</f>
        <v xml:space="preserve">In addition to Group Certification Scheme Membership Rules and Procedures, SWL website has a members area accessed via login with UKWAS guides for associate members. This also includes Rules &amp; Procedures document and other group information.  Members also receive an annual newsletter - most recent seen during audit ( Feb 2024).  SWL's forest manager can also access operations manuals and Toolbox talks on Company's share drive. Members area reviewed during audit and seen to include relevant information.  </v>
      </c>
      <c r="G77" s="477" t="str">
        <f t="shared" si="9"/>
        <v>Y</v>
      </c>
      <c r="H77" s="171">
        <f t="shared" si="9"/>
        <v>0</v>
      </c>
    </row>
    <row r="78" spans="1:8">
      <c r="A78" s="168" t="s">
        <v>188</v>
      </c>
      <c r="B78" s="169"/>
      <c r="C78" s="477" t="s">
        <v>1370</v>
      </c>
      <c r="D78" s="171"/>
      <c r="E78" s="476" t="s">
        <v>188</v>
      </c>
      <c r="F78" s="169">
        <f t="shared" si="9"/>
        <v>0</v>
      </c>
      <c r="G78" s="477" t="str">
        <f t="shared" si="9"/>
        <v>Y</v>
      </c>
      <c r="H78" s="171">
        <f t="shared" si="9"/>
        <v>0</v>
      </c>
    </row>
    <row r="79" spans="1:8">
      <c r="A79" s="168" t="s">
        <v>10</v>
      </c>
      <c r="B79" s="169"/>
      <c r="C79" s="477"/>
      <c r="D79" s="171"/>
      <c r="E79" s="476" t="s">
        <v>10</v>
      </c>
      <c r="F79" s="169">
        <f t="shared" si="9"/>
        <v>0</v>
      </c>
      <c r="G79" s="477">
        <f t="shared" si="9"/>
        <v>0</v>
      </c>
      <c r="H79" s="171">
        <f t="shared" si="9"/>
        <v>0</v>
      </c>
    </row>
    <row r="80" spans="1:8">
      <c r="A80" s="168" t="s">
        <v>11</v>
      </c>
      <c r="B80" s="169"/>
      <c r="C80" s="477"/>
      <c r="D80" s="171"/>
      <c r="E80" s="476" t="s">
        <v>11</v>
      </c>
      <c r="F80" s="169">
        <f t="shared" si="9"/>
        <v>0</v>
      </c>
      <c r="G80" s="477">
        <f t="shared" si="9"/>
        <v>0</v>
      </c>
      <c r="H80" s="171">
        <f t="shared" si="9"/>
        <v>0</v>
      </c>
    </row>
    <row r="81" spans="1:8">
      <c r="A81" s="168" t="s">
        <v>12</v>
      </c>
      <c r="B81" s="169"/>
      <c r="C81" s="477"/>
      <c r="D81" s="171"/>
      <c r="E81" s="476" t="s">
        <v>12</v>
      </c>
      <c r="F81" s="169">
        <f t="shared" si="9"/>
        <v>0</v>
      </c>
      <c r="G81" s="477">
        <f t="shared" si="9"/>
        <v>0</v>
      </c>
      <c r="H81" s="171">
        <f t="shared" si="9"/>
        <v>0</v>
      </c>
    </row>
    <row r="82" spans="1:8">
      <c r="A82" s="478"/>
      <c r="B82" s="479"/>
      <c r="C82" s="480"/>
      <c r="D82" s="481"/>
      <c r="E82" s="478"/>
      <c r="F82" s="479"/>
      <c r="G82" s="480"/>
      <c r="H82" s="481"/>
    </row>
    <row r="83" spans="1:8" ht="29.25" customHeight="1">
      <c r="A83" s="486"/>
      <c r="B83" s="462" t="s">
        <v>1464</v>
      </c>
      <c r="C83" s="500"/>
      <c r="D83" s="501"/>
      <c r="E83" s="488"/>
      <c r="F83" s="504" t="s">
        <v>1464</v>
      </c>
      <c r="G83" s="502"/>
      <c r="H83" s="503"/>
    </row>
    <row r="84" spans="1:8" ht="75.75" customHeight="1">
      <c r="A84" s="486">
        <v>3.3</v>
      </c>
      <c r="B84" s="487" t="s">
        <v>1463</v>
      </c>
      <c r="C84" s="500"/>
      <c r="D84" s="501"/>
      <c r="E84" s="488">
        <v>3.3</v>
      </c>
      <c r="F84" s="489" t="s">
        <v>1462</v>
      </c>
      <c r="G84" s="502"/>
      <c r="H84" s="503"/>
    </row>
    <row r="85" spans="1:8" ht="55.5" customHeight="1">
      <c r="A85" s="486"/>
      <c r="B85" s="487" t="s">
        <v>1461</v>
      </c>
      <c r="C85" s="500"/>
      <c r="D85" s="501"/>
      <c r="E85" s="488"/>
      <c r="F85" s="489" t="s">
        <v>1460</v>
      </c>
      <c r="G85" s="502"/>
      <c r="H85" s="503"/>
    </row>
    <row r="86" spans="1:8" ht="104.25" customHeight="1">
      <c r="A86" s="486"/>
      <c r="B86" s="495" t="s">
        <v>1459</v>
      </c>
      <c r="C86" s="500"/>
      <c r="D86" s="501"/>
      <c r="E86" s="488"/>
      <c r="F86" s="496" t="s">
        <v>1458</v>
      </c>
      <c r="G86" s="502"/>
      <c r="H86" s="503"/>
    </row>
    <row r="87" spans="1:8" ht="56">
      <c r="A87" s="168" t="s">
        <v>129</v>
      </c>
      <c r="B87" s="169" t="s">
        <v>1838</v>
      </c>
      <c r="C87" s="170" t="s">
        <v>1370</v>
      </c>
      <c r="D87" s="171"/>
      <c r="E87" s="476" t="s">
        <v>129</v>
      </c>
      <c r="F87" s="165" t="str">
        <f t="shared" ref="F87:H91" si="10">B87</f>
        <v>Full members are resource managed by Scottish Woodlands Ltd (SWL). Associate member are visited at least three times in every five year cycle and provided with support eg members area on SWL website. . For some associate members SWL also undertake some work directly eg harvesting but for others no management activities are undertaken directly by SWL.</v>
      </c>
      <c r="G87" s="473" t="str">
        <f t="shared" si="10"/>
        <v>Y</v>
      </c>
      <c r="H87" s="167">
        <f t="shared" si="10"/>
        <v>0</v>
      </c>
    </row>
    <row r="88" spans="1:8">
      <c r="A88" s="168" t="s">
        <v>188</v>
      </c>
      <c r="B88" s="169"/>
      <c r="C88" s="477"/>
      <c r="D88" s="171"/>
      <c r="E88" s="476" t="s">
        <v>188</v>
      </c>
      <c r="F88" s="165">
        <f t="shared" si="10"/>
        <v>0</v>
      </c>
      <c r="G88" s="473">
        <f t="shared" si="10"/>
        <v>0</v>
      </c>
      <c r="H88" s="167">
        <f t="shared" si="10"/>
        <v>0</v>
      </c>
    </row>
    <row r="89" spans="1:8">
      <c r="A89" s="168" t="s">
        <v>10</v>
      </c>
      <c r="B89" s="169"/>
      <c r="C89" s="477"/>
      <c r="D89" s="171"/>
      <c r="E89" s="476" t="s">
        <v>10</v>
      </c>
      <c r="F89" s="165">
        <f t="shared" si="10"/>
        <v>0</v>
      </c>
      <c r="G89" s="473">
        <f t="shared" si="10"/>
        <v>0</v>
      </c>
      <c r="H89" s="167">
        <f t="shared" si="10"/>
        <v>0</v>
      </c>
    </row>
    <row r="90" spans="1:8">
      <c r="A90" s="168" t="s">
        <v>11</v>
      </c>
      <c r="B90" s="169"/>
      <c r="C90" s="477"/>
      <c r="D90" s="171"/>
      <c r="E90" s="476" t="s">
        <v>11</v>
      </c>
      <c r="F90" s="165">
        <f t="shared" si="10"/>
        <v>0</v>
      </c>
      <c r="G90" s="473">
        <f t="shared" si="10"/>
        <v>0</v>
      </c>
      <c r="H90" s="167">
        <f t="shared" si="10"/>
        <v>0</v>
      </c>
    </row>
    <row r="91" spans="1:8">
      <c r="A91" s="168" t="s">
        <v>12</v>
      </c>
      <c r="B91" s="169"/>
      <c r="C91" s="477"/>
      <c r="D91" s="171"/>
      <c r="E91" s="476" t="s">
        <v>12</v>
      </c>
      <c r="F91" s="165">
        <f t="shared" si="10"/>
        <v>0</v>
      </c>
      <c r="G91" s="473">
        <f t="shared" si="10"/>
        <v>0</v>
      </c>
      <c r="H91" s="167">
        <f t="shared" si="10"/>
        <v>0</v>
      </c>
    </row>
    <row r="92" spans="1:8">
      <c r="A92" s="478"/>
      <c r="B92" s="479"/>
      <c r="C92" s="480"/>
      <c r="D92" s="481"/>
      <c r="E92" s="478"/>
      <c r="F92" s="165"/>
      <c r="G92" s="473"/>
      <c r="H92" s="167"/>
    </row>
    <row r="93" spans="1:8" s="382" customFormat="1" ht="31.5" customHeight="1">
      <c r="A93" s="498">
        <v>4</v>
      </c>
      <c r="B93" s="462" t="s">
        <v>1457</v>
      </c>
      <c r="C93" s="505"/>
      <c r="D93" s="506"/>
      <c r="E93" s="499">
        <v>4</v>
      </c>
      <c r="F93" s="469" t="s">
        <v>1457</v>
      </c>
      <c r="G93" s="507"/>
      <c r="H93" s="508"/>
    </row>
    <row r="94" spans="1:8" ht="53.25" customHeight="1">
      <c r="A94" s="486">
        <v>4.0999999999999996</v>
      </c>
      <c r="B94" s="487" t="s">
        <v>1456</v>
      </c>
      <c r="C94" s="500"/>
      <c r="D94" s="501"/>
      <c r="E94" s="488">
        <v>4.0999999999999996</v>
      </c>
      <c r="F94" s="489" t="s">
        <v>1455</v>
      </c>
      <c r="G94" s="502"/>
      <c r="H94" s="503"/>
    </row>
    <row r="95" spans="1:8" ht="42">
      <c r="A95" s="168" t="s">
        <v>129</v>
      </c>
      <c r="B95" s="485" t="s">
        <v>1839</v>
      </c>
      <c r="C95" s="485" t="s">
        <v>1370</v>
      </c>
      <c r="D95" s="171"/>
      <c r="E95" s="476" t="s">
        <v>129</v>
      </c>
      <c r="F95" s="165" t="str">
        <f t="shared" ref="F95:H99" si="11">B95</f>
        <v>Every Resource member is audited against the whole UKWAS standard once every 5 years.  Associate members are audited at least three times over a five year period, one of which will be a full audit against the whole UKWAS standard. This is all stated in the Rules and Procedures document</v>
      </c>
      <c r="G95" s="473" t="str">
        <f t="shared" si="11"/>
        <v>Y</v>
      </c>
      <c r="H95" s="167">
        <f t="shared" si="11"/>
        <v>0</v>
      </c>
    </row>
    <row r="96" spans="1:8">
      <c r="A96" s="168" t="s">
        <v>188</v>
      </c>
      <c r="B96" s="169"/>
      <c r="C96" s="477"/>
      <c r="D96" s="171"/>
      <c r="E96" s="476" t="s">
        <v>188</v>
      </c>
      <c r="F96" s="165">
        <f t="shared" si="11"/>
        <v>0</v>
      </c>
      <c r="G96" s="473">
        <f t="shared" si="11"/>
        <v>0</v>
      </c>
      <c r="H96" s="167">
        <f t="shared" si="11"/>
        <v>0</v>
      </c>
    </row>
    <row r="97" spans="1:8">
      <c r="A97" s="168" t="s">
        <v>10</v>
      </c>
      <c r="B97" s="169"/>
      <c r="C97" s="477"/>
      <c r="D97" s="171"/>
      <c r="E97" s="476" t="s">
        <v>10</v>
      </c>
      <c r="F97" s="165">
        <f t="shared" si="11"/>
        <v>0</v>
      </c>
      <c r="G97" s="473">
        <f t="shared" si="11"/>
        <v>0</v>
      </c>
      <c r="H97" s="167">
        <f t="shared" si="11"/>
        <v>0</v>
      </c>
    </row>
    <row r="98" spans="1:8">
      <c r="A98" s="168" t="s">
        <v>11</v>
      </c>
      <c r="B98" s="169"/>
      <c r="C98" s="477"/>
      <c r="D98" s="171"/>
      <c r="E98" s="476" t="s">
        <v>11</v>
      </c>
      <c r="F98" s="165">
        <f t="shared" si="11"/>
        <v>0</v>
      </c>
      <c r="G98" s="473">
        <f t="shared" si="11"/>
        <v>0</v>
      </c>
      <c r="H98" s="167">
        <f t="shared" si="11"/>
        <v>0</v>
      </c>
    </row>
    <row r="99" spans="1:8">
      <c r="A99" s="168" t="s">
        <v>12</v>
      </c>
      <c r="B99" s="169"/>
      <c r="C99" s="477"/>
      <c r="D99" s="171"/>
      <c r="E99" s="476" t="s">
        <v>12</v>
      </c>
      <c r="F99" s="165">
        <f t="shared" si="11"/>
        <v>0</v>
      </c>
      <c r="G99" s="473">
        <f t="shared" si="11"/>
        <v>0</v>
      </c>
      <c r="H99" s="167">
        <f t="shared" si="11"/>
        <v>0</v>
      </c>
    </row>
    <row r="100" spans="1:8">
      <c r="A100" s="478"/>
      <c r="B100" s="479"/>
      <c r="C100" s="480"/>
      <c r="D100" s="481"/>
      <c r="E100" s="478"/>
      <c r="F100" s="479"/>
      <c r="G100" s="480"/>
      <c r="H100" s="481"/>
    </row>
    <row r="101" spans="1:8" ht="77.25" customHeight="1">
      <c r="A101" s="162">
        <v>4.2</v>
      </c>
      <c r="B101" s="163" t="s">
        <v>1454</v>
      </c>
      <c r="C101" s="509"/>
      <c r="D101" s="510"/>
      <c r="E101" s="470">
        <v>4.2</v>
      </c>
      <c r="F101" s="511" t="s">
        <v>1453</v>
      </c>
      <c r="G101" s="512"/>
      <c r="H101" s="513"/>
    </row>
    <row r="102" spans="1:8" ht="69" customHeight="1">
      <c r="A102" s="168" t="s">
        <v>129</v>
      </c>
      <c r="B102" s="169" t="s">
        <v>1840</v>
      </c>
      <c r="C102" s="170" t="s">
        <v>1370</v>
      </c>
      <c r="D102" s="171"/>
      <c r="E102" s="476" t="s">
        <v>129</v>
      </c>
      <c r="F102" s="514" t="s">
        <v>1450</v>
      </c>
      <c r="G102" s="515"/>
      <c r="H102" s="516"/>
    </row>
    <row r="103" spans="1:8">
      <c r="A103" s="168" t="s">
        <v>188</v>
      </c>
      <c r="B103" s="169"/>
      <c r="C103" s="477"/>
      <c r="D103" s="171"/>
      <c r="E103" s="476" t="s">
        <v>188</v>
      </c>
      <c r="F103" s="514" t="s">
        <v>1450</v>
      </c>
      <c r="G103" s="515"/>
      <c r="H103" s="516"/>
    </row>
    <row r="104" spans="1:8">
      <c r="A104" s="168" t="s">
        <v>10</v>
      </c>
      <c r="B104" s="169"/>
      <c r="C104" s="477"/>
      <c r="D104" s="171"/>
      <c r="E104" s="476" t="s">
        <v>10</v>
      </c>
      <c r="F104" s="514" t="s">
        <v>1450</v>
      </c>
      <c r="G104" s="515"/>
      <c r="H104" s="516"/>
    </row>
    <row r="105" spans="1:8">
      <c r="A105" s="168" t="s">
        <v>11</v>
      </c>
      <c r="B105" s="169"/>
      <c r="C105" s="477"/>
      <c r="D105" s="171"/>
      <c r="E105" s="476" t="s">
        <v>11</v>
      </c>
      <c r="F105" s="514" t="s">
        <v>1450</v>
      </c>
      <c r="G105" s="515"/>
      <c r="H105" s="516"/>
    </row>
    <row r="106" spans="1:8">
      <c r="A106" s="168" t="s">
        <v>12</v>
      </c>
      <c r="B106" s="169"/>
      <c r="C106" s="477"/>
      <c r="D106" s="171"/>
      <c r="E106" s="476" t="s">
        <v>12</v>
      </c>
      <c r="F106" s="514" t="s">
        <v>1450</v>
      </c>
      <c r="G106" s="515"/>
      <c r="H106" s="516"/>
    </row>
    <row r="107" spans="1:8" ht="62.25" customHeight="1">
      <c r="A107" s="162"/>
      <c r="B107" s="163" t="s">
        <v>1452</v>
      </c>
      <c r="C107" s="509"/>
      <c r="D107" s="510"/>
      <c r="E107" s="470"/>
      <c r="F107" s="511" t="s">
        <v>1452</v>
      </c>
      <c r="G107" s="512"/>
      <c r="H107" s="513"/>
    </row>
    <row r="108" spans="1:8" ht="43.5" customHeight="1">
      <c r="A108" s="162"/>
      <c r="B108" s="483" t="s">
        <v>1451</v>
      </c>
      <c r="C108" s="509"/>
      <c r="D108" s="510"/>
      <c r="E108" s="470"/>
      <c r="F108" s="517" t="s">
        <v>1451</v>
      </c>
      <c r="G108" s="512"/>
      <c r="H108" s="513"/>
    </row>
    <row r="109" spans="1:8" ht="42">
      <c r="A109" s="168" t="s">
        <v>129</v>
      </c>
      <c r="B109" s="169" t="s">
        <v>1840</v>
      </c>
      <c r="C109" s="170" t="s">
        <v>1370</v>
      </c>
      <c r="D109" s="171"/>
      <c r="E109" s="476" t="s">
        <v>129</v>
      </c>
      <c r="F109" s="514" t="s">
        <v>1450</v>
      </c>
      <c r="G109" s="515"/>
      <c r="H109" s="516"/>
    </row>
    <row r="110" spans="1:8">
      <c r="A110" s="168" t="s">
        <v>188</v>
      </c>
      <c r="B110" s="169"/>
      <c r="C110" s="477"/>
      <c r="D110" s="171"/>
      <c r="E110" s="476" t="s">
        <v>188</v>
      </c>
      <c r="F110" s="514" t="s">
        <v>1450</v>
      </c>
      <c r="G110" s="515"/>
      <c r="H110" s="516"/>
    </row>
    <row r="111" spans="1:8">
      <c r="A111" s="168" t="s">
        <v>10</v>
      </c>
      <c r="B111" s="169"/>
      <c r="C111" s="477"/>
      <c r="D111" s="171"/>
      <c r="E111" s="476" t="s">
        <v>10</v>
      </c>
      <c r="F111" s="514" t="s">
        <v>1450</v>
      </c>
      <c r="G111" s="515"/>
      <c r="H111" s="516"/>
    </row>
    <row r="112" spans="1:8">
      <c r="A112" s="168" t="s">
        <v>11</v>
      </c>
      <c r="B112" s="169"/>
      <c r="C112" s="477"/>
      <c r="D112" s="171"/>
      <c r="E112" s="476" t="s">
        <v>11</v>
      </c>
      <c r="F112" s="514" t="s">
        <v>1450</v>
      </c>
      <c r="G112" s="515"/>
      <c r="H112" s="516"/>
    </row>
    <row r="113" spans="1:8">
      <c r="A113" s="168" t="s">
        <v>12</v>
      </c>
      <c r="B113" s="169"/>
      <c r="C113" s="477"/>
      <c r="D113" s="171"/>
      <c r="E113" s="476" t="s">
        <v>12</v>
      </c>
      <c r="F113" s="514" t="s">
        <v>1450</v>
      </c>
      <c r="G113" s="515"/>
      <c r="H113" s="516"/>
    </row>
    <row r="114" spans="1:8">
      <c r="A114" s="478"/>
      <c r="B114" s="479"/>
      <c r="C114" s="480"/>
      <c r="D114" s="481"/>
      <c r="E114" s="478"/>
      <c r="F114" s="479"/>
      <c r="G114" s="480"/>
      <c r="H114" s="481"/>
    </row>
    <row r="115" spans="1:8">
      <c r="A115" s="162">
        <v>5</v>
      </c>
      <c r="B115" s="163" t="s">
        <v>1449</v>
      </c>
      <c r="C115" s="509"/>
      <c r="D115" s="510"/>
      <c r="E115" s="518">
        <v>5</v>
      </c>
      <c r="F115" s="519" t="s">
        <v>1449</v>
      </c>
      <c r="G115" s="520"/>
      <c r="H115" s="521"/>
    </row>
    <row r="116" spans="1:8" ht="135.75" customHeight="1">
      <c r="A116" s="486">
        <v>5.0999999999999996</v>
      </c>
      <c r="B116" s="487" t="s">
        <v>1448</v>
      </c>
      <c r="C116" s="500"/>
      <c r="D116" s="501"/>
      <c r="E116" s="488">
        <v>5.0999999999999996</v>
      </c>
      <c r="F116" s="489" t="s">
        <v>1448</v>
      </c>
      <c r="G116" s="502"/>
      <c r="H116" s="503"/>
    </row>
    <row r="117" spans="1:8" ht="28">
      <c r="A117" s="168" t="s">
        <v>129</v>
      </c>
      <c r="B117" s="152" t="s">
        <v>1841</v>
      </c>
      <c r="C117" s="522" t="s">
        <v>1370</v>
      </c>
      <c r="D117" s="171"/>
      <c r="E117" s="476" t="s">
        <v>129</v>
      </c>
      <c r="F117" s="169" t="str">
        <f t="shared" ref="F117:H121" si="12">B117</f>
        <v xml:space="preserve"> Specified in Group Rules. The current limit is 1,000 members or 500,000ha, whichever is reached first. All members are  active.</v>
      </c>
      <c r="G117" s="477" t="str">
        <f t="shared" si="12"/>
        <v>Y</v>
      </c>
      <c r="H117" s="171">
        <f t="shared" si="12"/>
        <v>0</v>
      </c>
    </row>
    <row r="118" spans="1:8">
      <c r="A118" s="168" t="s">
        <v>188</v>
      </c>
      <c r="B118" s="169"/>
      <c r="C118" s="477"/>
      <c r="D118" s="171"/>
      <c r="E118" s="476" t="s">
        <v>188</v>
      </c>
      <c r="F118" s="169">
        <f t="shared" si="12"/>
        <v>0</v>
      </c>
      <c r="G118" s="477">
        <f t="shared" si="12"/>
        <v>0</v>
      </c>
      <c r="H118" s="171">
        <f t="shared" si="12"/>
        <v>0</v>
      </c>
    </row>
    <row r="119" spans="1:8">
      <c r="A119" s="168" t="s">
        <v>10</v>
      </c>
      <c r="B119" s="169"/>
      <c r="C119" s="477"/>
      <c r="D119" s="171"/>
      <c r="E119" s="476" t="s">
        <v>10</v>
      </c>
      <c r="F119" s="169">
        <f t="shared" si="12"/>
        <v>0</v>
      </c>
      <c r="G119" s="477">
        <f t="shared" si="12"/>
        <v>0</v>
      </c>
      <c r="H119" s="171">
        <f t="shared" si="12"/>
        <v>0</v>
      </c>
    </row>
    <row r="120" spans="1:8">
      <c r="A120" s="168" t="s">
        <v>11</v>
      </c>
      <c r="B120" s="169"/>
      <c r="C120" s="477"/>
      <c r="D120" s="171"/>
      <c r="E120" s="476" t="s">
        <v>11</v>
      </c>
      <c r="F120" s="169">
        <f t="shared" si="12"/>
        <v>0</v>
      </c>
      <c r="G120" s="477">
        <f t="shared" si="12"/>
        <v>0</v>
      </c>
      <c r="H120" s="171">
        <f t="shared" si="12"/>
        <v>0</v>
      </c>
    </row>
    <row r="121" spans="1:8">
      <c r="A121" s="168" t="s">
        <v>12</v>
      </c>
      <c r="B121" s="169"/>
      <c r="C121" s="477"/>
      <c r="D121" s="171"/>
      <c r="E121" s="476" t="s">
        <v>12</v>
      </c>
      <c r="F121" s="169">
        <f t="shared" si="12"/>
        <v>0</v>
      </c>
      <c r="G121" s="477">
        <f t="shared" si="12"/>
        <v>0</v>
      </c>
      <c r="H121" s="171">
        <f t="shared" si="12"/>
        <v>0</v>
      </c>
    </row>
    <row r="122" spans="1:8">
      <c r="A122" s="478"/>
      <c r="B122" s="479"/>
      <c r="C122" s="480"/>
      <c r="D122" s="481"/>
      <c r="E122" s="478"/>
      <c r="F122" s="479"/>
      <c r="G122" s="480"/>
      <c r="H122" s="481"/>
    </row>
    <row r="123" spans="1:8" ht="58.5" customHeight="1">
      <c r="A123" s="162">
        <v>5.2</v>
      </c>
      <c r="B123" s="163" t="s">
        <v>1447</v>
      </c>
      <c r="C123" s="509"/>
      <c r="D123" s="510"/>
      <c r="E123" s="470">
        <v>5.2</v>
      </c>
      <c r="F123" s="471" t="s">
        <v>1447</v>
      </c>
      <c r="G123" s="512"/>
      <c r="H123" s="513"/>
    </row>
    <row r="124" spans="1:8" ht="42">
      <c r="A124" s="168" t="s">
        <v>129</v>
      </c>
      <c r="B124" s="169" t="s">
        <v>1842</v>
      </c>
      <c r="C124" s="170" t="s">
        <v>1370</v>
      </c>
      <c r="D124" s="171"/>
      <c r="E124" s="476" t="s">
        <v>129</v>
      </c>
      <c r="F124" s="169" t="str">
        <f t="shared" ref="F124:H128" si="13">B124</f>
        <v xml:space="preserve">Group management system is detailed in the Group Rules. As part of SWL's IMS compliance, a sample of SWL forest managers are audited every year, with Full Group scheme members 1 in every 5 yrs. Associate members have internal audit 3 times every 5 years. </v>
      </c>
      <c r="G124" s="477" t="str">
        <f t="shared" si="13"/>
        <v>Y</v>
      </c>
      <c r="H124" s="171">
        <f t="shared" si="13"/>
        <v>0</v>
      </c>
    </row>
    <row r="125" spans="1:8">
      <c r="A125" s="168" t="s">
        <v>188</v>
      </c>
      <c r="B125" s="169"/>
      <c r="C125" s="477"/>
      <c r="D125" s="171"/>
      <c r="E125" s="476" t="s">
        <v>188</v>
      </c>
      <c r="F125" s="169">
        <f t="shared" si="13"/>
        <v>0</v>
      </c>
      <c r="G125" s="477">
        <f t="shared" si="13"/>
        <v>0</v>
      </c>
      <c r="H125" s="171">
        <f t="shared" si="13"/>
        <v>0</v>
      </c>
    </row>
    <row r="126" spans="1:8">
      <c r="A126" s="168" t="s">
        <v>10</v>
      </c>
      <c r="B126" s="169"/>
      <c r="C126" s="477"/>
      <c r="D126" s="171"/>
      <c r="E126" s="476" t="s">
        <v>10</v>
      </c>
      <c r="F126" s="169">
        <f t="shared" si="13"/>
        <v>0</v>
      </c>
      <c r="G126" s="477">
        <f t="shared" si="13"/>
        <v>0</v>
      </c>
      <c r="H126" s="171">
        <f t="shared" si="13"/>
        <v>0</v>
      </c>
    </row>
    <row r="127" spans="1:8">
      <c r="A127" s="168" t="s">
        <v>11</v>
      </c>
      <c r="B127" s="169"/>
      <c r="C127" s="477"/>
      <c r="D127" s="171"/>
      <c r="E127" s="476" t="s">
        <v>11</v>
      </c>
      <c r="F127" s="169">
        <f t="shared" si="13"/>
        <v>0</v>
      </c>
      <c r="G127" s="477">
        <f t="shared" si="13"/>
        <v>0</v>
      </c>
      <c r="H127" s="171">
        <f t="shared" si="13"/>
        <v>0</v>
      </c>
    </row>
    <row r="128" spans="1:8">
      <c r="A128" s="168" t="s">
        <v>12</v>
      </c>
      <c r="B128" s="169"/>
      <c r="C128" s="477"/>
      <c r="D128" s="171"/>
      <c r="E128" s="476" t="s">
        <v>12</v>
      </c>
      <c r="F128" s="169">
        <f t="shared" si="13"/>
        <v>0</v>
      </c>
      <c r="G128" s="477">
        <f t="shared" si="13"/>
        <v>0</v>
      </c>
      <c r="H128" s="171">
        <f t="shared" si="13"/>
        <v>0</v>
      </c>
    </row>
    <row r="129" spans="1:8">
      <c r="A129" s="478"/>
      <c r="B129" s="479"/>
      <c r="C129" s="480"/>
      <c r="D129" s="481"/>
      <c r="E129" s="523"/>
      <c r="F129" s="524"/>
      <c r="G129" s="525"/>
      <c r="H129" s="526"/>
    </row>
    <row r="130" spans="1:8" ht="15">
      <c r="A130" s="527">
        <v>6</v>
      </c>
      <c r="B130" s="492" t="s">
        <v>1446</v>
      </c>
      <c r="C130" s="528"/>
      <c r="D130" s="529"/>
      <c r="E130" s="530"/>
      <c r="F130" s="530"/>
      <c r="G130" s="531"/>
      <c r="H130" s="530"/>
    </row>
    <row r="131" spans="1:8" s="382" customFormat="1" ht="28">
      <c r="A131" s="162">
        <v>6.1</v>
      </c>
      <c r="B131" s="163" t="s">
        <v>1445</v>
      </c>
      <c r="C131" s="509"/>
      <c r="D131" s="510"/>
      <c r="E131" s="532"/>
      <c r="F131" s="532"/>
      <c r="G131" s="533"/>
      <c r="H131" s="532"/>
    </row>
    <row r="132" spans="1:8">
      <c r="A132" s="168" t="s">
        <v>129</v>
      </c>
      <c r="B132" s="169" t="s">
        <v>1843</v>
      </c>
      <c r="C132" s="477" t="s">
        <v>1370</v>
      </c>
      <c r="D132" s="171"/>
      <c r="E132" s="530"/>
      <c r="F132" s="530"/>
      <c r="G132" s="531"/>
      <c r="H132" s="530"/>
    </row>
    <row r="133" spans="1:8">
      <c r="A133" s="168" t="s">
        <v>188</v>
      </c>
      <c r="B133" s="169"/>
      <c r="C133" s="477"/>
      <c r="D133" s="171"/>
      <c r="E133" s="530"/>
      <c r="F133" s="530"/>
      <c r="G133" s="531"/>
      <c r="H133" s="530"/>
    </row>
    <row r="134" spans="1:8">
      <c r="A134" s="168" t="s">
        <v>10</v>
      </c>
      <c r="B134" s="169"/>
      <c r="C134" s="477"/>
      <c r="D134" s="171"/>
      <c r="E134" s="530"/>
      <c r="F134" s="530"/>
      <c r="G134" s="531"/>
      <c r="H134" s="530"/>
    </row>
    <row r="135" spans="1:8">
      <c r="A135" s="168" t="s">
        <v>11</v>
      </c>
      <c r="B135" s="169"/>
      <c r="C135" s="477"/>
      <c r="D135" s="171"/>
      <c r="E135" s="530"/>
      <c r="F135" s="530"/>
      <c r="G135" s="531"/>
      <c r="H135" s="530"/>
    </row>
    <row r="136" spans="1:8">
      <c r="A136" s="168" t="s">
        <v>12</v>
      </c>
      <c r="B136" s="169"/>
      <c r="C136" s="477"/>
      <c r="D136" s="171"/>
      <c r="E136" s="530"/>
      <c r="F136" s="530"/>
      <c r="G136" s="531"/>
      <c r="H136" s="530"/>
    </row>
    <row r="137" spans="1:8">
      <c r="A137" s="478"/>
      <c r="B137" s="479"/>
      <c r="C137" s="480"/>
      <c r="D137" s="481"/>
      <c r="E137" s="530"/>
      <c r="F137" s="530"/>
      <c r="G137" s="531"/>
      <c r="H137" s="530"/>
    </row>
    <row r="138" spans="1:8" ht="56">
      <c r="A138" s="162">
        <v>6.2</v>
      </c>
      <c r="B138" s="163" t="s">
        <v>1444</v>
      </c>
      <c r="C138" s="509"/>
      <c r="D138" s="510"/>
      <c r="E138" s="530"/>
      <c r="F138" s="530"/>
      <c r="G138" s="531"/>
      <c r="H138" s="530"/>
    </row>
    <row r="139" spans="1:8">
      <c r="A139" s="168" t="s">
        <v>129</v>
      </c>
      <c r="B139" s="169" t="s">
        <v>1843</v>
      </c>
      <c r="C139" s="477" t="s">
        <v>1370</v>
      </c>
      <c r="D139" s="171"/>
      <c r="E139" s="530"/>
      <c r="F139" s="530"/>
      <c r="G139" s="531"/>
      <c r="H139" s="530"/>
    </row>
    <row r="140" spans="1:8">
      <c r="A140" s="168" t="s">
        <v>188</v>
      </c>
      <c r="B140" s="169"/>
      <c r="C140" s="477"/>
      <c r="D140" s="171"/>
      <c r="E140" s="530"/>
      <c r="F140" s="530"/>
      <c r="G140" s="531"/>
      <c r="H140" s="530"/>
    </row>
    <row r="141" spans="1:8">
      <c r="A141" s="168" t="s">
        <v>10</v>
      </c>
      <c r="B141" s="169"/>
      <c r="C141" s="477"/>
      <c r="D141" s="171"/>
      <c r="E141" s="530"/>
      <c r="F141" s="530"/>
      <c r="G141" s="531"/>
      <c r="H141" s="530"/>
    </row>
    <row r="142" spans="1:8">
      <c r="A142" s="168" t="s">
        <v>11</v>
      </c>
      <c r="B142" s="169"/>
      <c r="C142" s="477"/>
      <c r="D142" s="171"/>
      <c r="E142" s="530"/>
      <c r="F142" s="530"/>
      <c r="G142" s="531"/>
      <c r="H142" s="530"/>
    </row>
    <row r="143" spans="1:8">
      <c r="A143" s="168" t="s">
        <v>12</v>
      </c>
      <c r="B143" s="169"/>
      <c r="C143" s="477"/>
      <c r="D143" s="171"/>
      <c r="E143" s="530"/>
      <c r="F143" s="530"/>
      <c r="G143" s="531"/>
      <c r="H143" s="530"/>
    </row>
    <row r="144" spans="1:8">
      <c r="A144" s="478"/>
      <c r="B144" s="479"/>
      <c r="C144" s="480"/>
      <c r="D144" s="481"/>
      <c r="E144" s="530"/>
      <c r="F144" s="530"/>
      <c r="G144" s="531"/>
      <c r="H144" s="530"/>
    </row>
    <row r="145" spans="1:8" ht="45" customHeight="1">
      <c r="A145" s="534"/>
      <c r="B145" s="535" t="s">
        <v>1443</v>
      </c>
      <c r="C145" s="536"/>
      <c r="D145" s="537"/>
      <c r="E145" s="518"/>
      <c r="F145" s="494" t="s">
        <v>1443</v>
      </c>
      <c r="G145" s="520"/>
      <c r="H145" s="521"/>
    </row>
    <row r="146" spans="1:8" ht="39.75" customHeight="1">
      <c r="A146" s="527">
        <v>7</v>
      </c>
      <c r="B146" s="492" t="s">
        <v>1442</v>
      </c>
      <c r="C146" s="528"/>
      <c r="D146" s="529"/>
      <c r="E146" s="538">
        <v>6</v>
      </c>
      <c r="F146" s="494" t="s">
        <v>1442</v>
      </c>
      <c r="G146" s="539"/>
      <c r="H146" s="540"/>
    </row>
    <row r="147" spans="1:8" ht="74.25" customHeight="1">
      <c r="A147" s="162">
        <v>7.1</v>
      </c>
      <c r="B147" s="163" t="s">
        <v>1441</v>
      </c>
      <c r="C147" s="509"/>
      <c r="D147" s="510"/>
      <c r="E147" s="470">
        <v>6.1</v>
      </c>
      <c r="F147" s="471" t="s">
        <v>1440</v>
      </c>
      <c r="G147" s="512"/>
      <c r="H147" s="513"/>
    </row>
    <row r="148" spans="1:8" ht="42">
      <c r="A148" s="168" t="s">
        <v>129</v>
      </c>
      <c r="B148" s="169" t="s">
        <v>1844</v>
      </c>
      <c r="C148" s="170" t="s">
        <v>1370</v>
      </c>
      <c r="D148" s="171"/>
      <c r="E148" s="476" t="s">
        <v>129</v>
      </c>
      <c r="F148" s="169" t="str">
        <f t="shared" ref="F148:H152" si="14">B148</f>
        <v>Section 4 Joining the Group Scheme in Scottish Woodlands Group Certification Scheme Membership Rules &amp; procedures. Inspected pre-assessment reports for new S4 FULL members confirming no Major non-conformities eg Upperbarr audited 5/10/23 and joined group 6/11/23</v>
      </c>
      <c r="G148" s="477" t="str">
        <f t="shared" si="14"/>
        <v>Y</v>
      </c>
      <c r="H148" s="171">
        <f t="shared" si="14"/>
        <v>0</v>
      </c>
    </row>
    <row r="149" spans="1:8">
      <c r="A149" s="168" t="s">
        <v>188</v>
      </c>
      <c r="B149" s="169"/>
      <c r="C149" s="477"/>
      <c r="D149" s="171"/>
      <c r="E149" s="476" t="s">
        <v>188</v>
      </c>
      <c r="F149" s="169">
        <f t="shared" si="14"/>
        <v>0</v>
      </c>
      <c r="G149" s="477">
        <f t="shared" si="14"/>
        <v>0</v>
      </c>
      <c r="H149" s="171">
        <f t="shared" si="14"/>
        <v>0</v>
      </c>
    </row>
    <row r="150" spans="1:8">
      <c r="A150" s="168" t="s">
        <v>10</v>
      </c>
      <c r="B150" s="169"/>
      <c r="C150" s="477"/>
      <c r="D150" s="171"/>
      <c r="E150" s="476" t="s">
        <v>10</v>
      </c>
      <c r="F150" s="169">
        <f t="shared" si="14"/>
        <v>0</v>
      </c>
      <c r="G150" s="477">
        <f t="shared" si="14"/>
        <v>0</v>
      </c>
      <c r="H150" s="171">
        <f t="shared" si="14"/>
        <v>0</v>
      </c>
    </row>
    <row r="151" spans="1:8">
      <c r="A151" s="168" t="s">
        <v>11</v>
      </c>
      <c r="B151" s="169"/>
      <c r="C151" s="477"/>
      <c r="D151" s="171"/>
      <c r="E151" s="476" t="s">
        <v>11</v>
      </c>
      <c r="F151" s="169">
        <f t="shared" si="14"/>
        <v>0</v>
      </c>
      <c r="G151" s="477">
        <f t="shared" si="14"/>
        <v>0</v>
      </c>
      <c r="H151" s="171">
        <f t="shared" si="14"/>
        <v>0</v>
      </c>
    </row>
    <row r="152" spans="1:8" ht="21.75" customHeight="1">
      <c r="A152" s="168" t="s">
        <v>12</v>
      </c>
      <c r="B152" s="169"/>
      <c r="C152" s="477"/>
      <c r="D152" s="171"/>
      <c r="E152" s="476" t="s">
        <v>12</v>
      </c>
      <c r="F152" s="169">
        <f t="shared" si="14"/>
        <v>0</v>
      </c>
      <c r="G152" s="477">
        <f t="shared" si="14"/>
        <v>0</v>
      </c>
      <c r="H152" s="171">
        <f t="shared" si="14"/>
        <v>0</v>
      </c>
    </row>
    <row r="153" spans="1:8" ht="57.75" customHeight="1">
      <c r="A153" s="162"/>
      <c r="B153" s="163" t="s">
        <v>1439</v>
      </c>
      <c r="C153" s="509"/>
      <c r="D153" s="510"/>
      <c r="E153" s="470"/>
      <c r="F153" s="471" t="s">
        <v>1438</v>
      </c>
      <c r="G153" s="512"/>
      <c r="H153" s="513"/>
    </row>
    <row r="154" spans="1:8">
      <c r="A154" s="168" t="s">
        <v>129</v>
      </c>
      <c r="B154" s="485" t="s">
        <v>1845</v>
      </c>
      <c r="C154" s="485" t="s">
        <v>1370</v>
      </c>
      <c r="D154" s="171"/>
      <c r="E154" s="476" t="s">
        <v>129</v>
      </c>
      <c r="F154" s="169" t="str">
        <f t="shared" ref="F154:H158" si="15">B154</f>
        <v>Field evaluations are undertaken for all sites, whether SLIMF or non-SLIMF.</v>
      </c>
      <c r="G154" s="477" t="str">
        <f t="shared" si="15"/>
        <v>Y</v>
      </c>
      <c r="H154" s="171">
        <f t="shared" si="15"/>
        <v>0</v>
      </c>
    </row>
    <row r="155" spans="1:8">
      <c r="A155" s="168" t="s">
        <v>188</v>
      </c>
      <c r="B155" s="169"/>
      <c r="C155" s="477"/>
      <c r="D155" s="171"/>
      <c r="E155" s="476" t="s">
        <v>188</v>
      </c>
      <c r="F155" s="169">
        <f t="shared" si="15"/>
        <v>0</v>
      </c>
      <c r="G155" s="477">
        <f t="shared" si="15"/>
        <v>0</v>
      </c>
      <c r="H155" s="171">
        <f t="shared" si="15"/>
        <v>0</v>
      </c>
    </row>
    <row r="156" spans="1:8">
      <c r="A156" s="168" t="s">
        <v>10</v>
      </c>
      <c r="B156" s="169"/>
      <c r="C156" s="477"/>
      <c r="D156" s="171"/>
      <c r="E156" s="476" t="s">
        <v>10</v>
      </c>
      <c r="F156" s="169">
        <f t="shared" si="15"/>
        <v>0</v>
      </c>
      <c r="G156" s="477">
        <f t="shared" si="15"/>
        <v>0</v>
      </c>
      <c r="H156" s="171">
        <f t="shared" si="15"/>
        <v>0</v>
      </c>
    </row>
    <row r="157" spans="1:8">
      <c r="A157" s="168" t="s">
        <v>11</v>
      </c>
      <c r="B157" s="169"/>
      <c r="C157" s="477"/>
      <c r="D157" s="171"/>
      <c r="E157" s="476" t="s">
        <v>11</v>
      </c>
      <c r="F157" s="169">
        <f t="shared" si="15"/>
        <v>0</v>
      </c>
      <c r="G157" s="477">
        <f t="shared" si="15"/>
        <v>0</v>
      </c>
      <c r="H157" s="171">
        <f t="shared" si="15"/>
        <v>0</v>
      </c>
    </row>
    <row r="158" spans="1:8">
      <c r="A158" s="168" t="s">
        <v>12</v>
      </c>
      <c r="B158" s="169"/>
      <c r="C158" s="477"/>
      <c r="D158" s="171"/>
      <c r="E158" s="476" t="s">
        <v>12</v>
      </c>
      <c r="F158" s="169">
        <f t="shared" si="15"/>
        <v>0</v>
      </c>
      <c r="G158" s="477">
        <f t="shared" si="15"/>
        <v>0</v>
      </c>
      <c r="H158" s="171">
        <f t="shared" si="15"/>
        <v>0</v>
      </c>
    </row>
    <row r="159" spans="1:8" ht="56.25" customHeight="1">
      <c r="A159" s="162"/>
      <c r="B159" s="163" t="s">
        <v>1437</v>
      </c>
      <c r="C159" s="509"/>
      <c r="D159" s="510"/>
      <c r="E159" s="470"/>
      <c r="F159" s="471" t="s">
        <v>1436</v>
      </c>
      <c r="G159" s="512"/>
      <c r="H159" s="513"/>
    </row>
    <row r="160" spans="1:8">
      <c r="A160" s="168" t="s">
        <v>129</v>
      </c>
      <c r="B160" s="169" t="s">
        <v>1846</v>
      </c>
      <c r="C160" s="477" t="s">
        <v>1370</v>
      </c>
      <c r="D160" s="171"/>
      <c r="E160" s="476" t="s">
        <v>129</v>
      </c>
      <c r="F160" s="169" t="str">
        <f t="shared" ref="F160:H164" si="16">B160</f>
        <v>N/A only one group managed by the Group Entity</v>
      </c>
      <c r="G160" s="477" t="str">
        <f t="shared" si="16"/>
        <v>Y</v>
      </c>
      <c r="H160" s="171">
        <f t="shared" si="16"/>
        <v>0</v>
      </c>
    </row>
    <row r="161" spans="1:8" s="382" customFormat="1" ht="15">
      <c r="A161" s="168" t="s">
        <v>188</v>
      </c>
      <c r="B161" s="169"/>
      <c r="C161" s="477"/>
      <c r="D161" s="171"/>
      <c r="E161" s="476" t="s">
        <v>188</v>
      </c>
      <c r="F161" s="169">
        <f t="shared" si="16"/>
        <v>0</v>
      </c>
      <c r="G161" s="477">
        <f t="shared" si="16"/>
        <v>0</v>
      </c>
      <c r="H161" s="171">
        <f t="shared" si="16"/>
        <v>0</v>
      </c>
    </row>
    <row r="162" spans="1:8" ht="19.5" customHeight="1">
      <c r="A162" s="168" t="s">
        <v>10</v>
      </c>
      <c r="B162" s="169"/>
      <c r="C162" s="477"/>
      <c r="D162" s="171"/>
      <c r="E162" s="476" t="s">
        <v>10</v>
      </c>
      <c r="F162" s="169">
        <f t="shared" si="16"/>
        <v>0</v>
      </c>
      <c r="G162" s="477">
        <f t="shared" si="16"/>
        <v>0</v>
      </c>
      <c r="H162" s="171">
        <f t="shared" si="16"/>
        <v>0</v>
      </c>
    </row>
    <row r="163" spans="1:8" ht="19.5" customHeight="1">
      <c r="A163" s="168" t="s">
        <v>11</v>
      </c>
      <c r="B163" s="169"/>
      <c r="C163" s="477"/>
      <c r="D163" s="171"/>
      <c r="E163" s="476" t="s">
        <v>11</v>
      </c>
      <c r="F163" s="169">
        <f t="shared" si="16"/>
        <v>0</v>
      </c>
      <c r="G163" s="477">
        <f t="shared" si="16"/>
        <v>0</v>
      </c>
      <c r="H163" s="171">
        <f t="shared" si="16"/>
        <v>0</v>
      </c>
    </row>
    <row r="164" spans="1:8">
      <c r="A164" s="168" t="s">
        <v>12</v>
      </c>
      <c r="B164" s="169"/>
      <c r="C164" s="477"/>
      <c r="D164" s="171"/>
      <c r="E164" s="476" t="s">
        <v>12</v>
      </c>
      <c r="F164" s="169">
        <f t="shared" si="16"/>
        <v>0</v>
      </c>
      <c r="G164" s="477">
        <f t="shared" si="16"/>
        <v>0</v>
      </c>
      <c r="H164" s="171">
        <f t="shared" si="16"/>
        <v>0</v>
      </c>
    </row>
    <row r="165" spans="1:8">
      <c r="A165" s="478"/>
      <c r="B165" s="479"/>
      <c r="C165" s="480"/>
      <c r="D165" s="481"/>
      <c r="E165" s="478"/>
      <c r="F165" s="479"/>
      <c r="G165" s="480"/>
      <c r="H165" s="481"/>
    </row>
    <row r="166" spans="1:8">
      <c r="A166" s="486">
        <v>8</v>
      </c>
      <c r="B166" s="487"/>
      <c r="C166" s="367"/>
      <c r="D166" s="366"/>
      <c r="E166" s="541">
        <v>7</v>
      </c>
      <c r="F166" s="466" t="s">
        <v>1435</v>
      </c>
      <c r="G166" s="396"/>
      <c r="H166" s="395"/>
    </row>
    <row r="167" spans="1:8" ht="278.25" customHeight="1">
      <c r="A167" s="486">
        <v>8.1</v>
      </c>
      <c r="B167" s="487" t="s">
        <v>1434</v>
      </c>
      <c r="C167" s="367"/>
      <c r="D167" s="366"/>
      <c r="E167" s="488">
        <v>7.1</v>
      </c>
      <c r="F167" s="489" t="s">
        <v>1433</v>
      </c>
      <c r="G167" s="377"/>
      <c r="H167" s="376"/>
    </row>
    <row r="168" spans="1:8" ht="64.5" customHeight="1">
      <c r="A168" s="486"/>
      <c r="B168" s="487" t="s">
        <v>1432</v>
      </c>
      <c r="C168" s="367"/>
      <c r="D168" s="366"/>
      <c r="E168" s="488"/>
      <c r="F168" s="489" t="s">
        <v>1431</v>
      </c>
      <c r="G168" s="377"/>
      <c r="H168" s="376"/>
    </row>
    <row r="169" spans="1:8" ht="51.75" customHeight="1">
      <c r="A169" s="168" t="s">
        <v>129</v>
      </c>
      <c r="B169" s="485" t="s">
        <v>1847</v>
      </c>
      <c r="C169" s="542" t="s">
        <v>1370</v>
      </c>
      <c r="D169" s="543"/>
      <c r="E169" s="476" t="s">
        <v>129</v>
      </c>
      <c r="F169" s="485" t="s">
        <v>1847</v>
      </c>
      <c r="G169" s="542" t="s">
        <v>1370</v>
      </c>
      <c r="H169" s="376"/>
    </row>
    <row r="170" spans="1:8">
      <c r="A170" s="168" t="s">
        <v>188</v>
      </c>
      <c r="B170" s="544"/>
      <c r="C170" s="545"/>
      <c r="D170" s="543"/>
      <c r="E170" s="476" t="s">
        <v>188</v>
      </c>
      <c r="F170" s="546"/>
      <c r="G170" s="377"/>
      <c r="H170" s="376"/>
    </row>
    <row r="171" spans="1:8" ht="207" customHeight="1">
      <c r="A171" s="168" t="s">
        <v>10</v>
      </c>
      <c r="B171" s="544"/>
      <c r="C171" s="545"/>
      <c r="D171" s="543"/>
      <c r="E171" s="476" t="s">
        <v>10</v>
      </c>
      <c r="F171" s="546"/>
      <c r="G171" s="377"/>
      <c r="H171" s="376"/>
    </row>
    <row r="172" spans="1:8">
      <c r="A172" s="168" t="s">
        <v>11</v>
      </c>
      <c r="B172" s="544"/>
      <c r="C172" s="545"/>
      <c r="D172" s="543"/>
      <c r="E172" s="476" t="s">
        <v>11</v>
      </c>
      <c r="F172" s="546"/>
      <c r="G172" s="377"/>
      <c r="H172" s="376"/>
    </row>
    <row r="173" spans="1:8">
      <c r="A173" s="168" t="s">
        <v>12</v>
      </c>
      <c r="B173" s="544"/>
      <c r="C173" s="545"/>
      <c r="D173" s="543"/>
      <c r="E173" s="476" t="s">
        <v>12</v>
      </c>
      <c r="F173" s="546"/>
      <c r="G173" s="377"/>
      <c r="H173" s="376"/>
    </row>
    <row r="174" spans="1:8">
      <c r="A174" s="486"/>
      <c r="B174" s="487" t="s">
        <v>1430</v>
      </c>
      <c r="C174" s="367"/>
      <c r="D174" s="366"/>
      <c r="E174" s="488"/>
      <c r="F174" s="489" t="s">
        <v>1429</v>
      </c>
      <c r="G174" s="377"/>
      <c r="H174" s="376"/>
    </row>
    <row r="175" spans="1:8" ht="25">
      <c r="A175" s="168" t="s">
        <v>129</v>
      </c>
      <c r="B175" s="485" t="s">
        <v>1848</v>
      </c>
      <c r="C175" s="542" t="s">
        <v>1370</v>
      </c>
      <c r="D175" s="171"/>
      <c r="E175" s="476" t="s">
        <v>129</v>
      </c>
      <c r="F175" s="485" t="s">
        <v>1848</v>
      </c>
      <c r="G175" s="542" t="s">
        <v>1370</v>
      </c>
      <c r="H175" s="171"/>
    </row>
    <row r="176" spans="1:8" ht="31.5" customHeight="1">
      <c r="A176" s="168" t="s">
        <v>188</v>
      </c>
      <c r="B176" s="169"/>
      <c r="C176" s="477"/>
      <c r="D176" s="171"/>
      <c r="E176" s="476" t="s">
        <v>188</v>
      </c>
      <c r="F176" s="169"/>
      <c r="G176" s="477"/>
      <c r="H176" s="171"/>
    </row>
    <row r="177" spans="1:8" ht="261.75" customHeight="1">
      <c r="A177" s="168" t="s">
        <v>10</v>
      </c>
      <c r="B177" s="169"/>
      <c r="C177" s="477"/>
      <c r="D177" s="171"/>
      <c r="E177" s="476" t="s">
        <v>10</v>
      </c>
      <c r="F177" s="169"/>
      <c r="G177" s="477"/>
      <c r="H177" s="171"/>
    </row>
    <row r="178" spans="1:8" ht="87" customHeight="1">
      <c r="A178" s="168" t="s">
        <v>11</v>
      </c>
      <c r="B178" s="169"/>
      <c r="C178" s="477"/>
      <c r="D178" s="171"/>
      <c r="E178" s="476" t="s">
        <v>11</v>
      </c>
      <c r="F178" s="169"/>
      <c r="G178" s="477"/>
      <c r="H178" s="171"/>
    </row>
    <row r="179" spans="1:8">
      <c r="A179" s="168" t="s">
        <v>12</v>
      </c>
      <c r="B179" s="169"/>
      <c r="C179" s="477"/>
      <c r="D179" s="171"/>
      <c r="E179" s="476" t="s">
        <v>12</v>
      </c>
      <c r="F179" s="169"/>
      <c r="G179" s="477"/>
      <c r="H179" s="171"/>
    </row>
    <row r="180" spans="1:8">
      <c r="A180" s="478"/>
      <c r="B180" s="479"/>
      <c r="C180" s="480"/>
      <c r="D180" s="481"/>
      <c r="E180" s="478"/>
      <c r="F180" s="479"/>
      <c r="G180" s="480"/>
      <c r="H180" s="481"/>
    </row>
    <row r="181" spans="1:8" ht="15.5">
      <c r="A181" s="527">
        <v>9</v>
      </c>
      <c r="B181" s="492" t="s">
        <v>1428</v>
      </c>
      <c r="C181" s="371"/>
      <c r="D181" s="370"/>
      <c r="E181" s="538">
        <v>8</v>
      </c>
      <c r="F181" s="494" t="s">
        <v>1428</v>
      </c>
      <c r="G181" s="381"/>
      <c r="H181" s="380"/>
    </row>
    <row r="182" spans="1:8" ht="210">
      <c r="A182" s="162">
        <v>9.1</v>
      </c>
      <c r="B182" s="487" t="s">
        <v>1427</v>
      </c>
      <c r="C182" s="367"/>
      <c r="D182" s="366"/>
      <c r="E182" s="470">
        <v>8.1</v>
      </c>
      <c r="F182" s="489" t="s">
        <v>1426</v>
      </c>
      <c r="G182" s="377"/>
      <c r="H182" s="376"/>
    </row>
    <row r="183" spans="1:8" ht="70">
      <c r="A183" s="162"/>
      <c r="B183" s="495" t="s">
        <v>1425</v>
      </c>
      <c r="C183" s="367"/>
      <c r="D183" s="366"/>
      <c r="E183" s="470"/>
      <c r="F183" s="496" t="s">
        <v>1424</v>
      </c>
      <c r="G183" s="377"/>
      <c r="H183" s="376"/>
    </row>
    <row r="184" spans="1:8">
      <c r="A184" s="168" t="s">
        <v>129</v>
      </c>
      <c r="B184" s="485" t="s">
        <v>1849</v>
      </c>
      <c r="C184" s="542" t="s">
        <v>1370</v>
      </c>
      <c r="D184" s="547"/>
      <c r="E184" s="476" t="s">
        <v>129</v>
      </c>
      <c r="F184" s="169" t="str">
        <f t="shared" ref="F184:H188" si="17">B184</f>
        <v>All the above covered in Scheme Membership Rules &amp; Procedures.</v>
      </c>
      <c r="G184" s="477" t="str">
        <f t="shared" si="17"/>
        <v>Y</v>
      </c>
      <c r="H184" s="171">
        <f t="shared" si="17"/>
        <v>0</v>
      </c>
    </row>
    <row r="185" spans="1:8" ht="45" customHeight="1">
      <c r="A185" s="168" t="s">
        <v>188</v>
      </c>
      <c r="B185" s="169"/>
      <c r="C185" s="548"/>
      <c r="D185" s="171"/>
      <c r="E185" s="476" t="s">
        <v>188</v>
      </c>
      <c r="F185" s="169">
        <f t="shared" si="17"/>
        <v>0</v>
      </c>
      <c r="G185" s="477">
        <f t="shared" si="17"/>
        <v>0</v>
      </c>
      <c r="H185" s="171">
        <f t="shared" si="17"/>
        <v>0</v>
      </c>
    </row>
    <row r="186" spans="1:8" ht="66.75" customHeight="1">
      <c r="A186" s="168" t="s">
        <v>10</v>
      </c>
      <c r="B186" s="169"/>
      <c r="C186" s="477"/>
      <c r="D186" s="171"/>
      <c r="E186" s="476" t="s">
        <v>10</v>
      </c>
      <c r="F186" s="169">
        <f t="shared" si="17"/>
        <v>0</v>
      </c>
      <c r="G186" s="477">
        <f t="shared" si="17"/>
        <v>0</v>
      </c>
      <c r="H186" s="171">
        <f t="shared" si="17"/>
        <v>0</v>
      </c>
    </row>
    <row r="187" spans="1:8" ht="178.5" customHeight="1">
      <c r="A187" s="168" t="s">
        <v>11</v>
      </c>
      <c r="B187" s="169"/>
      <c r="C187" s="477"/>
      <c r="D187" s="171"/>
      <c r="E187" s="476" t="s">
        <v>11</v>
      </c>
      <c r="F187" s="169">
        <f t="shared" si="17"/>
        <v>0</v>
      </c>
      <c r="G187" s="477">
        <f t="shared" si="17"/>
        <v>0</v>
      </c>
      <c r="H187" s="171">
        <f t="shared" si="17"/>
        <v>0</v>
      </c>
    </row>
    <row r="188" spans="1:8" ht="38.25" customHeight="1">
      <c r="A188" s="168" t="s">
        <v>12</v>
      </c>
      <c r="B188" s="169"/>
      <c r="C188" s="477"/>
      <c r="D188" s="171"/>
      <c r="E188" s="476" t="s">
        <v>12</v>
      </c>
      <c r="F188" s="169">
        <f t="shared" si="17"/>
        <v>0</v>
      </c>
      <c r="G188" s="477">
        <f t="shared" si="17"/>
        <v>0</v>
      </c>
      <c r="H188" s="171">
        <f t="shared" si="17"/>
        <v>0</v>
      </c>
    </row>
    <row r="189" spans="1:8" ht="229.5" customHeight="1">
      <c r="A189" s="478"/>
      <c r="B189" s="479"/>
      <c r="C189" s="480"/>
      <c r="D189" s="481"/>
      <c r="E189" s="478"/>
      <c r="F189" s="479"/>
      <c r="G189" s="480"/>
      <c r="H189" s="481"/>
    </row>
    <row r="190" spans="1:8" ht="93.75" customHeight="1">
      <c r="A190" s="549">
        <v>10</v>
      </c>
      <c r="B190" s="550" t="s">
        <v>1423</v>
      </c>
      <c r="C190" s="551"/>
      <c r="D190" s="552"/>
      <c r="E190" s="553">
        <v>9</v>
      </c>
      <c r="F190" s="554" t="s">
        <v>1423</v>
      </c>
      <c r="G190" s="555"/>
      <c r="H190" s="556"/>
    </row>
    <row r="191" spans="1:8" ht="28">
      <c r="A191" s="557"/>
      <c r="B191" s="155" t="s">
        <v>1422</v>
      </c>
      <c r="C191" s="446"/>
      <c r="D191" s="558"/>
      <c r="E191" s="559">
        <v>9.1</v>
      </c>
      <c r="F191" s="560" t="s">
        <v>1421</v>
      </c>
      <c r="G191" s="449"/>
      <c r="H191" s="561"/>
    </row>
    <row r="192" spans="1:8" ht="97" customHeight="1">
      <c r="A192" s="557"/>
      <c r="B192" s="155" t="s">
        <v>1420</v>
      </c>
      <c r="C192" s="446"/>
      <c r="D192" s="558"/>
      <c r="E192" s="559"/>
      <c r="F192" s="560" t="s">
        <v>1420</v>
      </c>
      <c r="G192" s="449"/>
      <c r="H192" s="561"/>
    </row>
    <row r="193" spans="1:8" ht="28">
      <c r="A193" s="557"/>
      <c r="B193" s="562" t="s">
        <v>1419</v>
      </c>
      <c r="C193" s="446"/>
      <c r="D193" s="558"/>
      <c r="E193" s="559"/>
      <c r="F193" s="448" t="s">
        <v>1419</v>
      </c>
      <c r="G193" s="449"/>
      <c r="H193" s="561"/>
    </row>
    <row r="194" spans="1:8" ht="182">
      <c r="A194" s="557"/>
      <c r="B194" s="155" t="s">
        <v>1418</v>
      </c>
      <c r="C194" s="446"/>
      <c r="D194" s="558"/>
      <c r="E194" s="559"/>
      <c r="F194" s="560" t="s">
        <v>1417</v>
      </c>
      <c r="G194" s="449"/>
      <c r="H194" s="561"/>
    </row>
    <row r="195" spans="1:8" ht="56">
      <c r="A195" s="563"/>
      <c r="B195" s="564" t="s">
        <v>1416</v>
      </c>
      <c r="C195" s="565"/>
      <c r="D195" s="566"/>
      <c r="E195" s="567"/>
      <c r="F195" s="568" t="s">
        <v>1415</v>
      </c>
      <c r="G195" s="569"/>
      <c r="H195" s="570"/>
    </row>
    <row r="196" spans="1:8" ht="42">
      <c r="A196" s="164" t="s">
        <v>129</v>
      </c>
      <c r="B196" s="485" t="s">
        <v>1850</v>
      </c>
      <c r="C196" s="542" t="s">
        <v>1370</v>
      </c>
      <c r="D196" s="167"/>
      <c r="E196" s="472" t="s">
        <v>129</v>
      </c>
      <c r="F196" s="169" t="str">
        <f t="shared" ref="F196:H200" si="18">B196</f>
        <v>Up-to-date records seen for SWL staff training, signed consent and LTFP documents for Group members audited at RA, site list seen including pre-assessment and internal audit records and production forecasts / AACs</v>
      </c>
      <c r="G196" s="477" t="str">
        <f t="shared" si="18"/>
        <v>Y</v>
      </c>
      <c r="H196" s="171">
        <f t="shared" si="18"/>
        <v>0</v>
      </c>
    </row>
    <row r="197" spans="1:8" ht="32.25" customHeight="1">
      <c r="A197" s="168" t="s">
        <v>188</v>
      </c>
      <c r="B197" s="169"/>
      <c r="C197" s="473" t="s">
        <v>1370</v>
      </c>
      <c r="D197" s="171"/>
      <c r="E197" s="476" t="s">
        <v>188</v>
      </c>
      <c r="F197" s="169">
        <f t="shared" si="18"/>
        <v>0</v>
      </c>
      <c r="G197" s="477" t="str">
        <f t="shared" si="18"/>
        <v>Y</v>
      </c>
      <c r="H197" s="171">
        <f t="shared" si="18"/>
        <v>0</v>
      </c>
    </row>
    <row r="198" spans="1:8">
      <c r="A198" s="168" t="s">
        <v>10</v>
      </c>
      <c r="B198" s="169"/>
      <c r="C198" s="477"/>
      <c r="D198" s="171"/>
      <c r="E198" s="476" t="s">
        <v>10</v>
      </c>
      <c r="F198" s="169">
        <f t="shared" si="18"/>
        <v>0</v>
      </c>
      <c r="G198" s="477">
        <f t="shared" si="18"/>
        <v>0</v>
      </c>
      <c r="H198" s="171">
        <f t="shared" si="18"/>
        <v>0</v>
      </c>
    </row>
    <row r="199" spans="1:8">
      <c r="A199" s="168" t="s">
        <v>11</v>
      </c>
      <c r="B199" s="169"/>
      <c r="C199" s="477"/>
      <c r="D199" s="171"/>
      <c r="E199" s="476" t="s">
        <v>11</v>
      </c>
      <c r="F199" s="169">
        <f t="shared" si="18"/>
        <v>0</v>
      </c>
      <c r="G199" s="477">
        <f t="shared" si="18"/>
        <v>0</v>
      </c>
      <c r="H199" s="171">
        <f t="shared" si="18"/>
        <v>0</v>
      </c>
    </row>
    <row r="200" spans="1:8">
      <c r="A200" s="168" t="s">
        <v>12</v>
      </c>
      <c r="B200" s="169"/>
      <c r="C200" s="477"/>
      <c r="D200" s="171"/>
      <c r="E200" s="476" t="s">
        <v>12</v>
      </c>
      <c r="F200" s="169">
        <f t="shared" si="18"/>
        <v>0</v>
      </c>
      <c r="G200" s="477">
        <f t="shared" si="18"/>
        <v>0</v>
      </c>
      <c r="H200" s="171">
        <f t="shared" si="18"/>
        <v>0</v>
      </c>
    </row>
    <row r="201" spans="1:8">
      <c r="A201" s="478"/>
      <c r="B201" s="479"/>
      <c r="C201" s="480"/>
      <c r="D201" s="481"/>
      <c r="E201" s="478"/>
      <c r="F201" s="479"/>
      <c r="G201" s="480"/>
      <c r="H201" s="481"/>
    </row>
    <row r="202" spans="1:8">
      <c r="A202" s="486">
        <v>10.199999999999999</v>
      </c>
      <c r="B202" s="487" t="s">
        <v>1414</v>
      </c>
      <c r="C202" s="367"/>
      <c r="D202" s="366"/>
      <c r="E202" s="488">
        <v>9.1999999999999993</v>
      </c>
      <c r="F202" s="489" t="s">
        <v>1414</v>
      </c>
      <c r="G202" s="377"/>
      <c r="H202" s="376"/>
    </row>
    <row r="203" spans="1:8">
      <c r="A203" s="168" t="s">
        <v>129</v>
      </c>
      <c r="B203" s="169" t="s">
        <v>1851</v>
      </c>
      <c r="C203" s="170" t="s">
        <v>1370</v>
      </c>
      <c r="D203" s="171"/>
      <c r="E203" s="476" t="s">
        <v>129</v>
      </c>
      <c r="F203" s="169" t="str">
        <f t="shared" ref="F203:H207" si="19">B203</f>
        <v>Stated in section 15 of Membership Rules and Procedures and checked during audit</v>
      </c>
      <c r="G203" s="477" t="str">
        <f t="shared" si="19"/>
        <v>Y</v>
      </c>
      <c r="H203" s="171">
        <f t="shared" si="19"/>
        <v>0</v>
      </c>
    </row>
    <row r="204" spans="1:8" ht="74.25" customHeight="1">
      <c r="A204" s="168" t="s">
        <v>188</v>
      </c>
      <c r="B204" s="169"/>
      <c r="C204" s="477"/>
      <c r="D204" s="171"/>
      <c r="E204" s="476" t="s">
        <v>188</v>
      </c>
      <c r="F204" s="169">
        <f t="shared" si="19"/>
        <v>0</v>
      </c>
      <c r="G204" s="477">
        <f t="shared" si="19"/>
        <v>0</v>
      </c>
      <c r="H204" s="171">
        <f t="shared" si="19"/>
        <v>0</v>
      </c>
    </row>
    <row r="205" spans="1:8" ht="85.5" customHeight="1">
      <c r="A205" s="168" t="s">
        <v>10</v>
      </c>
      <c r="B205" s="169"/>
      <c r="C205" s="477"/>
      <c r="D205" s="171"/>
      <c r="E205" s="476" t="s">
        <v>10</v>
      </c>
      <c r="F205" s="169">
        <f t="shared" si="19"/>
        <v>0</v>
      </c>
      <c r="G205" s="477">
        <f t="shared" si="19"/>
        <v>0</v>
      </c>
      <c r="H205" s="171">
        <f t="shared" si="19"/>
        <v>0</v>
      </c>
    </row>
    <row r="206" spans="1:8">
      <c r="A206" s="168" t="s">
        <v>11</v>
      </c>
      <c r="B206" s="169"/>
      <c r="C206" s="477"/>
      <c r="D206" s="171"/>
      <c r="E206" s="476" t="s">
        <v>11</v>
      </c>
      <c r="F206" s="169">
        <f t="shared" si="19"/>
        <v>0</v>
      </c>
      <c r="G206" s="477">
        <f t="shared" si="19"/>
        <v>0</v>
      </c>
      <c r="H206" s="171">
        <f t="shared" si="19"/>
        <v>0</v>
      </c>
    </row>
    <row r="207" spans="1:8">
      <c r="A207" s="168" t="s">
        <v>12</v>
      </c>
      <c r="B207" s="169"/>
      <c r="C207" s="477"/>
      <c r="D207" s="171"/>
      <c r="E207" s="476" t="s">
        <v>12</v>
      </c>
      <c r="F207" s="169">
        <f t="shared" si="19"/>
        <v>0</v>
      </c>
      <c r="G207" s="477">
        <f t="shared" si="19"/>
        <v>0</v>
      </c>
      <c r="H207" s="171">
        <f t="shared" si="19"/>
        <v>0</v>
      </c>
    </row>
    <row r="208" spans="1:8">
      <c r="A208" s="478"/>
      <c r="B208" s="479"/>
      <c r="C208" s="480"/>
      <c r="D208" s="481"/>
      <c r="E208" s="523"/>
      <c r="F208" s="524"/>
      <c r="G208" s="525"/>
      <c r="H208" s="526"/>
    </row>
    <row r="209" spans="1:12" ht="56">
      <c r="A209" s="162">
        <v>10.3</v>
      </c>
      <c r="B209" s="163" t="s">
        <v>1413</v>
      </c>
      <c r="C209" s="373"/>
      <c r="D209" s="372"/>
      <c r="E209" s="523"/>
      <c r="F209" s="524"/>
      <c r="G209" s="525"/>
      <c r="H209" s="526"/>
    </row>
    <row r="210" spans="1:12" ht="70">
      <c r="A210" s="162"/>
      <c r="B210" s="495" t="s">
        <v>1412</v>
      </c>
      <c r="C210" s="367"/>
      <c r="D210" s="366"/>
      <c r="E210" s="530"/>
      <c r="F210" s="530"/>
      <c r="G210" s="531"/>
      <c r="H210" s="530"/>
    </row>
    <row r="211" spans="1:12">
      <c r="A211" s="168" t="s">
        <v>129</v>
      </c>
      <c r="B211" s="571" t="s">
        <v>407</v>
      </c>
      <c r="C211" s="548" t="s">
        <v>1370</v>
      </c>
      <c r="D211" s="547"/>
      <c r="E211" s="530"/>
      <c r="F211" s="530"/>
      <c r="G211" s="531"/>
      <c r="H211" s="530"/>
    </row>
    <row r="212" spans="1:12" ht="36.75" customHeight="1">
      <c r="A212" s="168" t="s">
        <v>188</v>
      </c>
      <c r="B212" s="169"/>
      <c r="C212" s="477"/>
      <c r="D212" s="171"/>
      <c r="E212" s="530"/>
      <c r="F212" s="530"/>
      <c r="G212" s="531"/>
      <c r="H212" s="530"/>
    </row>
    <row r="213" spans="1:12" s="392" customFormat="1" ht="193.5" customHeight="1">
      <c r="A213" s="168" t="s">
        <v>10</v>
      </c>
      <c r="B213" s="169"/>
      <c r="C213" s="477"/>
      <c r="D213" s="171"/>
      <c r="E213" s="530"/>
      <c r="F213" s="530"/>
      <c r="G213" s="531"/>
      <c r="H213" s="530"/>
      <c r="J213" s="394"/>
      <c r="K213" s="394"/>
      <c r="L213" s="393"/>
    </row>
    <row r="214" spans="1:12" ht="95.15" customHeight="1">
      <c r="A214" s="168" t="s">
        <v>11</v>
      </c>
      <c r="B214" s="169"/>
      <c r="C214" s="477"/>
      <c r="D214" s="171"/>
      <c r="E214" s="530"/>
      <c r="F214" s="530"/>
      <c r="G214" s="531"/>
      <c r="H214" s="530"/>
    </row>
    <row r="215" spans="1:12">
      <c r="A215" s="168" t="s">
        <v>12</v>
      </c>
      <c r="B215" s="169"/>
      <c r="C215" s="477"/>
      <c r="D215" s="171"/>
      <c r="E215" s="530"/>
      <c r="F215" s="530"/>
      <c r="G215" s="531"/>
      <c r="H215" s="530"/>
      <c r="J215" s="385"/>
      <c r="K215" s="386"/>
      <c r="L215" s="386"/>
    </row>
    <row r="216" spans="1:12" ht="15.75" customHeight="1">
      <c r="A216" s="478"/>
      <c r="B216" s="479"/>
      <c r="C216" s="480"/>
      <c r="D216" s="481"/>
      <c r="E216" s="530"/>
      <c r="F216" s="530"/>
      <c r="G216" s="531"/>
      <c r="H216" s="530"/>
      <c r="J216" s="383"/>
      <c r="K216" s="383"/>
      <c r="L216" s="386"/>
    </row>
    <row r="217" spans="1:12">
      <c r="A217" s="486">
        <v>11</v>
      </c>
      <c r="B217" s="487" t="s">
        <v>1411</v>
      </c>
      <c r="C217" s="367"/>
      <c r="D217" s="366"/>
      <c r="E217" s="541">
        <v>10</v>
      </c>
      <c r="F217" s="466" t="s">
        <v>1411</v>
      </c>
      <c r="G217" s="396"/>
      <c r="H217" s="395"/>
      <c r="J217" s="385"/>
      <c r="K217" s="386"/>
      <c r="L217" s="386"/>
    </row>
    <row r="218" spans="1:12" ht="168">
      <c r="A218" s="486">
        <v>11.1</v>
      </c>
      <c r="B218" s="487" t="s">
        <v>1410</v>
      </c>
      <c r="C218" s="367"/>
      <c r="D218" s="366"/>
      <c r="E218" s="488">
        <v>10.1</v>
      </c>
      <c r="F218" s="489" t="s">
        <v>1409</v>
      </c>
      <c r="G218" s="377"/>
      <c r="H218" s="376"/>
      <c r="J218" s="385"/>
      <c r="K218" s="386"/>
      <c r="L218" s="386"/>
    </row>
    <row r="219" spans="1:12" ht="28">
      <c r="A219" s="168" t="s">
        <v>129</v>
      </c>
      <c r="B219" s="485" t="s">
        <v>1852</v>
      </c>
      <c r="C219" s="542" t="s">
        <v>1370</v>
      </c>
      <c r="D219" s="171"/>
      <c r="E219" s="476" t="s">
        <v>129</v>
      </c>
      <c r="F219" s="169" t="str">
        <f t="shared" ref="F219:H223" si="20">B219</f>
        <v>Internal audit schedule seen confirming full compliance with the above.  A colour - coded system is used to highlight progress.  System checked at time of audit and no overdue audits.</v>
      </c>
      <c r="G219" s="477" t="str">
        <f t="shared" si="20"/>
        <v>Y</v>
      </c>
      <c r="H219" s="171">
        <f t="shared" si="20"/>
        <v>0</v>
      </c>
      <c r="J219" s="385"/>
      <c r="K219" s="385"/>
      <c r="L219" s="384"/>
    </row>
    <row r="220" spans="1:12" ht="57.75" customHeight="1">
      <c r="A220" s="168" t="s">
        <v>188</v>
      </c>
      <c r="B220" s="169"/>
      <c r="C220" s="477"/>
      <c r="D220" s="171"/>
      <c r="E220" s="476" t="s">
        <v>188</v>
      </c>
      <c r="F220" s="169">
        <f t="shared" si="20"/>
        <v>0</v>
      </c>
      <c r="G220" s="477">
        <f t="shared" si="20"/>
        <v>0</v>
      </c>
      <c r="H220" s="171">
        <f t="shared" si="20"/>
        <v>0</v>
      </c>
    </row>
    <row r="221" spans="1:12" ht="70.5" customHeight="1">
      <c r="A221" s="168" t="s">
        <v>10</v>
      </c>
      <c r="B221" s="169"/>
      <c r="C221" s="477"/>
      <c r="D221" s="171"/>
      <c r="E221" s="476" t="s">
        <v>10</v>
      </c>
      <c r="F221" s="169">
        <f t="shared" si="20"/>
        <v>0</v>
      </c>
      <c r="G221" s="477">
        <f t="shared" si="20"/>
        <v>0</v>
      </c>
      <c r="H221" s="171">
        <f t="shared" si="20"/>
        <v>0</v>
      </c>
    </row>
    <row r="222" spans="1:12" ht="102" customHeight="1">
      <c r="A222" s="168" t="s">
        <v>11</v>
      </c>
      <c r="B222" s="169"/>
      <c r="C222" s="477"/>
      <c r="D222" s="171"/>
      <c r="E222" s="476" t="s">
        <v>11</v>
      </c>
      <c r="F222" s="169">
        <f t="shared" si="20"/>
        <v>0</v>
      </c>
      <c r="G222" s="477">
        <f t="shared" si="20"/>
        <v>0</v>
      </c>
      <c r="H222" s="171">
        <f t="shared" si="20"/>
        <v>0</v>
      </c>
    </row>
    <row r="223" spans="1:12">
      <c r="A223" s="168" t="s">
        <v>12</v>
      </c>
      <c r="B223" s="169"/>
      <c r="C223" s="477"/>
      <c r="D223" s="171"/>
      <c r="E223" s="476" t="s">
        <v>12</v>
      </c>
      <c r="F223" s="169">
        <f t="shared" si="20"/>
        <v>0</v>
      </c>
      <c r="G223" s="477">
        <f t="shared" si="20"/>
        <v>0</v>
      </c>
      <c r="H223" s="171">
        <f t="shared" si="20"/>
        <v>0</v>
      </c>
    </row>
    <row r="224" spans="1:12">
      <c r="A224" s="478"/>
      <c r="B224" s="479"/>
      <c r="C224" s="480"/>
      <c r="D224" s="481"/>
      <c r="E224" s="478"/>
      <c r="F224" s="479"/>
      <c r="G224" s="480"/>
      <c r="H224" s="481"/>
    </row>
    <row r="225" spans="1:8" ht="42">
      <c r="A225" s="162">
        <v>11.2</v>
      </c>
      <c r="B225" s="163" t="s">
        <v>1408</v>
      </c>
      <c r="C225" s="373"/>
      <c r="D225" s="372"/>
      <c r="E225" s="470">
        <v>10.199999999999999</v>
      </c>
      <c r="F225" s="471" t="s">
        <v>1407</v>
      </c>
      <c r="G225" s="379"/>
      <c r="H225" s="378"/>
    </row>
    <row r="226" spans="1:8" ht="56">
      <c r="A226" s="162"/>
      <c r="B226" s="495" t="s">
        <v>1406</v>
      </c>
      <c r="C226" s="367"/>
      <c r="D226" s="366"/>
      <c r="E226" s="470"/>
      <c r="F226" s="496" t="s">
        <v>1405</v>
      </c>
      <c r="G226" s="377"/>
      <c r="H226" s="376"/>
    </row>
    <row r="227" spans="1:8" ht="42">
      <c r="A227" s="168" t="s">
        <v>129</v>
      </c>
      <c r="B227" s="485" t="s">
        <v>1853</v>
      </c>
      <c r="C227" s="542" t="s">
        <v>1370</v>
      </c>
      <c r="D227" s="547"/>
      <c r="E227" s="476" t="s">
        <v>129</v>
      </c>
      <c r="F227" s="169" t="str">
        <f t="shared" ref="F227:H231" si="21">B227</f>
        <v>Associate members are audited at least three times over a five year period, one of which will be a full audit against the whole UKWAS standard. This is all stated in the Rules and Procedures document and records checked confirming this has been undertaken</v>
      </c>
      <c r="G227" s="477" t="str">
        <f t="shared" si="21"/>
        <v>Y</v>
      </c>
      <c r="H227" s="171">
        <f t="shared" si="21"/>
        <v>0</v>
      </c>
    </row>
    <row r="228" spans="1:8" ht="42" customHeight="1">
      <c r="A228" s="168" t="s">
        <v>188</v>
      </c>
      <c r="B228" s="169"/>
      <c r="C228" s="548"/>
      <c r="D228" s="171"/>
      <c r="E228" s="476" t="s">
        <v>188</v>
      </c>
      <c r="F228" s="169">
        <f t="shared" si="21"/>
        <v>0</v>
      </c>
      <c r="G228" s="477">
        <f t="shared" si="21"/>
        <v>0</v>
      </c>
      <c r="H228" s="171">
        <f t="shared" si="21"/>
        <v>0</v>
      </c>
    </row>
    <row r="229" spans="1:8">
      <c r="A229" s="168" t="s">
        <v>10</v>
      </c>
      <c r="B229" s="169"/>
      <c r="C229" s="477"/>
      <c r="D229" s="171"/>
      <c r="E229" s="476" t="s">
        <v>10</v>
      </c>
      <c r="F229" s="169">
        <f t="shared" si="21"/>
        <v>0</v>
      </c>
      <c r="G229" s="477">
        <f t="shared" si="21"/>
        <v>0</v>
      </c>
      <c r="H229" s="171">
        <f t="shared" si="21"/>
        <v>0</v>
      </c>
    </row>
    <row r="230" spans="1:8">
      <c r="A230" s="168" t="s">
        <v>11</v>
      </c>
      <c r="B230" s="169"/>
      <c r="C230" s="477"/>
      <c r="D230" s="171"/>
      <c r="E230" s="476" t="s">
        <v>11</v>
      </c>
      <c r="F230" s="169">
        <f t="shared" si="21"/>
        <v>0</v>
      </c>
      <c r="G230" s="477">
        <f t="shared" si="21"/>
        <v>0</v>
      </c>
      <c r="H230" s="171">
        <f t="shared" si="21"/>
        <v>0</v>
      </c>
    </row>
    <row r="231" spans="1:8">
      <c r="A231" s="168" t="s">
        <v>12</v>
      </c>
      <c r="B231" s="169"/>
      <c r="C231" s="477"/>
      <c r="D231" s="171"/>
      <c r="E231" s="476" t="s">
        <v>12</v>
      </c>
      <c r="F231" s="169">
        <f t="shared" si="21"/>
        <v>0</v>
      </c>
      <c r="G231" s="477">
        <f t="shared" si="21"/>
        <v>0</v>
      </c>
      <c r="H231" s="171">
        <f t="shared" si="21"/>
        <v>0</v>
      </c>
    </row>
    <row r="232" spans="1:8">
      <c r="A232" s="478"/>
      <c r="B232" s="479"/>
      <c r="C232" s="480"/>
      <c r="D232" s="481"/>
      <c r="E232" s="478"/>
      <c r="F232" s="479"/>
      <c r="G232" s="480"/>
      <c r="H232" s="481"/>
    </row>
    <row r="233" spans="1:8" ht="28">
      <c r="A233" s="486">
        <v>11.3</v>
      </c>
      <c r="B233" s="487" t="s">
        <v>1404</v>
      </c>
      <c r="C233" s="367"/>
      <c r="D233" s="366"/>
      <c r="E233" s="488">
        <v>10.3</v>
      </c>
      <c r="F233" s="489" t="s">
        <v>1404</v>
      </c>
      <c r="G233" s="377"/>
      <c r="H233" s="376"/>
    </row>
    <row r="234" spans="1:8">
      <c r="A234" s="168" t="s">
        <v>129</v>
      </c>
      <c r="B234" s="485" t="s">
        <v>1854</v>
      </c>
      <c r="C234" s="542" t="s">
        <v>1370</v>
      </c>
      <c r="D234" s="171"/>
      <c r="E234" s="476" t="s">
        <v>129</v>
      </c>
      <c r="F234" s="169" t="str">
        <f t="shared" ref="F234:H238" si="22">B234</f>
        <v>All management units are considered active - specified in Group Rules</v>
      </c>
      <c r="G234" s="477" t="str">
        <f t="shared" si="22"/>
        <v>Y</v>
      </c>
      <c r="H234" s="171">
        <f t="shared" si="22"/>
        <v>0</v>
      </c>
    </row>
    <row r="235" spans="1:8" ht="344.25" customHeight="1">
      <c r="A235" s="168" t="s">
        <v>188</v>
      </c>
      <c r="B235" s="169"/>
      <c r="C235" s="477"/>
      <c r="D235" s="171"/>
      <c r="E235" s="476" t="s">
        <v>188</v>
      </c>
      <c r="F235" s="169">
        <f t="shared" si="22"/>
        <v>0</v>
      </c>
      <c r="G235" s="477">
        <f t="shared" si="22"/>
        <v>0</v>
      </c>
      <c r="H235" s="171">
        <f t="shared" si="22"/>
        <v>0</v>
      </c>
    </row>
    <row r="236" spans="1:8">
      <c r="A236" s="168" t="s">
        <v>10</v>
      </c>
      <c r="B236" s="169"/>
      <c r="C236" s="477"/>
      <c r="D236" s="171"/>
      <c r="E236" s="476" t="s">
        <v>10</v>
      </c>
      <c r="F236" s="169">
        <f t="shared" si="22"/>
        <v>0</v>
      </c>
      <c r="G236" s="477">
        <f t="shared" si="22"/>
        <v>0</v>
      </c>
      <c r="H236" s="171">
        <f t="shared" si="22"/>
        <v>0</v>
      </c>
    </row>
    <row r="237" spans="1:8" ht="44.25" customHeight="1">
      <c r="A237" s="168" t="s">
        <v>11</v>
      </c>
      <c r="B237" s="169"/>
      <c r="C237" s="477"/>
      <c r="D237" s="171"/>
      <c r="E237" s="476" t="s">
        <v>11</v>
      </c>
      <c r="F237" s="169">
        <f t="shared" si="22"/>
        <v>0</v>
      </c>
      <c r="G237" s="477">
        <f t="shared" si="22"/>
        <v>0</v>
      </c>
      <c r="H237" s="171">
        <f t="shared" si="22"/>
        <v>0</v>
      </c>
    </row>
    <row r="238" spans="1:8">
      <c r="A238" s="168" t="s">
        <v>12</v>
      </c>
      <c r="B238" s="169"/>
      <c r="C238" s="477"/>
      <c r="D238" s="171"/>
      <c r="E238" s="476" t="s">
        <v>12</v>
      </c>
      <c r="F238" s="169">
        <f t="shared" si="22"/>
        <v>0</v>
      </c>
      <c r="G238" s="477">
        <f t="shared" si="22"/>
        <v>0</v>
      </c>
      <c r="H238" s="171">
        <f t="shared" si="22"/>
        <v>0</v>
      </c>
    </row>
    <row r="239" spans="1:8" ht="80.25" customHeight="1">
      <c r="A239" s="478"/>
      <c r="B239" s="479"/>
      <c r="C239" s="480"/>
      <c r="D239" s="481"/>
      <c r="E239" s="478"/>
      <c r="F239" s="479"/>
      <c r="G239" s="480"/>
      <c r="H239" s="481"/>
    </row>
    <row r="240" spans="1:8" ht="294">
      <c r="A240" s="572" t="s">
        <v>1403</v>
      </c>
      <c r="B240" s="573" t="s">
        <v>1402</v>
      </c>
      <c r="C240" s="391"/>
      <c r="D240" s="390"/>
      <c r="E240" s="574">
        <v>10.4</v>
      </c>
      <c r="F240" s="575" t="s">
        <v>1401</v>
      </c>
      <c r="G240" s="576"/>
      <c r="H240" s="577"/>
    </row>
    <row r="241" spans="1:8" ht="59.25" customHeight="1">
      <c r="A241" s="154"/>
      <c r="B241" s="578" t="s">
        <v>1400</v>
      </c>
      <c r="C241" s="579" t="s">
        <v>1399</v>
      </c>
      <c r="D241" s="578" t="s">
        <v>1398</v>
      </c>
      <c r="E241" s="580"/>
      <c r="F241" s="575" t="s">
        <v>1397</v>
      </c>
      <c r="G241" s="576"/>
      <c r="H241" s="575"/>
    </row>
    <row r="242" spans="1:8" ht="28.5" thickBot="1">
      <c r="A242" s="154"/>
      <c r="B242" s="389" t="s">
        <v>166</v>
      </c>
      <c r="C242" s="388" t="s">
        <v>1396</v>
      </c>
      <c r="D242" s="387" t="s">
        <v>1395</v>
      </c>
      <c r="E242" s="581"/>
      <c r="F242" s="582"/>
      <c r="G242" s="583"/>
      <c r="H242" s="582"/>
    </row>
    <row r="243" spans="1:8">
      <c r="A243" s="154"/>
      <c r="B243" s="385" t="s">
        <v>1394</v>
      </c>
      <c r="C243" s="584">
        <v>22</v>
      </c>
      <c r="D243" s="386">
        <f>ROUNDUP(SQRT(C243),0)</f>
        <v>5</v>
      </c>
      <c r="E243" s="585"/>
      <c r="F243" s="585"/>
      <c r="G243" s="586"/>
      <c r="H243" s="585"/>
    </row>
    <row r="244" spans="1:8" ht="42">
      <c r="A244" s="154"/>
      <c r="B244" s="383" t="s">
        <v>1393</v>
      </c>
      <c r="C244" s="542">
        <v>244</v>
      </c>
      <c r="D244" s="386">
        <f>ROUNDUP(0.6*SQRT(C244),0)</f>
        <v>10</v>
      </c>
      <c r="E244" s="585"/>
      <c r="F244" s="585"/>
      <c r="G244" s="586"/>
      <c r="H244" s="585"/>
    </row>
    <row r="245" spans="1:8">
      <c r="A245" s="154"/>
      <c r="B245" s="385" t="s">
        <v>1392</v>
      </c>
      <c r="C245" s="542">
        <v>0</v>
      </c>
      <c r="D245" s="386">
        <f>ROUNDUP(0.1*SQRT(C245),0)</f>
        <v>0</v>
      </c>
      <c r="E245" s="585"/>
      <c r="F245" s="585"/>
      <c r="G245" s="586"/>
      <c r="H245" s="585"/>
    </row>
    <row r="246" spans="1:8" ht="42.5" thickBot="1">
      <c r="A246" s="154"/>
      <c r="B246" s="385" t="s">
        <v>1391</v>
      </c>
      <c r="C246" s="587">
        <v>255</v>
      </c>
      <c r="D246" s="383" t="s">
        <v>1390</v>
      </c>
      <c r="E246" s="585"/>
      <c r="F246" s="585"/>
      <c r="G246" s="586"/>
      <c r="H246" s="585"/>
    </row>
    <row r="247" spans="1:8" ht="28">
      <c r="A247" s="168" t="s">
        <v>129</v>
      </c>
      <c r="B247" s="485" t="s">
        <v>1852</v>
      </c>
      <c r="C247" s="542" t="s">
        <v>1370</v>
      </c>
      <c r="D247" s="588"/>
      <c r="E247" s="476" t="s">
        <v>129</v>
      </c>
      <c r="F247" s="169" t="str">
        <f t="shared" ref="F247:H251" si="23">B247</f>
        <v>Internal audit schedule seen confirming full compliance with the above.  A colour - coded system is used to highlight progress.  System checked at time of audit and no overdue audits.</v>
      </c>
      <c r="G247" s="477" t="str">
        <f t="shared" si="23"/>
        <v>Y</v>
      </c>
      <c r="H247" s="171">
        <f t="shared" si="23"/>
        <v>0</v>
      </c>
    </row>
    <row r="248" spans="1:8" ht="89.25" customHeight="1">
      <c r="A248" s="168" t="s">
        <v>188</v>
      </c>
      <c r="B248" s="571"/>
      <c r="C248" s="589"/>
      <c r="D248" s="588"/>
      <c r="E248" s="476" t="s">
        <v>188</v>
      </c>
      <c r="F248" s="169">
        <f t="shared" si="23"/>
        <v>0</v>
      </c>
      <c r="G248" s="477">
        <f t="shared" si="23"/>
        <v>0</v>
      </c>
      <c r="H248" s="171">
        <f t="shared" si="23"/>
        <v>0</v>
      </c>
    </row>
    <row r="249" spans="1:8">
      <c r="A249" s="168" t="s">
        <v>10</v>
      </c>
      <c r="B249" s="571"/>
      <c r="C249" s="548"/>
      <c r="D249" s="547"/>
      <c r="E249" s="476" t="s">
        <v>10</v>
      </c>
      <c r="F249" s="169">
        <f t="shared" si="23"/>
        <v>0</v>
      </c>
      <c r="G249" s="477">
        <f t="shared" si="23"/>
        <v>0</v>
      </c>
      <c r="H249" s="171">
        <f t="shared" si="23"/>
        <v>0</v>
      </c>
    </row>
    <row r="250" spans="1:8">
      <c r="A250" s="168" t="s">
        <v>11</v>
      </c>
      <c r="B250" s="571"/>
      <c r="C250" s="548"/>
      <c r="D250" s="547"/>
      <c r="E250" s="476" t="s">
        <v>11</v>
      </c>
      <c r="F250" s="169">
        <f t="shared" si="23"/>
        <v>0</v>
      </c>
      <c r="G250" s="477">
        <f t="shared" si="23"/>
        <v>0</v>
      </c>
      <c r="H250" s="171">
        <f t="shared" si="23"/>
        <v>0</v>
      </c>
    </row>
    <row r="251" spans="1:8">
      <c r="A251" s="168" t="s">
        <v>12</v>
      </c>
      <c r="B251" s="169"/>
      <c r="C251" s="477"/>
      <c r="D251" s="171"/>
      <c r="E251" s="476" t="s">
        <v>12</v>
      </c>
      <c r="F251" s="169">
        <f t="shared" si="23"/>
        <v>0</v>
      </c>
      <c r="G251" s="477">
        <f t="shared" si="23"/>
        <v>0</v>
      </c>
      <c r="H251" s="171">
        <f t="shared" si="23"/>
        <v>0</v>
      </c>
    </row>
    <row r="252" spans="1:8">
      <c r="A252" s="478"/>
      <c r="B252" s="479"/>
      <c r="C252" s="480"/>
      <c r="D252" s="481"/>
      <c r="E252" s="478"/>
      <c r="F252" s="479"/>
      <c r="G252" s="480"/>
      <c r="H252" s="481"/>
    </row>
    <row r="253" spans="1:8" ht="42">
      <c r="A253" s="486">
        <v>11.6</v>
      </c>
      <c r="B253" s="487" t="s">
        <v>1389</v>
      </c>
      <c r="C253" s="367"/>
      <c r="D253" s="366"/>
      <c r="E253" s="488">
        <v>10.5</v>
      </c>
      <c r="F253" s="489" t="s">
        <v>1389</v>
      </c>
      <c r="G253" s="377"/>
      <c r="H253" s="376"/>
    </row>
    <row r="254" spans="1:8">
      <c r="A254" s="168" t="s">
        <v>129</v>
      </c>
      <c r="B254" s="485" t="s">
        <v>1855</v>
      </c>
      <c r="C254" s="542" t="s">
        <v>1370</v>
      </c>
      <c r="D254" s="171"/>
      <c r="E254" s="476" t="s">
        <v>129</v>
      </c>
      <c r="F254" s="169" t="str">
        <f t="shared" ref="F254:H258" si="24">B254</f>
        <v>No inactive Management Units</v>
      </c>
      <c r="G254" s="477" t="str">
        <f t="shared" si="24"/>
        <v>Y</v>
      </c>
      <c r="H254" s="171">
        <f t="shared" si="24"/>
        <v>0</v>
      </c>
    </row>
    <row r="255" spans="1:8" ht="78.75" customHeight="1">
      <c r="A255" s="168" t="s">
        <v>188</v>
      </c>
      <c r="B255" s="169"/>
      <c r="C255" s="477"/>
      <c r="D255" s="171"/>
      <c r="E255" s="476" t="s">
        <v>188</v>
      </c>
      <c r="F255" s="169">
        <f t="shared" si="24"/>
        <v>0</v>
      </c>
      <c r="G255" s="477">
        <f t="shared" si="24"/>
        <v>0</v>
      </c>
      <c r="H255" s="171">
        <f t="shared" si="24"/>
        <v>0</v>
      </c>
    </row>
    <row r="256" spans="1:8">
      <c r="A256" s="168" t="s">
        <v>10</v>
      </c>
      <c r="B256" s="169"/>
      <c r="C256" s="477"/>
      <c r="D256" s="171"/>
      <c r="E256" s="476" t="s">
        <v>10</v>
      </c>
      <c r="F256" s="169">
        <f t="shared" si="24"/>
        <v>0</v>
      </c>
      <c r="G256" s="477">
        <f t="shared" si="24"/>
        <v>0</v>
      </c>
      <c r="H256" s="171">
        <f t="shared" si="24"/>
        <v>0</v>
      </c>
    </row>
    <row r="257" spans="1:8">
      <c r="A257" s="168" t="s">
        <v>11</v>
      </c>
      <c r="B257" s="169"/>
      <c r="C257" s="477"/>
      <c r="D257" s="171"/>
      <c r="E257" s="476" t="s">
        <v>11</v>
      </c>
      <c r="F257" s="169">
        <f t="shared" si="24"/>
        <v>0</v>
      </c>
      <c r="G257" s="477">
        <f t="shared" si="24"/>
        <v>0</v>
      </c>
      <c r="H257" s="171">
        <f t="shared" si="24"/>
        <v>0</v>
      </c>
    </row>
    <row r="258" spans="1:8" s="382" customFormat="1" ht="15">
      <c r="A258" s="168" t="s">
        <v>12</v>
      </c>
      <c r="B258" s="169"/>
      <c r="C258" s="477"/>
      <c r="D258" s="171"/>
      <c r="E258" s="476" t="s">
        <v>12</v>
      </c>
      <c r="F258" s="169">
        <f t="shared" si="24"/>
        <v>0</v>
      </c>
      <c r="G258" s="477">
        <f t="shared" si="24"/>
        <v>0</v>
      </c>
      <c r="H258" s="171">
        <f t="shared" si="24"/>
        <v>0</v>
      </c>
    </row>
    <row r="259" spans="1:8">
      <c r="A259" s="478"/>
      <c r="B259" s="479"/>
      <c r="C259" s="480"/>
      <c r="D259" s="481"/>
      <c r="E259" s="478"/>
      <c r="F259" s="479"/>
      <c r="G259" s="480"/>
      <c r="H259" s="481"/>
    </row>
    <row r="260" spans="1:8" ht="28">
      <c r="A260" s="486">
        <v>11.7</v>
      </c>
      <c r="B260" s="487" t="s">
        <v>1388</v>
      </c>
      <c r="C260" s="367"/>
      <c r="D260" s="366"/>
      <c r="E260" s="488">
        <v>10.6</v>
      </c>
      <c r="F260" s="489" t="s">
        <v>1387</v>
      </c>
      <c r="G260" s="377"/>
      <c r="H260" s="376"/>
    </row>
    <row r="261" spans="1:8">
      <c r="A261" s="168" t="s">
        <v>129</v>
      </c>
      <c r="B261" s="485" t="s">
        <v>1856</v>
      </c>
      <c r="C261" s="542" t="s">
        <v>1370</v>
      </c>
      <c r="D261" s="171"/>
      <c r="E261" s="476" t="s">
        <v>129</v>
      </c>
      <c r="F261" s="169" t="str">
        <f t="shared" ref="F261:H265" si="25">B261</f>
        <v xml:space="preserve">No intention to do this </v>
      </c>
      <c r="G261" s="477" t="str">
        <f t="shared" si="25"/>
        <v>Y</v>
      </c>
      <c r="H261" s="171">
        <f t="shared" si="25"/>
        <v>0</v>
      </c>
    </row>
    <row r="262" spans="1:8" ht="101.25" customHeight="1">
      <c r="A262" s="168" t="s">
        <v>188</v>
      </c>
      <c r="B262" s="169"/>
      <c r="C262" s="477"/>
      <c r="D262" s="171"/>
      <c r="E262" s="476" t="s">
        <v>188</v>
      </c>
      <c r="F262" s="169">
        <f t="shared" si="25"/>
        <v>0</v>
      </c>
      <c r="G262" s="477">
        <f t="shared" si="25"/>
        <v>0</v>
      </c>
      <c r="H262" s="171">
        <f t="shared" si="25"/>
        <v>0</v>
      </c>
    </row>
    <row r="263" spans="1:8">
      <c r="A263" s="168" t="s">
        <v>10</v>
      </c>
      <c r="B263" s="169"/>
      <c r="C263" s="477"/>
      <c r="D263" s="171"/>
      <c r="E263" s="476" t="s">
        <v>10</v>
      </c>
      <c r="F263" s="169">
        <f t="shared" si="25"/>
        <v>0</v>
      </c>
      <c r="G263" s="477">
        <f t="shared" si="25"/>
        <v>0</v>
      </c>
      <c r="H263" s="171">
        <f t="shared" si="25"/>
        <v>0</v>
      </c>
    </row>
    <row r="264" spans="1:8">
      <c r="A264" s="168" t="s">
        <v>11</v>
      </c>
      <c r="B264" s="169"/>
      <c r="C264" s="477"/>
      <c r="D264" s="171"/>
      <c r="E264" s="476" t="s">
        <v>11</v>
      </c>
      <c r="F264" s="169">
        <f t="shared" si="25"/>
        <v>0</v>
      </c>
      <c r="G264" s="477">
        <f t="shared" si="25"/>
        <v>0</v>
      </c>
      <c r="H264" s="171">
        <f t="shared" si="25"/>
        <v>0</v>
      </c>
    </row>
    <row r="265" spans="1:8">
      <c r="A265" s="168" t="s">
        <v>12</v>
      </c>
      <c r="B265" s="169"/>
      <c r="C265" s="477"/>
      <c r="D265" s="171"/>
      <c r="E265" s="476" t="s">
        <v>12</v>
      </c>
      <c r="F265" s="169">
        <f t="shared" si="25"/>
        <v>0</v>
      </c>
      <c r="G265" s="477">
        <f t="shared" si="25"/>
        <v>0</v>
      </c>
      <c r="H265" s="171">
        <f t="shared" si="25"/>
        <v>0</v>
      </c>
    </row>
    <row r="266" spans="1:8">
      <c r="A266" s="478"/>
      <c r="B266" s="479"/>
      <c r="C266" s="480"/>
      <c r="D266" s="481"/>
      <c r="E266" s="478"/>
      <c r="F266" s="479"/>
      <c r="G266" s="480"/>
      <c r="H266" s="481"/>
    </row>
    <row r="267" spans="1:8" ht="42">
      <c r="A267" s="486">
        <v>11.8</v>
      </c>
      <c r="B267" s="487" t="s">
        <v>1386</v>
      </c>
      <c r="C267" s="367"/>
      <c r="D267" s="366"/>
      <c r="E267" s="488">
        <v>10.8</v>
      </c>
      <c r="F267" s="489" t="s">
        <v>1386</v>
      </c>
      <c r="G267" s="377"/>
      <c r="H267" s="376"/>
    </row>
    <row r="268" spans="1:8">
      <c r="A268" s="168" t="s">
        <v>129</v>
      </c>
      <c r="B268" s="485" t="s">
        <v>1857</v>
      </c>
      <c r="C268" s="542" t="s">
        <v>1370</v>
      </c>
      <c r="D268" s="171"/>
      <c r="E268" s="476" t="s">
        <v>129</v>
      </c>
      <c r="F268" s="169" t="str">
        <f t="shared" ref="F268:H272" si="26">B268</f>
        <v>No identified high risks</v>
      </c>
      <c r="G268" s="477" t="str">
        <f t="shared" si="26"/>
        <v>Y</v>
      </c>
      <c r="H268" s="171">
        <f t="shared" si="26"/>
        <v>0</v>
      </c>
    </row>
    <row r="269" spans="1:8" ht="88.5" customHeight="1">
      <c r="A269" s="168" t="s">
        <v>188</v>
      </c>
      <c r="B269" s="169"/>
      <c r="C269" s="477"/>
      <c r="D269" s="171"/>
      <c r="E269" s="476" t="s">
        <v>188</v>
      </c>
      <c r="F269" s="169">
        <f t="shared" si="26"/>
        <v>0</v>
      </c>
      <c r="G269" s="477">
        <f t="shared" si="26"/>
        <v>0</v>
      </c>
      <c r="H269" s="171">
        <f t="shared" si="26"/>
        <v>0</v>
      </c>
    </row>
    <row r="270" spans="1:8">
      <c r="A270" s="168" t="s">
        <v>10</v>
      </c>
      <c r="B270" s="169"/>
      <c r="C270" s="477"/>
      <c r="D270" s="171"/>
      <c r="E270" s="476" t="s">
        <v>10</v>
      </c>
      <c r="F270" s="169">
        <f t="shared" si="26"/>
        <v>0</v>
      </c>
      <c r="G270" s="477">
        <f t="shared" si="26"/>
        <v>0</v>
      </c>
      <c r="H270" s="171">
        <f t="shared" si="26"/>
        <v>0</v>
      </c>
    </row>
    <row r="271" spans="1:8">
      <c r="A271" s="168" t="s">
        <v>11</v>
      </c>
      <c r="B271" s="169"/>
      <c r="C271" s="477"/>
      <c r="D271" s="171"/>
      <c r="E271" s="476" t="s">
        <v>11</v>
      </c>
      <c r="F271" s="169">
        <f t="shared" si="26"/>
        <v>0</v>
      </c>
      <c r="G271" s="477">
        <f t="shared" si="26"/>
        <v>0</v>
      </c>
      <c r="H271" s="171">
        <f t="shared" si="26"/>
        <v>0</v>
      </c>
    </row>
    <row r="272" spans="1:8">
      <c r="A272" s="168" t="s">
        <v>12</v>
      </c>
      <c r="B272" s="169"/>
      <c r="C272" s="477"/>
      <c r="D272" s="171"/>
      <c r="E272" s="476" t="s">
        <v>12</v>
      </c>
      <c r="F272" s="169">
        <f t="shared" si="26"/>
        <v>0</v>
      </c>
      <c r="G272" s="477">
        <f t="shared" si="26"/>
        <v>0</v>
      </c>
      <c r="H272" s="171">
        <f t="shared" si="26"/>
        <v>0</v>
      </c>
    </row>
    <row r="273" spans="1:8">
      <c r="A273" s="478"/>
      <c r="B273" s="479"/>
      <c r="C273" s="480"/>
      <c r="D273" s="481"/>
      <c r="E273" s="478"/>
      <c r="F273" s="479"/>
      <c r="G273" s="480"/>
      <c r="H273" s="481"/>
    </row>
    <row r="274" spans="1:8" ht="42">
      <c r="A274" s="486">
        <v>11.9</v>
      </c>
      <c r="B274" s="487" t="s">
        <v>1385</v>
      </c>
      <c r="C274" s="367"/>
      <c r="D274" s="366"/>
      <c r="E274" s="488">
        <v>10.9</v>
      </c>
      <c r="F274" s="489" t="s">
        <v>1385</v>
      </c>
      <c r="G274" s="377"/>
      <c r="H274" s="376"/>
    </row>
    <row r="275" spans="1:8" ht="28">
      <c r="A275" s="168" t="s">
        <v>129</v>
      </c>
      <c r="B275" s="169" t="s">
        <v>1858</v>
      </c>
      <c r="C275" s="170" t="s">
        <v>1370</v>
      </c>
      <c r="D275" s="171"/>
      <c r="E275" s="476" t="s">
        <v>129</v>
      </c>
      <c r="F275" s="169" t="str">
        <f t="shared" ref="F275:H279" si="27">B275</f>
        <v xml:space="preserve">Only overlap with S4 external audit sites included a sample of preassessment FMUs who joined the Group between S4 &amp; MA. </v>
      </c>
      <c r="G275" s="477" t="str">
        <f t="shared" si="27"/>
        <v>Y</v>
      </c>
      <c r="H275" s="171">
        <f t="shared" si="27"/>
        <v>0</v>
      </c>
    </row>
    <row r="276" spans="1:8" ht="66.75" customHeight="1">
      <c r="A276" s="168" t="s">
        <v>188</v>
      </c>
      <c r="B276" s="169"/>
      <c r="C276" s="477"/>
      <c r="D276" s="171"/>
      <c r="E276" s="476" t="s">
        <v>188</v>
      </c>
      <c r="F276" s="169">
        <f t="shared" si="27"/>
        <v>0</v>
      </c>
      <c r="G276" s="477">
        <f t="shared" si="27"/>
        <v>0</v>
      </c>
      <c r="H276" s="171">
        <f t="shared" si="27"/>
        <v>0</v>
      </c>
    </row>
    <row r="277" spans="1:8" ht="75.75" customHeight="1">
      <c r="A277" s="168" t="s">
        <v>10</v>
      </c>
      <c r="B277" s="169"/>
      <c r="C277" s="477"/>
      <c r="D277" s="171"/>
      <c r="E277" s="476" t="s">
        <v>10</v>
      </c>
      <c r="F277" s="169">
        <f t="shared" si="27"/>
        <v>0</v>
      </c>
      <c r="G277" s="477">
        <f t="shared" si="27"/>
        <v>0</v>
      </c>
      <c r="H277" s="171">
        <f t="shared" si="27"/>
        <v>0</v>
      </c>
    </row>
    <row r="278" spans="1:8">
      <c r="A278" s="168" t="s">
        <v>11</v>
      </c>
      <c r="B278" s="169"/>
      <c r="C278" s="477"/>
      <c r="D278" s="171"/>
      <c r="E278" s="476" t="s">
        <v>11</v>
      </c>
      <c r="F278" s="169">
        <f t="shared" si="27"/>
        <v>0</v>
      </c>
      <c r="G278" s="477">
        <f t="shared" si="27"/>
        <v>0</v>
      </c>
      <c r="H278" s="171">
        <f t="shared" si="27"/>
        <v>0</v>
      </c>
    </row>
    <row r="279" spans="1:8">
      <c r="A279" s="168" t="s">
        <v>12</v>
      </c>
      <c r="B279" s="169"/>
      <c r="C279" s="477"/>
      <c r="D279" s="171"/>
      <c r="E279" s="476" t="s">
        <v>12</v>
      </c>
      <c r="F279" s="169">
        <f t="shared" si="27"/>
        <v>0</v>
      </c>
      <c r="G279" s="477">
        <f t="shared" si="27"/>
        <v>0</v>
      </c>
      <c r="H279" s="171">
        <f t="shared" si="27"/>
        <v>0</v>
      </c>
    </row>
    <row r="280" spans="1:8">
      <c r="A280" s="478"/>
      <c r="B280" s="479"/>
      <c r="C280" s="480"/>
      <c r="D280" s="481"/>
      <c r="E280" s="478"/>
      <c r="F280" s="479"/>
      <c r="G280" s="480"/>
      <c r="H280" s="481"/>
    </row>
    <row r="281" spans="1:8" ht="28">
      <c r="A281" s="590" t="s">
        <v>1384</v>
      </c>
      <c r="B281" s="487" t="s">
        <v>685</v>
      </c>
      <c r="C281" s="367"/>
      <c r="D281" s="366"/>
      <c r="E281" s="591" t="s">
        <v>1383</v>
      </c>
      <c r="F281" s="489" t="s">
        <v>685</v>
      </c>
      <c r="G281" s="377"/>
      <c r="H281" s="376"/>
    </row>
    <row r="282" spans="1:8" ht="42">
      <c r="A282" s="486"/>
      <c r="B282" s="495" t="s">
        <v>1382</v>
      </c>
      <c r="C282" s="367"/>
      <c r="D282" s="366"/>
      <c r="E282" s="488"/>
      <c r="F282" s="496" t="s">
        <v>1382</v>
      </c>
      <c r="G282" s="377"/>
      <c r="H282" s="376"/>
    </row>
    <row r="283" spans="1:8" ht="28">
      <c r="A283" s="168" t="s">
        <v>129</v>
      </c>
      <c r="B283" s="485" t="s">
        <v>1859</v>
      </c>
      <c r="C283" s="542" t="s">
        <v>1370</v>
      </c>
      <c r="D283" s="171"/>
      <c r="E283" s="476" t="s">
        <v>129</v>
      </c>
      <c r="F283" s="169" t="str">
        <f t="shared" ref="F283:H287" si="28">B283</f>
        <v>Inspected CARE / SEAR summary during audit - confirmed no overdue corrective actions - non conformities identified during internal audit had been closed out to deadline.</v>
      </c>
      <c r="G283" s="477" t="str">
        <f t="shared" si="28"/>
        <v>Y</v>
      </c>
      <c r="H283" s="171">
        <f t="shared" si="28"/>
        <v>0</v>
      </c>
    </row>
    <row r="284" spans="1:8" ht="39" customHeight="1">
      <c r="A284" s="168" t="s">
        <v>188</v>
      </c>
      <c r="B284" s="169"/>
      <c r="C284" s="477"/>
      <c r="D284" s="171"/>
      <c r="E284" s="476" t="s">
        <v>188</v>
      </c>
      <c r="F284" s="169">
        <f t="shared" si="28"/>
        <v>0</v>
      </c>
      <c r="G284" s="477">
        <f t="shared" si="28"/>
        <v>0</v>
      </c>
      <c r="H284" s="171">
        <f t="shared" si="28"/>
        <v>0</v>
      </c>
    </row>
    <row r="285" spans="1:8" ht="51.75" customHeight="1">
      <c r="A285" s="168" t="s">
        <v>10</v>
      </c>
      <c r="B285" s="169"/>
      <c r="C285" s="477"/>
      <c r="D285" s="171"/>
      <c r="E285" s="476" t="s">
        <v>10</v>
      </c>
      <c r="F285" s="169">
        <f t="shared" si="28"/>
        <v>0</v>
      </c>
      <c r="G285" s="477">
        <f t="shared" si="28"/>
        <v>0</v>
      </c>
      <c r="H285" s="171">
        <f t="shared" si="28"/>
        <v>0</v>
      </c>
    </row>
    <row r="286" spans="1:8">
      <c r="A286" s="168" t="s">
        <v>11</v>
      </c>
      <c r="B286" s="169"/>
      <c r="C286" s="477"/>
      <c r="D286" s="171"/>
      <c r="E286" s="476" t="s">
        <v>11</v>
      </c>
      <c r="F286" s="169">
        <f t="shared" si="28"/>
        <v>0</v>
      </c>
      <c r="G286" s="477">
        <f t="shared" si="28"/>
        <v>0</v>
      </c>
      <c r="H286" s="171">
        <f t="shared" si="28"/>
        <v>0</v>
      </c>
    </row>
    <row r="287" spans="1:8">
      <c r="A287" s="168" t="s">
        <v>12</v>
      </c>
      <c r="B287" s="169"/>
      <c r="C287" s="477"/>
      <c r="D287" s="171"/>
      <c r="E287" s="476" t="s">
        <v>12</v>
      </c>
      <c r="F287" s="169">
        <f t="shared" si="28"/>
        <v>0</v>
      </c>
      <c r="G287" s="477">
        <f t="shared" si="28"/>
        <v>0</v>
      </c>
      <c r="H287" s="171">
        <f t="shared" si="28"/>
        <v>0</v>
      </c>
    </row>
    <row r="288" spans="1:8">
      <c r="A288" s="478"/>
      <c r="B288" s="479"/>
      <c r="C288" s="480"/>
      <c r="D288" s="481"/>
      <c r="E288" s="478"/>
      <c r="F288" s="479"/>
      <c r="G288" s="480"/>
      <c r="H288" s="481"/>
    </row>
    <row r="289" spans="1:8" ht="15.5">
      <c r="A289" s="527">
        <v>12</v>
      </c>
      <c r="B289" s="492" t="s">
        <v>1381</v>
      </c>
      <c r="C289" s="371"/>
      <c r="D289" s="370"/>
      <c r="E289" s="538">
        <v>11</v>
      </c>
      <c r="F289" s="494" t="s">
        <v>1381</v>
      </c>
      <c r="G289" s="381"/>
      <c r="H289" s="380"/>
    </row>
    <row r="290" spans="1:8" ht="28">
      <c r="A290" s="162">
        <v>12.1</v>
      </c>
      <c r="B290" s="487" t="s">
        <v>1380</v>
      </c>
      <c r="C290" s="367"/>
      <c r="D290" s="366"/>
      <c r="E290" s="470">
        <v>11.1</v>
      </c>
      <c r="F290" s="489" t="s">
        <v>1379</v>
      </c>
      <c r="G290" s="377"/>
      <c r="H290" s="376"/>
    </row>
    <row r="291" spans="1:8" ht="56">
      <c r="A291" s="168" t="s">
        <v>129</v>
      </c>
      <c r="B291" s="169" t="s">
        <v>1860</v>
      </c>
      <c r="C291" s="170" t="s">
        <v>1370</v>
      </c>
      <c r="D291" s="547"/>
      <c r="E291" s="476" t="s">
        <v>129</v>
      </c>
      <c r="F291" s="169" t="s">
        <v>1860</v>
      </c>
      <c r="G291" s="170" t="s">
        <v>1370</v>
      </c>
      <c r="H291" s="171"/>
    </row>
    <row r="292" spans="1:8" ht="72.75" customHeight="1">
      <c r="A292" s="168" t="s">
        <v>188</v>
      </c>
      <c r="B292" s="169"/>
      <c r="C292" s="548"/>
      <c r="D292" s="171"/>
      <c r="E292" s="476" t="s">
        <v>188</v>
      </c>
      <c r="F292" s="169"/>
      <c r="G292" s="477"/>
      <c r="H292" s="171"/>
    </row>
    <row r="293" spans="1:8" ht="60" customHeight="1">
      <c r="A293" s="168" t="s">
        <v>10</v>
      </c>
      <c r="B293" s="169"/>
      <c r="C293" s="477"/>
      <c r="D293" s="171"/>
      <c r="E293" s="476" t="s">
        <v>10</v>
      </c>
      <c r="F293" s="169"/>
      <c r="G293" s="477"/>
      <c r="H293" s="171"/>
    </row>
    <row r="294" spans="1:8">
      <c r="A294" s="168" t="s">
        <v>11</v>
      </c>
      <c r="B294" s="169"/>
      <c r="C294" s="477"/>
      <c r="D294" s="171"/>
      <c r="E294" s="476" t="s">
        <v>11</v>
      </c>
      <c r="F294" s="169"/>
      <c r="G294" s="477"/>
      <c r="H294" s="171"/>
    </row>
    <row r="295" spans="1:8">
      <c r="A295" s="168" t="s">
        <v>12</v>
      </c>
      <c r="B295" s="169"/>
      <c r="C295" s="477"/>
      <c r="D295" s="171"/>
      <c r="E295" s="476" t="s">
        <v>12</v>
      </c>
      <c r="F295" s="169"/>
      <c r="G295" s="477"/>
      <c r="H295" s="171"/>
    </row>
    <row r="296" spans="1:8">
      <c r="A296" s="478"/>
      <c r="B296" s="479"/>
      <c r="C296" s="480"/>
      <c r="D296" s="481"/>
      <c r="E296" s="478"/>
      <c r="F296" s="479"/>
      <c r="G296" s="480"/>
      <c r="H296" s="481"/>
    </row>
    <row r="297" spans="1:8" ht="28">
      <c r="A297" s="162">
        <v>12.2</v>
      </c>
      <c r="B297" s="163" t="s">
        <v>1378</v>
      </c>
      <c r="C297" s="373"/>
      <c r="D297" s="372"/>
      <c r="E297" s="470">
        <v>11.2</v>
      </c>
      <c r="F297" s="471" t="s">
        <v>1377</v>
      </c>
      <c r="G297" s="379"/>
      <c r="H297" s="378"/>
    </row>
    <row r="298" spans="1:8" ht="25">
      <c r="A298" s="168" t="s">
        <v>129</v>
      </c>
      <c r="B298" s="485" t="s">
        <v>1861</v>
      </c>
      <c r="C298" s="542" t="s">
        <v>1370</v>
      </c>
      <c r="D298" s="547"/>
      <c r="E298" s="476" t="s">
        <v>129</v>
      </c>
      <c r="F298" s="485" t="s">
        <v>1861</v>
      </c>
      <c r="G298" s="542" t="s">
        <v>1370</v>
      </c>
      <c r="H298" s="171">
        <f t="shared" ref="H298" si="29">D298</f>
        <v>0</v>
      </c>
    </row>
    <row r="299" spans="1:8" ht="56.25" customHeight="1">
      <c r="A299" s="168" t="s">
        <v>188</v>
      </c>
      <c r="B299" s="169"/>
      <c r="C299" s="477"/>
      <c r="D299" s="171"/>
      <c r="E299" s="476" t="s">
        <v>188</v>
      </c>
      <c r="F299" s="169"/>
      <c r="G299" s="477"/>
      <c r="H299" s="171"/>
    </row>
    <row r="300" spans="1:8" ht="83.15" customHeight="1">
      <c r="A300" s="168" t="s">
        <v>10</v>
      </c>
      <c r="B300" s="169"/>
      <c r="C300" s="477"/>
      <c r="D300" s="171"/>
      <c r="E300" s="476" t="s">
        <v>10</v>
      </c>
      <c r="F300" s="169"/>
      <c r="G300" s="477"/>
      <c r="H300" s="171"/>
    </row>
    <row r="301" spans="1:8">
      <c r="A301" s="168" t="s">
        <v>11</v>
      </c>
      <c r="B301" s="169"/>
      <c r="C301" s="477"/>
      <c r="D301" s="171"/>
      <c r="E301" s="476" t="s">
        <v>11</v>
      </c>
      <c r="F301" s="169"/>
      <c r="G301" s="477"/>
      <c r="H301" s="171"/>
    </row>
    <row r="302" spans="1:8">
      <c r="A302" s="168" t="s">
        <v>12</v>
      </c>
      <c r="B302" s="169"/>
      <c r="C302" s="477"/>
      <c r="D302" s="171"/>
      <c r="E302" s="476" t="s">
        <v>12</v>
      </c>
      <c r="F302" s="169"/>
      <c r="G302" s="477"/>
      <c r="H302" s="171"/>
    </row>
    <row r="303" spans="1:8">
      <c r="A303" s="478"/>
      <c r="B303" s="479"/>
      <c r="C303" s="480"/>
      <c r="D303" s="481"/>
      <c r="E303" s="478"/>
      <c r="F303" s="479"/>
      <c r="G303" s="480"/>
      <c r="H303" s="481"/>
    </row>
    <row r="304" spans="1:8" ht="28">
      <c r="A304" s="486">
        <v>12.3</v>
      </c>
      <c r="B304" s="487" t="s">
        <v>1376</v>
      </c>
      <c r="C304" s="367"/>
      <c r="D304" s="366"/>
      <c r="E304" s="488">
        <v>11.3</v>
      </c>
      <c r="F304" s="489" t="s">
        <v>1375</v>
      </c>
      <c r="G304" s="377"/>
      <c r="H304" s="376"/>
    </row>
    <row r="305" spans="1:8">
      <c r="A305" s="168" t="s">
        <v>129</v>
      </c>
      <c r="B305" s="485" t="s">
        <v>1862</v>
      </c>
      <c r="C305" s="542" t="s">
        <v>1370</v>
      </c>
      <c r="D305" s="171"/>
      <c r="E305" s="476" t="s">
        <v>129</v>
      </c>
      <c r="F305" s="169" t="s">
        <v>1863</v>
      </c>
      <c r="G305" s="477" t="str">
        <f t="shared" ref="F305:H309" si="30">C305</f>
        <v>Y</v>
      </c>
      <c r="H305" s="171">
        <f t="shared" si="30"/>
        <v>0</v>
      </c>
    </row>
    <row r="306" spans="1:8">
      <c r="A306" s="168" t="s">
        <v>188</v>
      </c>
      <c r="B306" s="169"/>
      <c r="C306" s="477"/>
      <c r="D306" s="171"/>
      <c r="E306" s="476" t="s">
        <v>188</v>
      </c>
      <c r="F306" s="169">
        <f t="shared" si="30"/>
        <v>0</v>
      </c>
      <c r="G306" s="477">
        <f t="shared" si="30"/>
        <v>0</v>
      </c>
      <c r="H306" s="171">
        <f t="shared" si="30"/>
        <v>0</v>
      </c>
    </row>
    <row r="307" spans="1:8">
      <c r="A307" s="168" t="s">
        <v>10</v>
      </c>
      <c r="B307" s="169"/>
      <c r="C307" s="477"/>
      <c r="D307" s="171"/>
      <c r="E307" s="476" t="s">
        <v>10</v>
      </c>
      <c r="F307" s="169">
        <f t="shared" si="30"/>
        <v>0</v>
      </c>
      <c r="G307" s="477">
        <f t="shared" si="30"/>
        <v>0</v>
      </c>
      <c r="H307" s="171">
        <f t="shared" si="30"/>
        <v>0</v>
      </c>
    </row>
    <row r="308" spans="1:8">
      <c r="A308" s="168" t="s">
        <v>11</v>
      </c>
      <c r="B308" s="169"/>
      <c r="C308" s="477"/>
      <c r="D308" s="171"/>
      <c r="E308" s="476" t="s">
        <v>11</v>
      </c>
      <c r="F308" s="169">
        <f t="shared" si="30"/>
        <v>0</v>
      </c>
      <c r="G308" s="477">
        <f t="shared" si="30"/>
        <v>0</v>
      </c>
      <c r="H308" s="171">
        <f t="shared" si="30"/>
        <v>0</v>
      </c>
    </row>
    <row r="309" spans="1:8">
      <c r="A309" s="168" t="s">
        <v>12</v>
      </c>
      <c r="B309" s="169"/>
      <c r="C309" s="477"/>
      <c r="D309" s="171"/>
      <c r="E309" s="476" t="s">
        <v>12</v>
      </c>
      <c r="F309" s="169">
        <f t="shared" si="30"/>
        <v>0</v>
      </c>
      <c r="G309" s="477">
        <f t="shared" si="30"/>
        <v>0</v>
      </c>
      <c r="H309" s="171">
        <f t="shared" si="30"/>
        <v>0</v>
      </c>
    </row>
    <row r="310" spans="1:8">
      <c r="A310" s="478"/>
      <c r="B310" s="479"/>
      <c r="C310" s="480"/>
      <c r="D310" s="481"/>
      <c r="E310" s="478"/>
      <c r="F310" s="479"/>
      <c r="G310" s="480"/>
      <c r="H310" s="481"/>
    </row>
    <row r="311" spans="1:8" ht="28">
      <c r="A311" s="162">
        <v>12.4</v>
      </c>
      <c r="B311" s="163" t="s">
        <v>1374</v>
      </c>
      <c r="C311" s="373"/>
      <c r="D311" s="372"/>
      <c r="E311" s="470">
        <v>11.4</v>
      </c>
      <c r="F311" s="471" t="s">
        <v>1373</v>
      </c>
      <c r="G311" s="379"/>
      <c r="H311" s="378"/>
    </row>
    <row r="312" spans="1:8" ht="56">
      <c r="A312" s="162"/>
      <c r="B312" s="495" t="s">
        <v>1372</v>
      </c>
      <c r="C312" s="367"/>
      <c r="D312" s="366"/>
      <c r="E312" s="470"/>
      <c r="F312" s="496" t="s">
        <v>1371</v>
      </c>
      <c r="G312" s="377"/>
      <c r="H312" s="376"/>
    </row>
    <row r="313" spans="1:8">
      <c r="A313" s="168" t="s">
        <v>129</v>
      </c>
      <c r="B313" s="485" t="s">
        <v>1864</v>
      </c>
      <c r="C313" s="542" t="s">
        <v>1370</v>
      </c>
      <c r="D313" s="547"/>
      <c r="E313" s="476" t="s">
        <v>129</v>
      </c>
      <c r="F313" s="169" t="str">
        <f t="shared" ref="F313:H317" si="31">B313</f>
        <v xml:space="preserve">Confirmed no such certificates issued which could cause such confusion. </v>
      </c>
      <c r="G313" s="477" t="str">
        <f t="shared" si="31"/>
        <v>Y</v>
      </c>
      <c r="H313" s="171">
        <f t="shared" si="31"/>
        <v>0</v>
      </c>
    </row>
    <row r="314" spans="1:8">
      <c r="A314" s="168" t="s">
        <v>188</v>
      </c>
      <c r="B314" s="169"/>
      <c r="C314" s="548"/>
      <c r="D314" s="171"/>
      <c r="E314" s="476" t="s">
        <v>188</v>
      </c>
      <c r="F314" s="169">
        <f t="shared" si="31"/>
        <v>0</v>
      </c>
      <c r="G314" s="477">
        <f t="shared" si="31"/>
        <v>0</v>
      </c>
      <c r="H314" s="171">
        <f t="shared" si="31"/>
        <v>0</v>
      </c>
    </row>
    <row r="315" spans="1:8" ht="94.5" customHeight="1">
      <c r="A315" s="168" t="s">
        <v>10</v>
      </c>
      <c r="B315" s="169"/>
      <c r="C315" s="477"/>
      <c r="D315" s="171"/>
      <c r="E315" s="476" t="s">
        <v>10</v>
      </c>
      <c r="F315" s="169">
        <f t="shared" si="31"/>
        <v>0</v>
      </c>
      <c r="G315" s="477">
        <f t="shared" si="31"/>
        <v>0</v>
      </c>
      <c r="H315" s="171">
        <f t="shared" si="31"/>
        <v>0</v>
      </c>
    </row>
    <row r="316" spans="1:8">
      <c r="A316" s="168" t="s">
        <v>11</v>
      </c>
      <c r="B316" s="169"/>
      <c r="C316" s="477"/>
      <c r="D316" s="171"/>
      <c r="E316" s="476" t="s">
        <v>11</v>
      </c>
      <c r="F316" s="169">
        <f t="shared" si="31"/>
        <v>0</v>
      </c>
      <c r="G316" s="477">
        <f t="shared" si="31"/>
        <v>0</v>
      </c>
      <c r="H316" s="171">
        <f t="shared" si="31"/>
        <v>0</v>
      </c>
    </row>
    <row r="317" spans="1:8">
      <c r="A317" s="168" t="s">
        <v>12</v>
      </c>
      <c r="B317" s="169"/>
      <c r="C317" s="477"/>
      <c r="D317" s="171"/>
      <c r="E317" s="476" t="s">
        <v>12</v>
      </c>
      <c r="F317" s="169">
        <f t="shared" si="31"/>
        <v>0</v>
      </c>
      <c r="G317" s="477">
        <f t="shared" si="31"/>
        <v>0</v>
      </c>
      <c r="H317" s="171">
        <f t="shared" si="31"/>
        <v>0</v>
      </c>
    </row>
    <row r="318" spans="1:8">
      <c r="A318" s="478"/>
      <c r="B318" s="479"/>
      <c r="C318" s="480"/>
      <c r="D318" s="481"/>
      <c r="E318" s="478"/>
      <c r="F318" s="479"/>
      <c r="G318" s="480"/>
      <c r="H318" s="481"/>
    </row>
    <row r="319" spans="1:8" ht="17.5">
      <c r="A319" s="534"/>
      <c r="B319" s="535" t="s">
        <v>1369</v>
      </c>
      <c r="C319" s="536"/>
      <c r="D319" s="537"/>
      <c r="E319" s="523"/>
      <c r="F319" s="592" t="s">
        <v>1368</v>
      </c>
      <c r="G319" s="525"/>
      <c r="H319" s="526"/>
    </row>
    <row r="320" spans="1:8" ht="42">
      <c r="A320" s="486" t="s">
        <v>1367</v>
      </c>
      <c r="B320" s="593" t="s">
        <v>1366</v>
      </c>
      <c r="C320" s="367"/>
      <c r="D320" s="366"/>
      <c r="E320" s="478"/>
      <c r="F320" s="479"/>
      <c r="G320" s="480"/>
      <c r="H320" s="481"/>
    </row>
    <row r="321" spans="1:8">
      <c r="A321" s="168" t="s">
        <v>129</v>
      </c>
      <c r="B321" s="571" t="s">
        <v>1339</v>
      </c>
      <c r="C321" s="594"/>
      <c r="D321" s="595"/>
      <c r="E321" s="478"/>
      <c r="F321" s="479"/>
      <c r="G321" s="480"/>
      <c r="H321" s="481"/>
    </row>
    <row r="322" spans="1:8" ht="32.25" customHeight="1">
      <c r="A322" s="168" t="s">
        <v>188</v>
      </c>
      <c r="B322" s="571" t="s">
        <v>1341</v>
      </c>
      <c r="C322" s="596"/>
      <c r="D322" s="597"/>
      <c r="E322" s="478"/>
      <c r="F322" s="479"/>
      <c r="G322" s="480"/>
      <c r="H322" s="481"/>
    </row>
    <row r="323" spans="1:8" ht="42.75" customHeight="1">
      <c r="A323" s="168" t="s">
        <v>10</v>
      </c>
      <c r="B323" s="571" t="s">
        <v>1341</v>
      </c>
      <c r="C323" s="596"/>
      <c r="D323" s="597"/>
      <c r="E323" s="478"/>
      <c r="F323" s="479"/>
      <c r="G323" s="480"/>
      <c r="H323" s="481"/>
    </row>
    <row r="324" spans="1:8" ht="171.75" customHeight="1">
      <c r="A324" s="168" t="s">
        <v>11</v>
      </c>
      <c r="B324" s="571" t="s">
        <v>1341</v>
      </c>
      <c r="C324" s="596"/>
      <c r="D324" s="597"/>
      <c r="E324" s="478"/>
      <c r="F324" s="479"/>
      <c r="G324" s="480"/>
      <c r="H324" s="481"/>
    </row>
    <row r="325" spans="1:8">
      <c r="A325" s="168" t="s">
        <v>12</v>
      </c>
      <c r="B325" s="571" t="s">
        <v>1341</v>
      </c>
      <c r="C325" s="596"/>
      <c r="D325" s="597"/>
      <c r="E325" s="478"/>
      <c r="F325" s="479"/>
      <c r="G325" s="480"/>
      <c r="H325" s="481"/>
    </row>
    <row r="326" spans="1:8" ht="84.75" customHeight="1">
      <c r="A326" s="478"/>
      <c r="B326" s="479"/>
      <c r="C326" s="480"/>
      <c r="D326" s="481"/>
      <c r="E326" s="478"/>
      <c r="F326" s="479"/>
      <c r="G326" s="480"/>
      <c r="H326" s="481"/>
    </row>
    <row r="327" spans="1:8">
      <c r="A327" s="162">
        <v>13</v>
      </c>
      <c r="B327" s="163" t="s">
        <v>1365</v>
      </c>
      <c r="C327" s="373"/>
      <c r="D327" s="372"/>
      <c r="E327" s="478"/>
      <c r="F327" s="479"/>
      <c r="G327" s="480"/>
      <c r="H327" s="481"/>
    </row>
    <row r="328" spans="1:8">
      <c r="A328" s="162">
        <v>13.1</v>
      </c>
      <c r="B328" s="487" t="s">
        <v>1364</v>
      </c>
      <c r="C328" s="367"/>
      <c r="D328" s="366"/>
      <c r="E328" s="478"/>
      <c r="F328" s="479"/>
      <c r="G328" s="480"/>
      <c r="H328" s="481"/>
    </row>
    <row r="329" spans="1:8" ht="126">
      <c r="A329" s="162"/>
      <c r="B329" s="495" t="s">
        <v>1363</v>
      </c>
      <c r="C329" s="367"/>
      <c r="D329" s="366"/>
      <c r="E329" s="154"/>
      <c r="F329" s="479"/>
      <c r="G329" s="480"/>
      <c r="H329" s="481"/>
    </row>
    <row r="330" spans="1:8">
      <c r="A330" s="478"/>
      <c r="B330" s="479"/>
      <c r="C330" s="480"/>
      <c r="D330" s="481"/>
      <c r="E330" s="154"/>
      <c r="F330" s="479"/>
      <c r="G330" s="480"/>
      <c r="H330" s="481"/>
    </row>
    <row r="331" spans="1:8" ht="28">
      <c r="A331" s="486">
        <v>13.2</v>
      </c>
      <c r="B331" s="487" t="s">
        <v>1362</v>
      </c>
      <c r="C331" s="367"/>
      <c r="D331" s="366"/>
      <c r="E331" s="478"/>
      <c r="F331" s="479"/>
      <c r="G331" s="480"/>
      <c r="H331" s="481"/>
    </row>
    <row r="332" spans="1:8">
      <c r="A332" s="168" t="s">
        <v>129</v>
      </c>
      <c r="B332" s="169"/>
      <c r="C332" s="477"/>
      <c r="D332" s="171"/>
      <c r="E332" s="154"/>
      <c r="F332" s="479"/>
      <c r="G332" s="480"/>
      <c r="H332" s="481"/>
    </row>
    <row r="333" spans="1:8" ht="169.5" customHeight="1">
      <c r="A333" s="168" t="s">
        <v>188</v>
      </c>
      <c r="B333" s="169"/>
      <c r="C333" s="477"/>
      <c r="D333" s="171"/>
      <c r="E333" s="154"/>
      <c r="F333" s="479"/>
      <c r="G333" s="480"/>
      <c r="H333" s="481"/>
    </row>
    <row r="334" spans="1:8">
      <c r="A334" s="168" t="s">
        <v>10</v>
      </c>
      <c r="B334" s="169"/>
      <c r="C334" s="477"/>
      <c r="D334" s="171"/>
      <c r="E334" s="154"/>
      <c r="F334" s="479"/>
      <c r="G334" s="480"/>
      <c r="H334" s="481"/>
    </row>
    <row r="335" spans="1:8">
      <c r="A335" s="168" t="s">
        <v>11</v>
      </c>
      <c r="B335" s="169"/>
      <c r="C335" s="477"/>
      <c r="D335" s="171"/>
      <c r="E335" s="154"/>
      <c r="F335" s="479"/>
      <c r="G335" s="480"/>
      <c r="H335" s="481"/>
    </row>
    <row r="336" spans="1:8">
      <c r="A336" s="168" t="s">
        <v>12</v>
      </c>
      <c r="B336" s="169"/>
      <c r="C336" s="477"/>
      <c r="D336" s="171"/>
      <c r="E336" s="154"/>
      <c r="F336" s="479"/>
      <c r="G336" s="480"/>
      <c r="H336" s="481"/>
    </row>
    <row r="337" spans="1:8">
      <c r="A337" s="478"/>
      <c r="B337" s="479"/>
      <c r="C337" s="480"/>
      <c r="D337" s="481"/>
      <c r="E337" s="154"/>
      <c r="F337" s="479"/>
      <c r="G337" s="480"/>
      <c r="H337" s="481"/>
    </row>
    <row r="338" spans="1:8" ht="126">
      <c r="A338" s="162">
        <v>13.3</v>
      </c>
      <c r="B338" s="163" t="s">
        <v>1361</v>
      </c>
      <c r="C338" s="373"/>
      <c r="D338" s="372"/>
      <c r="E338" s="478"/>
      <c r="F338" s="479"/>
      <c r="G338" s="480"/>
      <c r="H338" s="481"/>
    </row>
    <row r="339" spans="1:8">
      <c r="A339" s="168" t="s">
        <v>129</v>
      </c>
      <c r="B339" s="571"/>
      <c r="C339" s="548"/>
      <c r="D339" s="547"/>
      <c r="E339" s="154"/>
      <c r="F339" s="479"/>
      <c r="G339" s="480"/>
      <c r="H339" s="481"/>
    </row>
    <row r="340" spans="1:8" ht="39.75" customHeight="1">
      <c r="A340" s="168" t="s">
        <v>188</v>
      </c>
      <c r="B340" s="169"/>
      <c r="C340" s="477"/>
      <c r="D340" s="171"/>
      <c r="E340" s="154"/>
      <c r="F340" s="479"/>
      <c r="G340" s="480"/>
      <c r="H340" s="481"/>
    </row>
    <row r="341" spans="1:8" ht="50.25" customHeight="1">
      <c r="A341" s="168" t="s">
        <v>10</v>
      </c>
      <c r="B341" s="169"/>
      <c r="C341" s="477"/>
      <c r="D341" s="171"/>
      <c r="E341" s="154"/>
      <c r="F341" s="479"/>
      <c r="G341" s="480"/>
      <c r="H341" s="481"/>
    </row>
    <row r="342" spans="1:8">
      <c r="A342" s="168" t="s">
        <v>11</v>
      </c>
      <c r="B342" s="169"/>
      <c r="C342" s="477"/>
      <c r="D342" s="171"/>
      <c r="E342" s="154"/>
      <c r="F342" s="479"/>
      <c r="G342" s="480"/>
      <c r="H342" s="481"/>
    </row>
    <row r="343" spans="1:8">
      <c r="A343" s="168" t="s">
        <v>12</v>
      </c>
      <c r="B343" s="169"/>
      <c r="C343" s="477"/>
      <c r="D343" s="171"/>
      <c r="E343" s="154"/>
      <c r="F343" s="479"/>
      <c r="G343" s="480"/>
      <c r="H343" s="481"/>
    </row>
    <row r="344" spans="1:8">
      <c r="A344" s="478"/>
      <c r="B344" s="479"/>
      <c r="C344" s="480"/>
      <c r="D344" s="481"/>
      <c r="E344" s="154"/>
      <c r="F344" s="479"/>
      <c r="G344" s="480"/>
      <c r="H344" s="481"/>
    </row>
    <row r="345" spans="1:8" ht="15.5">
      <c r="A345" s="527">
        <v>14</v>
      </c>
      <c r="B345" s="492" t="s">
        <v>1360</v>
      </c>
      <c r="C345" s="371"/>
      <c r="D345" s="370"/>
      <c r="E345" s="154"/>
      <c r="F345" s="479"/>
      <c r="G345" s="480"/>
      <c r="H345" s="481"/>
    </row>
    <row r="346" spans="1:8">
      <c r="A346" s="162">
        <v>14.1</v>
      </c>
      <c r="B346" s="487" t="s">
        <v>1359</v>
      </c>
      <c r="C346" s="375"/>
      <c r="D346" s="374"/>
      <c r="E346" s="154"/>
      <c r="F346" s="479"/>
      <c r="G346" s="480"/>
      <c r="H346" s="481"/>
    </row>
    <row r="347" spans="1:8">
      <c r="A347" s="168" t="s">
        <v>129</v>
      </c>
      <c r="B347" s="571"/>
      <c r="C347" s="548"/>
      <c r="D347" s="547"/>
      <c r="E347" s="154"/>
      <c r="F347" s="479"/>
      <c r="G347" s="480"/>
      <c r="H347" s="481"/>
    </row>
    <row r="348" spans="1:8" ht="94.5" customHeight="1">
      <c r="A348" s="168" t="s">
        <v>188</v>
      </c>
      <c r="B348" s="169"/>
      <c r="C348" s="477"/>
      <c r="D348" s="171"/>
      <c r="E348" s="154"/>
      <c r="F348" s="479"/>
      <c r="G348" s="480"/>
      <c r="H348" s="481"/>
    </row>
    <row r="349" spans="1:8">
      <c r="A349" s="168" t="s">
        <v>10</v>
      </c>
      <c r="B349" s="169"/>
      <c r="C349" s="477"/>
      <c r="D349" s="171"/>
      <c r="E349" s="154"/>
      <c r="F349" s="479"/>
      <c r="G349" s="480"/>
      <c r="H349" s="481"/>
    </row>
    <row r="350" spans="1:8">
      <c r="A350" s="168" t="s">
        <v>11</v>
      </c>
      <c r="B350" s="169"/>
      <c r="C350" s="477"/>
      <c r="D350" s="171"/>
      <c r="E350" s="154"/>
      <c r="F350" s="479"/>
      <c r="G350" s="480"/>
      <c r="H350" s="481"/>
    </row>
    <row r="351" spans="1:8">
      <c r="A351" s="168" t="s">
        <v>12</v>
      </c>
      <c r="B351" s="169"/>
      <c r="C351" s="477"/>
      <c r="D351" s="171"/>
      <c r="E351" s="154"/>
      <c r="F351" s="479"/>
      <c r="G351" s="480"/>
      <c r="H351" s="481"/>
    </row>
    <row r="352" spans="1:8">
      <c r="A352" s="478"/>
      <c r="B352" s="479"/>
      <c r="C352" s="480"/>
      <c r="D352" s="481"/>
      <c r="E352" s="154"/>
      <c r="F352" s="479"/>
      <c r="G352" s="480"/>
      <c r="H352" s="481"/>
    </row>
    <row r="353" spans="1:12" ht="56">
      <c r="A353" s="486">
        <v>14.2</v>
      </c>
      <c r="B353" s="487" t="s">
        <v>1358</v>
      </c>
      <c r="C353" s="367"/>
      <c r="D353" s="366"/>
      <c r="E353" s="154"/>
      <c r="F353" s="479"/>
      <c r="G353" s="480"/>
      <c r="H353" s="481"/>
    </row>
    <row r="354" spans="1:12">
      <c r="A354" s="168" t="s">
        <v>129</v>
      </c>
      <c r="B354" s="169"/>
      <c r="C354" s="477"/>
      <c r="D354" s="171"/>
      <c r="E354" s="154"/>
      <c r="F354" s="479"/>
      <c r="G354" s="480"/>
      <c r="H354" s="481"/>
    </row>
    <row r="355" spans="1:12" ht="39" customHeight="1">
      <c r="A355" s="168" t="s">
        <v>188</v>
      </c>
      <c r="B355" s="169"/>
      <c r="C355" s="477"/>
      <c r="D355" s="171"/>
      <c r="E355" s="154"/>
      <c r="F355" s="479"/>
      <c r="G355" s="480"/>
      <c r="H355" s="481"/>
    </row>
    <row r="356" spans="1:12" ht="59.25" customHeight="1">
      <c r="A356" s="168" t="s">
        <v>10</v>
      </c>
      <c r="B356" s="169"/>
      <c r="C356" s="477"/>
      <c r="D356" s="171"/>
      <c r="E356" s="154"/>
      <c r="F356" s="479"/>
      <c r="G356" s="480"/>
      <c r="H356" s="481"/>
    </row>
    <row r="357" spans="1:12" ht="42" customHeight="1">
      <c r="A357" s="168" t="s">
        <v>11</v>
      </c>
      <c r="B357" s="169"/>
      <c r="C357" s="477"/>
      <c r="D357" s="171"/>
      <c r="E357" s="154"/>
      <c r="F357" s="479"/>
      <c r="G357" s="480"/>
      <c r="H357" s="481"/>
    </row>
    <row r="358" spans="1:12" ht="81.75" customHeight="1">
      <c r="A358" s="168" t="s">
        <v>12</v>
      </c>
      <c r="B358" s="169"/>
      <c r="C358" s="477"/>
      <c r="D358" s="171"/>
      <c r="E358" s="154"/>
      <c r="F358" s="479"/>
      <c r="G358" s="480"/>
      <c r="H358" s="481"/>
    </row>
    <row r="359" spans="1:12">
      <c r="A359" s="478"/>
      <c r="B359" s="479"/>
      <c r="C359" s="480"/>
      <c r="D359" s="481"/>
      <c r="E359" s="154"/>
      <c r="F359" s="479"/>
      <c r="G359" s="480"/>
      <c r="H359" s="481"/>
    </row>
    <row r="360" spans="1:12" ht="15.5">
      <c r="A360" s="527">
        <v>15</v>
      </c>
      <c r="B360" s="492" t="s">
        <v>1357</v>
      </c>
      <c r="C360" s="371"/>
      <c r="D360" s="370"/>
      <c r="E360" s="154"/>
      <c r="F360" s="479"/>
      <c r="G360" s="480"/>
      <c r="H360" s="481"/>
    </row>
    <row r="361" spans="1:12" ht="28">
      <c r="A361" s="162">
        <v>15.1</v>
      </c>
      <c r="B361" s="487" t="s">
        <v>1356</v>
      </c>
      <c r="C361" s="367"/>
      <c r="D361" s="366"/>
      <c r="E361" s="154"/>
      <c r="F361" s="479"/>
      <c r="G361" s="480"/>
      <c r="H361" s="481"/>
    </row>
    <row r="362" spans="1:12">
      <c r="A362" s="162"/>
      <c r="B362" s="487" t="s">
        <v>1355</v>
      </c>
      <c r="C362" s="367"/>
      <c r="D362" s="366"/>
      <c r="E362" s="154"/>
      <c r="F362" s="479"/>
      <c r="G362" s="480"/>
      <c r="H362" s="481"/>
    </row>
    <row r="363" spans="1:12" ht="42">
      <c r="A363" s="162"/>
      <c r="B363" s="487" t="s">
        <v>1354</v>
      </c>
      <c r="C363" s="367"/>
      <c r="D363" s="366"/>
      <c r="E363" s="154"/>
      <c r="F363" s="479"/>
      <c r="G363" s="480"/>
      <c r="H363" s="481"/>
    </row>
    <row r="364" spans="1:12">
      <c r="A364" s="168" t="s">
        <v>129</v>
      </c>
      <c r="B364" s="571"/>
      <c r="C364" s="548"/>
      <c r="D364" s="547"/>
      <c r="E364" s="154"/>
      <c r="F364" s="479"/>
      <c r="G364" s="480"/>
      <c r="H364" s="481"/>
    </row>
    <row r="365" spans="1:12" ht="91.5" customHeight="1">
      <c r="A365" s="168" t="s">
        <v>188</v>
      </c>
      <c r="B365" s="169"/>
      <c r="C365" s="477"/>
      <c r="D365" s="171"/>
      <c r="E365" s="154"/>
      <c r="F365" s="479"/>
      <c r="G365" s="480"/>
      <c r="H365" s="481"/>
    </row>
    <row r="366" spans="1:12">
      <c r="A366" s="168" t="s">
        <v>10</v>
      </c>
      <c r="B366" s="169"/>
      <c r="C366" s="477"/>
      <c r="D366" s="171"/>
      <c r="E366" s="154"/>
      <c r="F366" s="479"/>
      <c r="G366" s="480"/>
      <c r="H366" s="481"/>
    </row>
    <row r="367" spans="1:12">
      <c r="A367" s="168" t="s">
        <v>11</v>
      </c>
      <c r="B367" s="169"/>
      <c r="C367" s="477"/>
      <c r="D367" s="171"/>
      <c r="E367" s="154"/>
      <c r="F367" s="479"/>
      <c r="G367" s="480"/>
      <c r="H367" s="481"/>
      <c r="L367" s="360" t="s">
        <v>1341</v>
      </c>
    </row>
    <row r="368" spans="1:12">
      <c r="A368" s="168" t="s">
        <v>12</v>
      </c>
      <c r="B368" s="169"/>
      <c r="C368" s="477"/>
      <c r="D368" s="171"/>
      <c r="E368" s="154"/>
      <c r="F368" s="479"/>
      <c r="G368" s="480"/>
      <c r="H368" s="481"/>
      <c r="L368" s="360" t="s">
        <v>1340</v>
      </c>
    </row>
    <row r="369" spans="1:12">
      <c r="A369" s="478"/>
      <c r="B369" s="479"/>
      <c r="C369" s="480"/>
      <c r="D369" s="481"/>
      <c r="E369" s="154"/>
      <c r="F369" s="479"/>
      <c r="G369" s="480"/>
      <c r="H369" s="481"/>
      <c r="L369" s="360" t="s">
        <v>1339</v>
      </c>
    </row>
    <row r="370" spans="1:12" ht="42">
      <c r="A370" s="162">
        <v>15.2</v>
      </c>
      <c r="B370" s="163" t="s">
        <v>1353</v>
      </c>
      <c r="C370" s="373"/>
      <c r="D370" s="372"/>
      <c r="E370" s="154"/>
      <c r="F370" s="479"/>
      <c r="G370" s="480"/>
      <c r="H370" s="481"/>
    </row>
    <row r="371" spans="1:12">
      <c r="A371" s="168" t="s">
        <v>129</v>
      </c>
      <c r="B371" s="571"/>
      <c r="C371" s="548"/>
      <c r="D371" s="547"/>
      <c r="E371" s="154"/>
      <c r="F371" s="479"/>
      <c r="G371" s="480"/>
      <c r="H371" s="481"/>
    </row>
    <row r="372" spans="1:12" ht="46.5" customHeight="1">
      <c r="A372" s="168" t="s">
        <v>188</v>
      </c>
      <c r="B372" s="169"/>
      <c r="C372" s="477"/>
      <c r="D372" s="171"/>
      <c r="E372" s="154"/>
      <c r="F372" s="479"/>
      <c r="G372" s="480"/>
      <c r="H372" s="481"/>
    </row>
    <row r="373" spans="1:12" ht="172.5" customHeight="1">
      <c r="A373" s="168" t="s">
        <v>10</v>
      </c>
      <c r="B373" s="169"/>
      <c r="C373" s="477"/>
      <c r="D373" s="171"/>
      <c r="E373" s="154"/>
      <c r="F373" s="479"/>
      <c r="G373" s="480"/>
      <c r="H373" s="481"/>
    </row>
    <row r="374" spans="1:12">
      <c r="A374" s="168" t="s">
        <v>11</v>
      </c>
      <c r="B374" s="169"/>
      <c r="C374" s="477"/>
      <c r="D374" s="171"/>
      <c r="E374" s="154"/>
      <c r="F374" s="479"/>
      <c r="G374" s="480"/>
      <c r="H374" s="481"/>
    </row>
    <row r="375" spans="1:12">
      <c r="A375" s="168" t="s">
        <v>12</v>
      </c>
      <c r="B375" s="169"/>
      <c r="C375" s="477"/>
      <c r="D375" s="171"/>
      <c r="E375" s="154"/>
      <c r="F375" s="479"/>
      <c r="G375" s="480"/>
      <c r="H375" s="481"/>
    </row>
    <row r="376" spans="1:12">
      <c r="A376" s="478"/>
      <c r="B376" s="479"/>
      <c r="C376" s="480"/>
      <c r="D376" s="481"/>
      <c r="E376" s="154"/>
      <c r="F376" s="479"/>
      <c r="G376" s="480"/>
      <c r="H376" s="481"/>
    </row>
    <row r="377" spans="1:12" ht="15.5">
      <c r="A377" s="498">
        <v>16</v>
      </c>
      <c r="B377" s="462" t="s">
        <v>1352</v>
      </c>
      <c r="C377" s="369"/>
      <c r="D377" s="368"/>
      <c r="E377" s="154"/>
      <c r="F377" s="479"/>
      <c r="G377" s="480"/>
      <c r="H377" s="481"/>
    </row>
    <row r="378" spans="1:12" ht="140">
      <c r="A378" s="486">
        <v>16.100000000000001</v>
      </c>
      <c r="B378" s="487" t="s">
        <v>1351</v>
      </c>
      <c r="C378" s="367"/>
      <c r="D378" s="366"/>
      <c r="E378" s="154"/>
      <c r="F378" s="479"/>
      <c r="G378" s="480"/>
      <c r="H378" s="481"/>
    </row>
    <row r="379" spans="1:12">
      <c r="A379" s="168" t="s">
        <v>129</v>
      </c>
      <c r="B379" s="169"/>
      <c r="C379" s="477"/>
      <c r="D379" s="171"/>
      <c r="E379" s="154"/>
      <c r="F379" s="479"/>
      <c r="G379" s="480"/>
      <c r="H379" s="481"/>
    </row>
    <row r="380" spans="1:12" ht="43.5" customHeight="1">
      <c r="A380" s="168" t="s">
        <v>188</v>
      </c>
      <c r="B380" s="169"/>
      <c r="C380" s="477"/>
      <c r="D380" s="171"/>
      <c r="E380" s="154"/>
      <c r="F380" s="479"/>
      <c r="G380" s="480"/>
      <c r="H380" s="481"/>
    </row>
    <row r="381" spans="1:12" ht="89.25" customHeight="1">
      <c r="A381" s="168" t="s">
        <v>10</v>
      </c>
      <c r="B381" s="169"/>
      <c r="C381" s="477"/>
      <c r="D381" s="171"/>
      <c r="E381" s="154"/>
      <c r="F381" s="479"/>
      <c r="G381" s="480"/>
      <c r="H381" s="481"/>
    </row>
    <row r="382" spans="1:12" ht="115.5" customHeight="1">
      <c r="A382" s="168" t="s">
        <v>11</v>
      </c>
      <c r="B382" s="169"/>
      <c r="C382" s="477"/>
      <c r="D382" s="171"/>
      <c r="E382" s="154"/>
      <c r="F382" s="479"/>
      <c r="G382" s="480"/>
      <c r="H382" s="481"/>
    </row>
    <row r="383" spans="1:12">
      <c r="A383" s="168" t="s">
        <v>12</v>
      </c>
      <c r="B383" s="169"/>
      <c r="C383" s="477"/>
      <c r="D383" s="171"/>
      <c r="E383" s="154"/>
      <c r="F383" s="479"/>
      <c r="G383" s="480"/>
      <c r="H383" s="481"/>
    </row>
    <row r="384" spans="1:12">
      <c r="A384" s="478"/>
      <c r="B384" s="479"/>
      <c r="C384" s="480"/>
      <c r="D384" s="481"/>
      <c r="E384" s="154"/>
      <c r="F384" s="479"/>
      <c r="G384" s="480"/>
      <c r="H384" s="481"/>
    </row>
    <row r="385" spans="1:8" ht="15.5">
      <c r="A385" s="527">
        <v>18</v>
      </c>
      <c r="B385" s="492" t="s">
        <v>1350</v>
      </c>
      <c r="C385" s="371"/>
      <c r="D385" s="370"/>
      <c r="E385" s="154"/>
      <c r="F385" s="479"/>
      <c r="G385" s="480"/>
      <c r="H385" s="481"/>
    </row>
    <row r="386" spans="1:8" ht="28">
      <c r="A386" s="162">
        <v>18.100000000000001</v>
      </c>
      <c r="B386" s="487" t="s">
        <v>1349</v>
      </c>
      <c r="C386" s="367"/>
      <c r="D386" s="366"/>
      <c r="E386" s="154"/>
      <c r="F386" s="479"/>
      <c r="G386" s="480"/>
      <c r="H386" s="481"/>
    </row>
    <row r="387" spans="1:8" ht="70">
      <c r="A387" s="162"/>
      <c r="B387" s="495" t="s">
        <v>1348</v>
      </c>
      <c r="C387" s="367"/>
      <c r="D387" s="366"/>
      <c r="E387" s="154"/>
      <c r="F387" s="479"/>
      <c r="G387" s="480"/>
      <c r="H387" s="481"/>
    </row>
    <row r="388" spans="1:8">
      <c r="A388" s="168" t="s">
        <v>129</v>
      </c>
      <c r="B388" s="571"/>
      <c r="C388" s="548"/>
      <c r="D388" s="547"/>
      <c r="E388" s="154"/>
      <c r="F388" s="479"/>
      <c r="G388" s="480"/>
      <c r="H388" s="481"/>
    </row>
    <row r="389" spans="1:8" ht="76.5" customHeight="1">
      <c r="A389" s="168" t="s">
        <v>188</v>
      </c>
      <c r="B389" s="169"/>
      <c r="C389" s="477"/>
      <c r="D389" s="171"/>
      <c r="E389" s="154"/>
      <c r="F389" s="479"/>
      <c r="G389" s="480"/>
      <c r="H389" s="481"/>
    </row>
    <row r="390" spans="1:8">
      <c r="A390" s="168" t="s">
        <v>10</v>
      </c>
      <c r="B390" s="169"/>
      <c r="C390" s="477"/>
      <c r="D390" s="171"/>
      <c r="E390" s="154"/>
      <c r="F390" s="479"/>
      <c r="G390" s="480"/>
      <c r="H390" s="481"/>
    </row>
    <row r="391" spans="1:8">
      <c r="A391" s="168" t="s">
        <v>11</v>
      </c>
      <c r="B391" s="169"/>
      <c r="C391" s="477"/>
      <c r="D391" s="171"/>
      <c r="E391" s="154"/>
      <c r="F391" s="479"/>
      <c r="G391" s="480"/>
      <c r="H391" s="481"/>
    </row>
    <row r="392" spans="1:8">
      <c r="A392" s="168" t="s">
        <v>12</v>
      </c>
      <c r="B392" s="169"/>
      <c r="C392" s="477"/>
      <c r="D392" s="171"/>
      <c r="E392" s="154"/>
      <c r="F392" s="479"/>
      <c r="G392" s="480"/>
      <c r="H392" s="481"/>
    </row>
    <row r="393" spans="1:8">
      <c r="A393" s="478"/>
      <c r="B393" s="479"/>
      <c r="C393" s="480"/>
      <c r="D393" s="481"/>
      <c r="E393" s="154"/>
      <c r="F393" s="479"/>
      <c r="G393" s="480"/>
      <c r="H393" s="481"/>
    </row>
    <row r="394" spans="1:8" ht="42">
      <c r="A394" s="162"/>
      <c r="B394" s="487" t="s">
        <v>1347</v>
      </c>
      <c r="C394" s="367"/>
      <c r="D394" s="366"/>
      <c r="E394" s="154"/>
      <c r="F394" s="479"/>
      <c r="G394" s="480"/>
      <c r="H394" s="481"/>
    </row>
    <row r="395" spans="1:8">
      <c r="A395" s="168" t="s">
        <v>129</v>
      </c>
      <c r="B395" s="571"/>
      <c r="C395" s="548"/>
      <c r="D395" s="547"/>
      <c r="E395" s="154"/>
      <c r="F395" s="479"/>
      <c r="G395" s="480"/>
      <c r="H395" s="481"/>
    </row>
    <row r="396" spans="1:8" ht="44.25" customHeight="1">
      <c r="A396" s="168" t="s">
        <v>188</v>
      </c>
      <c r="B396" s="169"/>
      <c r="C396" s="477"/>
      <c r="D396" s="171"/>
      <c r="E396" s="154"/>
      <c r="F396" s="479"/>
      <c r="G396" s="480"/>
      <c r="H396" s="481"/>
    </row>
    <row r="397" spans="1:8" ht="81.75" customHeight="1">
      <c r="A397" s="168" t="s">
        <v>10</v>
      </c>
      <c r="B397" s="169"/>
      <c r="C397" s="477"/>
      <c r="D397" s="171"/>
      <c r="E397" s="154"/>
      <c r="F397" s="479"/>
      <c r="G397" s="480"/>
      <c r="H397" s="481"/>
    </row>
    <row r="398" spans="1:8">
      <c r="A398" s="168" t="s">
        <v>11</v>
      </c>
      <c r="B398" s="169"/>
      <c r="C398" s="477"/>
      <c r="D398" s="171"/>
      <c r="E398" s="154"/>
      <c r="F398" s="479"/>
      <c r="G398" s="480"/>
      <c r="H398" s="481"/>
    </row>
    <row r="399" spans="1:8">
      <c r="A399" s="168" t="s">
        <v>12</v>
      </c>
      <c r="B399" s="169"/>
      <c r="C399" s="477"/>
      <c r="D399" s="171"/>
      <c r="E399" s="154"/>
      <c r="F399" s="479"/>
      <c r="G399" s="480"/>
      <c r="H399" s="481"/>
    </row>
    <row r="400" spans="1:8">
      <c r="A400" s="478"/>
      <c r="B400" s="479"/>
      <c r="C400" s="480"/>
      <c r="D400" s="481"/>
      <c r="E400" s="154"/>
      <c r="F400" s="479"/>
      <c r="G400" s="480"/>
      <c r="H400" s="481"/>
    </row>
    <row r="401" spans="1:8" ht="15.5">
      <c r="A401" s="498">
        <v>19</v>
      </c>
      <c r="B401" s="462" t="s">
        <v>1346</v>
      </c>
      <c r="C401" s="369"/>
      <c r="D401" s="368"/>
      <c r="E401" s="154"/>
      <c r="F401" s="479"/>
      <c r="G401" s="480"/>
      <c r="H401" s="481"/>
    </row>
    <row r="402" spans="1:8" ht="28">
      <c r="A402" s="486">
        <v>19.100000000000001</v>
      </c>
      <c r="B402" s="487" t="s">
        <v>1345</v>
      </c>
      <c r="C402" s="367"/>
      <c r="D402" s="366"/>
      <c r="E402" s="154"/>
      <c r="F402" s="479"/>
      <c r="G402" s="480"/>
      <c r="H402" s="481"/>
    </row>
    <row r="403" spans="1:8">
      <c r="A403" s="168" t="s">
        <v>129</v>
      </c>
      <c r="B403" s="169"/>
      <c r="C403" s="477"/>
      <c r="D403" s="171"/>
      <c r="E403" s="154"/>
      <c r="F403" s="479"/>
      <c r="G403" s="480"/>
      <c r="H403" s="481"/>
    </row>
    <row r="404" spans="1:8" ht="54" customHeight="1">
      <c r="A404" s="168" t="s">
        <v>188</v>
      </c>
      <c r="B404" s="169"/>
      <c r="C404" s="477"/>
      <c r="D404" s="171"/>
      <c r="E404" s="154"/>
      <c r="F404" s="479"/>
      <c r="G404" s="480"/>
      <c r="H404" s="481"/>
    </row>
    <row r="405" spans="1:8">
      <c r="A405" s="168" t="s">
        <v>10</v>
      </c>
      <c r="B405" s="169"/>
      <c r="C405" s="477"/>
      <c r="D405" s="171"/>
      <c r="E405" s="154"/>
      <c r="F405" s="479"/>
      <c r="G405" s="480"/>
      <c r="H405" s="481"/>
    </row>
    <row r="406" spans="1:8">
      <c r="A406" s="168" t="s">
        <v>11</v>
      </c>
      <c r="B406" s="169"/>
      <c r="C406" s="477"/>
      <c r="D406" s="171"/>
      <c r="E406" s="154"/>
      <c r="F406" s="479"/>
      <c r="G406" s="480"/>
      <c r="H406" s="481"/>
    </row>
    <row r="407" spans="1:8">
      <c r="A407" s="168" t="s">
        <v>12</v>
      </c>
      <c r="B407" s="169"/>
      <c r="C407" s="477"/>
      <c r="D407" s="171"/>
      <c r="E407" s="154"/>
      <c r="F407" s="479"/>
      <c r="G407" s="480"/>
      <c r="H407" s="481"/>
    </row>
    <row r="408" spans="1:8">
      <c r="A408" s="478"/>
      <c r="B408" s="479"/>
      <c r="C408" s="480"/>
      <c r="D408" s="481"/>
      <c r="E408" s="154"/>
      <c r="F408" s="479"/>
      <c r="G408" s="480"/>
      <c r="H408" s="481"/>
    </row>
    <row r="409" spans="1:8">
      <c r="A409" s="486">
        <v>19.2</v>
      </c>
      <c r="B409" s="487" t="s">
        <v>1344</v>
      </c>
      <c r="C409" s="367"/>
      <c r="D409" s="366"/>
      <c r="E409" s="154"/>
      <c r="F409" s="479"/>
      <c r="G409" s="480"/>
      <c r="H409" s="481"/>
    </row>
    <row r="410" spans="1:8">
      <c r="A410" s="168" t="s">
        <v>129</v>
      </c>
      <c r="B410" s="169"/>
      <c r="C410" s="477"/>
      <c r="D410" s="171"/>
      <c r="E410" s="154"/>
      <c r="F410" s="479"/>
      <c r="G410" s="480"/>
      <c r="H410" s="481"/>
    </row>
    <row r="411" spans="1:8" ht="87.75" customHeight="1">
      <c r="A411" s="168" t="s">
        <v>188</v>
      </c>
      <c r="B411" s="169"/>
      <c r="C411" s="477"/>
      <c r="D411" s="171"/>
      <c r="E411" s="154"/>
      <c r="F411" s="479"/>
      <c r="G411" s="480"/>
      <c r="H411" s="481"/>
    </row>
    <row r="412" spans="1:8">
      <c r="A412" s="168" t="s">
        <v>10</v>
      </c>
      <c r="B412" s="169"/>
      <c r="C412" s="477"/>
      <c r="D412" s="171"/>
      <c r="E412" s="154"/>
      <c r="F412" s="479"/>
      <c r="G412" s="480"/>
      <c r="H412" s="481"/>
    </row>
    <row r="413" spans="1:8">
      <c r="A413" s="168" t="s">
        <v>11</v>
      </c>
      <c r="B413" s="169"/>
      <c r="C413" s="477"/>
      <c r="D413" s="171"/>
      <c r="E413" s="154"/>
      <c r="F413" s="479"/>
      <c r="G413" s="480"/>
      <c r="H413" s="481"/>
    </row>
    <row r="414" spans="1:8">
      <c r="A414" s="168" t="s">
        <v>12</v>
      </c>
      <c r="B414" s="169"/>
      <c r="C414" s="477"/>
      <c r="D414" s="171"/>
      <c r="E414" s="154"/>
      <c r="F414" s="479"/>
      <c r="G414" s="480"/>
      <c r="H414" s="481"/>
    </row>
    <row r="415" spans="1:8">
      <c r="A415" s="478"/>
      <c r="B415" s="479"/>
      <c r="C415" s="480"/>
      <c r="D415" s="481"/>
      <c r="E415" s="154"/>
      <c r="F415" s="479"/>
      <c r="G415" s="480"/>
      <c r="H415" s="481"/>
    </row>
    <row r="416" spans="1:8" ht="42">
      <c r="A416" s="486">
        <v>19.3</v>
      </c>
      <c r="B416" s="487" t="s">
        <v>1343</v>
      </c>
      <c r="C416" s="367"/>
      <c r="D416" s="366"/>
      <c r="E416" s="154"/>
      <c r="F416" s="479"/>
      <c r="G416" s="480"/>
      <c r="H416" s="481"/>
    </row>
    <row r="417" spans="1:8">
      <c r="A417" s="168" t="s">
        <v>129</v>
      </c>
      <c r="B417" s="169"/>
      <c r="C417" s="477"/>
      <c r="D417" s="171"/>
      <c r="E417" s="154"/>
      <c r="F417" s="479"/>
      <c r="G417" s="480"/>
      <c r="H417" s="481"/>
    </row>
    <row r="418" spans="1:8" ht="60" customHeight="1">
      <c r="A418" s="168" t="s">
        <v>188</v>
      </c>
      <c r="B418" s="169"/>
      <c r="C418" s="477"/>
      <c r="D418" s="171"/>
      <c r="E418" s="154"/>
      <c r="F418" s="479"/>
      <c r="G418" s="480"/>
      <c r="H418" s="481"/>
    </row>
    <row r="419" spans="1:8">
      <c r="A419" s="168" t="s">
        <v>10</v>
      </c>
      <c r="B419" s="169"/>
      <c r="C419" s="477"/>
      <c r="D419" s="171"/>
      <c r="E419" s="154"/>
      <c r="F419" s="479"/>
      <c r="G419" s="480"/>
      <c r="H419" s="481"/>
    </row>
    <row r="420" spans="1:8">
      <c r="A420" s="168" t="s">
        <v>11</v>
      </c>
      <c r="B420" s="169"/>
      <c r="C420" s="477"/>
      <c r="D420" s="171"/>
      <c r="E420" s="154"/>
      <c r="F420" s="479"/>
      <c r="G420" s="480"/>
      <c r="H420" s="481"/>
    </row>
    <row r="421" spans="1:8">
      <c r="A421" s="168" t="s">
        <v>12</v>
      </c>
      <c r="B421" s="169"/>
      <c r="C421" s="477"/>
      <c r="D421" s="171"/>
      <c r="E421" s="154"/>
      <c r="F421" s="479"/>
      <c r="G421" s="480"/>
      <c r="H421" s="481"/>
    </row>
    <row r="422" spans="1:8">
      <c r="A422" s="478"/>
      <c r="B422" s="479"/>
      <c r="C422" s="480"/>
      <c r="D422" s="481"/>
      <c r="E422" s="154"/>
      <c r="F422" s="479"/>
      <c r="G422" s="480"/>
      <c r="H422" s="481"/>
    </row>
    <row r="423" spans="1:8" ht="28">
      <c r="A423" s="486">
        <v>19.399999999999999</v>
      </c>
      <c r="B423" s="487" t="s">
        <v>1342</v>
      </c>
      <c r="C423" s="367"/>
      <c r="D423" s="366"/>
      <c r="E423" s="154"/>
      <c r="F423" s="479"/>
      <c r="G423" s="480"/>
      <c r="H423" s="481"/>
    </row>
    <row r="424" spans="1:8">
      <c r="A424" s="168" t="s">
        <v>129</v>
      </c>
      <c r="B424" s="169"/>
      <c r="C424" s="477"/>
      <c r="D424" s="171"/>
      <c r="E424" s="154"/>
      <c r="F424" s="479"/>
      <c r="G424" s="480"/>
      <c r="H424" s="481"/>
    </row>
    <row r="425" spans="1:8">
      <c r="A425" s="168" t="s">
        <v>188</v>
      </c>
      <c r="B425" s="169"/>
      <c r="C425" s="477"/>
      <c r="D425" s="171"/>
      <c r="E425" s="154"/>
      <c r="F425" s="479"/>
      <c r="G425" s="480"/>
      <c r="H425" s="481"/>
    </row>
    <row r="426" spans="1:8">
      <c r="A426" s="168" t="s">
        <v>10</v>
      </c>
      <c r="B426" s="169"/>
      <c r="C426" s="477"/>
      <c r="D426" s="171"/>
      <c r="E426" s="154"/>
      <c r="F426" s="479"/>
      <c r="G426" s="480"/>
      <c r="H426" s="481"/>
    </row>
    <row r="427" spans="1:8">
      <c r="A427" s="168" t="s">
        <v>11</v>
      </c>
      <c r="B427" s="169"/>
      <c r="C427" s="477"/>
      <c r="D427" s="171"/>
      <c r="E427" s="154"/>
      <c r="F427" s="479"/>
      <c r="G427" s="480"/>
      <c r="H427" s="481"/>
    </row>
    <row r="428" spans="1:8">
      <c r="A428" s="168" t="s">
        <v>12</v>
      </c>
      <c r="B428" s="169"/>
      <c r="C428" s="477"/>
      <c r="D428" s="171"/>
      <c r="E428" s="154"/>
      <c r="F428" s="479"/>
      <c r="G428" s="480"/>
      <c r="H428" s="481"/>
    </row>
    <row r="429" spans="1:8">
      <c r="A429" s="158"/>
      <c r="B429" s="158"/>
      <c r="C429" s="598"/>
      <c r="D429" s="158"/>
      <c r="E429" s="154"/>
      <c r="F429" s="479"/>
      <c r="G429" s="480"/>
      <c r="H429" s="481"/>
    </row>
    <row r="430" spans="1:8">
      <c r="A430" s="158"/>
      <c r="B430" s="158"/>
      <c r="C430" s="598"/>
      <c r="D430" s="158"/>
      <c r="E430" s="154"/>
      <c r="F430" s="479"/>
      <c r="G430" s="480"/>
      <c r="H430" s="481"/>
    </row>
    <row r="431" spans="1:8">
      <c r="A431" s="158"/>
      <c r="B431" s="158"/>
      <c r="C431" s="598"/>
      <c r="D431" s="158"/>
      <c r="E431" s="154"/>
      <c r="F431" s="479"/>
      <c r="G431" s="480"/>
      <c r="H431" s="481"/>
    </row>
    <row r="432" spans="1:8">
      <c r="A432" s="158"/>
      <c r="B432" s="158"/>
      <c r="C432" s="598"/>
      <c r="D432" s="158"/>
      <c r="E432" s="154"/>
      <c r="F432" s="479"/>
      <c r="G432" s="480"/>
      <c r="H432" s="481"/>
    </row>
    <row r="433" spans="1:8">
      <c r="A433" s="158"/>
      <c r="B433" s="158"/>
      <c r="C433" s="598"/>
      <c r="D433" s="158"/>
      <c r="E433" s="154"/>
      <c r="F433" s="479"/>
      <c r="G433" s="480"/>
      <c r="H433" s="481"/>
    </row>
    <row r="434" spans="1:8">
      <c r="A434" s="158"/>
      <c r="B434" s="158"/>
      <c r="C434" s="598"/>
      <c r="D434" s="158"/>
      <c r="E434" s="154"/>
      <c r="F434" s="479"/>
      <c r="G434" s="480"/>
      <c r="H434" s="481"/>
    </row>
    <row r="435" spans="1:8">
      <c r="A435" s="158"/>
      <c r="B435" s="158"/>
      <c r="C435" s="598"/>
      <c r="D435" s="158"/>
      <c r="E435" s="154"/>
      <c r="F435" s="479"/>
      <c r="G435" s="480"/>
      <c r="H435" s="481"/>
    </row>
    <row r="436" spans="1:8">
      <c r="A436" s="158"/>
      <c r="B436" s="158"/>
      <c r="C436" s="598"/>
      <c r="D436" s="158"/>
      <c r="E436" s="154"/>
      <c r="F436" s="479"/>
      <c r="G436" s="480"/>
      <c r="H436" s="481"/>
    </row>
    <row r="437" spans="1:8">
      <c r="A437" s="158"/>
      <c r="B437" s="158"/>
      <c r="C437" s="598"/>
      <c r="D437" s="158"/>
      <c r="E437" s="154"/>
      <c r="F437" s="479"/>
      <c r="G437" s="480"/>
      <c r="H437" s="481"/>
    </row>
    <row r="438" spans="1:8">
      <c r="A438" s="158"/>
      <c r="B438" s="158"/>
      <c r="C438" s="598"/>
      <c r="D438" s="158"/>
      <c r="E438" s="154"/>
      <c r="F438" s="479"/>
      <c r="G438" s="480"/>
      <c r="H438" s="481"/>
    </row>
    <row r="439" spans="1:8">
      <c r="A439" s="158"/>
      <c r="B439" s="158"/>
      <c r="C439" s="598"/>
      <c r="D439" s="158"/>
      <c r="E439" s="154"/>
      <c r="F439" s="479"/>
      <c r="G439" s="480"/>
      <c r="H439" s="481"/>
    </row>
    <row r="440" spans="1:8">
      <c r="A440" s="158"/>
      <c r="B440" s="158"/>
      <c r="C440" s="598"/>
      <c r="D440" s="158"/>
      <c r="E440" s="154"/>
      <c r="F440" s="479"/>
      <c r="G440" s="480"/>
      <c r="H440" s="481"/>
    </row>
    <row r="441" spans="1:8">
      <c r="A441" s="158"/>
      <c r="B441" s="158"/>
      <c r="C441" s="598"/>
      <c r="D441" s="158"/>
      <c r="E441" s="154"/>
      <c r="F441" s="479"/>
      <c r="G441" s="480"/>
      <c r="H441" s="481"/>
    </row>
    <row r="442" spans="1:8">
      <c r="A442" s="158"/>
      <c r="B442" s="158"/>
      <c r="C442" s="598"/>
      <c r="D442" s="158"/>
      <c r="E442" s="154"/>
      <c r="F442" s="479"/>
      <c r="G442" s="480"/>
      <c r="H442" s="481"/>
    </row>
    <row r="443" spans="1:8">
      <c r="A443" s="158"/>
      <c r="B443" s="158"/>
      <c r="C443" s="598"/>
      <c r="D443" s="158"/>
      <c r="E443" s="154"/>
      <c r="F443" s="479"/>
      <c r="G443" s="480"/>
      <c r="H443" s="481"/>
    </row>
    <row r="444" spans="1:8">
      <c r="A444" s="158"/>
      <c r="B444" s="158"/>
      <c r="C444" s="598"/>
      <c r="D444" s="158"/>
      <c r="E444" s="154"/>
      <c r="F444" s="479"/>
      <c r="G444" s="480"/>
      <c r="H444" s="481"/>
    </row>
    <row r="445" spans="1:8">
      <c r="A445" s="158"/>
      <c r="B445" s="158"/>
      <c r="C445" s="598"/>
      <c r="D445" s="158"/>
      <c r="E445" s="154"/>
      <c r="F445" s="479"/>
      <c r="G445" s="480"/>
      <c r="H445" s="481"/>
    </row>
    <row r="446" spans="1:8">
      <c r="A446" s="158"/>
      <c r="B446" s="158"/>
      <c r="C446" s="598"/>
      <c r="D446" s="158"/>
      <c r="E446" s="154"/>
      <c r="F446" s="479"/>
      <c r="G446" s="480"/>
      <c r="H446" s="481"/>
    </row>
    <row r="447" spans="1:8">
      <c r="A447" s="158"/>
      <c r="B447" s="158"/>
      <c r="C447" s="598"/>
      <c r="D447" s="158"/>
      <c r="E447" s="154"/>
      <c r="F447" s="479"/>
      <c r="G447" s="480"/>
      <c r="H447" s="481"/>
    </row>
    <row r="448" spans="1:8">
      <c r="A448" s="158"/>
      <c r="B448" s="158"/>
      <c r="C448" s="598"/>
      <c r="D448" s="158"/>
      <c r="E448" s="154"/>
      <c r="F448" s="479"/>
      <c r="G448" s="480"/>
      <c r="H448" s="481"/>
    </row>
    <row r="449" spans="1:8">
      <c r="A449" s="158"/>
      <c r="B449" s="158"/>
      <c r="C449" s="598"/>
      <c r="D449" s="158"/>
      <c r="E449" s="154"/>
      <c r="F449" s="479"/>
      <c r="G449" s="480"/>
      <c r="H449" s="481"/>
    </row>
    <row r="450" spans="1:8">
      <c r="A450" s="158"/>
      <c r="B450" s="158"/>
      <c r="C450" s="598"/>
      <c r="D450" s="158"/>
      <c r="E450" s="154"/>
      <c r="F450" s="479"/>
      <c r="G450" s="480"/>
      <c r="H450" s="481"/>
    </row>
    <row r="451" spans="1:8">
      <c r="A451" s="158"/>
      <c r="B451" s="158"/>
      <c r="C451" s="598"/>
      <c r="D451" s="158"/>
      <c r="E451" s="154"/>
      <c r="F451" s="479"/>
      <c r="G451" s="480"/>
      <c r="H451" s="481"/>
    </row>
    <row r="452" spans="1:8">
      <c r="A452" s="158"/>
      <c r="B452" s="158"/>
      <c r="C452" s="598"/>
      <c r="D452" s="158"/>
      <c r="E452" s="154"/>
      <c r="F452" s="479"/>
      <c r="G452" s="480"/>
      <c r="H452" s="481"/>
    </row>
    <row r="453" spans="1:8">
      <c r="A453" s="158"/>
      <c r="B453" s="158"/>
      <c r="C453" s="598"/>
      <c r="D453" s="158"/>
      <c r="E453" s="154"/>
      <c r="F453" s="479"/>
      <c r="G453" s="480"/>
      <c r="H453" s="481"/>
    </row>
    <row r="454" spans="1:8">
      <c r="A454" s="158"/>
      <c r="B454" s="158"/>
      <c r="C454" s="598"/>
      <c r="D454" s="158"/>
      <c r="E454" s="154"/>
      <c r="F454" s="479"/>
      <c r="G454" s="480"/>
      <c r="H454" s="481"/>
    </row>
    <row r="455" spans="1:8">
      <c r="A455" s="158"/>
      <c r="B455" s="158"/>
      <c r="C455" s="598"/>
      <c r="D455" s="158"/>
      <c r="E455" s="154"/>
      <c r="F455" s="479"/>
      <c r="G455" s="480"/>
      <c r="H455" s="481"/>
    </row>
    <row r="456" spans="1:8">
      <c r="A456" s="158"/>
      <c r="B456" s="158"/>
      <c r="C456" s="598"/>
      <c r="D456" s="158"/>
      <c r="E456" s="154"/>
      <c r="F456" s="479"/>
      <c r="G456" s="480"/>
      <c r="H456" s="481"/>
    </row>
    <row r="457" spans="1:8">
      <c r="A457" s="158"/>
      <c r="B457" s="158"/>
      <c r="C457" s="598"/>
      <c r="D457" s="158"/>
      <c r="E457" s="154"/>
      <c r="F457" s="479"/>
      <c r="G457" s="480"/>
      <c r="H457" s="481"/>
    </row>
    <row r="458" spans="1:8">
      <c r="A458" s="158"/>
      <c r="B458" s="158"/>
      <c r="C458" s="598"/>
      <c r="D458" s="158"/>
      <c r="E458" s="154"/>
      <c r="F458" s="479"/>
      <c r="G458" s="480"/>
      <c r="H458" s="481"/>
    </row>
    <row r="459" spans="1:8">
      <c r="A459" s="158"/>
      <c r="B459" s="158"/>
      <c r="C459" s="598"/>
      <c r="D459" s="158"/>
      <c r="E459" s="154"/>
      <c r="F459" s="479"/>
      <c r="G459" s="480"/>
      <c r="H459" s="481"/>
    </row>
    <row r="460" spans="1:8">
      <c r="A460" s="158"/>
      <c r="B460" s="158"/>
      <c r="C460" s="598"/>
      <c r="D460" s="158"/>
      <c r="E460" s="154"/>
      <c r="F460" s="479"/>
      <c r="G460" s="480"/>
      <c r="H460" s="481"/>
    </row>
    <row r="461" spans="1:8">
      <c r="A461" s="158"/>
      <c r="B461" s="158"/>
      <c r="C461" s="598"/>
      <c r="D461" s="158"/>
      <c r="E461" s="154"/>
      <c r="F461" s="479"/>
      <c r="G461" s="480"/>
      <c r="H461" s="481"/>
    </row>
    <row r="462" spans="1:8">
      <c r="A462" s="158"/>
      <c r="B462" s="158"/>
      <c r="C462" s="598"/>
      <c r="D462" s="158"/>
      <c r="E462" s="154"/>
      <c r="F462" s="479"/>
      <c r="G462" s="480"/>
      <c r="H462" s="481"/>
    </row>
    <row r="463" spans="1:8">
      <c r="A463" s="158"/>
      <c r="B463" s="158"/>
      <c r="C463" s="598"/>
      <c r="D463" s="158"/>
      <c r="E463" s="154"/>
      <c r="F463" s="479"/>
      <c r="G463" s="480"/>
      <c r="H463" s="481"/>
    </row>
    <row r="464" spans="1:8">
      <c r="A464" s="158"/>
      <c r="B464" s="158"/>
      <c r="C464" s="598"/>
      <c r="D464" s="158"/>
      <c r="E464" s="154"/>
      <c r="F464" s="479"/>
      <c r="G464" s="480"/>
      <c r="H464" s="481"/>
    </row>
    <row r="465" spans="1:8">
      <c r="A465" s="158"/>
      <c r="B465" s="158"/>
      <c r="C465" s="598"/>
      <c r="D465" s="158"/>
      <c r="E465" s="154"/>
      <c r="F465" s="479"/>
      <c r="G465" s="480"/>
      <c r="H465" s="481"/>
    </row>
    <row r="466" spans="1:8">
      <c r="A466" s="158"/>
      <c r="B466" s="158"/>
      <c r="C466" s="598"/>
      <c r="D466" s="158"/>
      <c r="E466" s="154"/>
      <c r="F466" s="479"/>
      <c r="G466" s="480"/>
      <c r="H466" s="481"/>
    </row>
    <row r="467" spans="1:8">
      <c r="A467" s="158"/>
      <c r="B467" s="158"/>
      <c r="C467" s="598"/>
      <c r="D467" s="158"/>
      <c r="E467" s="154"/>
      <c r="F467" s="479"/>
      <c r="G467" s="480"/>
      <c r="H467" s="481"/>
    </row>
    <row r="468" spans="1:8">
      <c r="A468" s="158"/>
      <c r="B468" s="158"/>
      <c r="C468" s="598"/>
      <c r="D468" s="158"/>
      <c r="E468" s="154"/>
      <c r="F468" s="479"/>
      <c r="G468" s="480"/>
      <c r="H468" s="481"/>
    </row>
    <row r="469" spans="1:8">
      <c r="A469" s="158"/>
      <c r="B469" s="158"/>
      <c r="C469" s="598"/>
      <c r="D469" s="158"/>
      <c r="E469" s="154"/>
      <c r="F469" s="479"/>
      <c r="G469" s="480"/>
      <c r="H469" s="481"/>
    </row>
    <row r="470" spans="1:8">
      <c r="A470" s="158"/>
      <c r="B470" s="158"/>
      <c r="C470" s="598"/>
      <c r="D470" s="158"/>
      <c r="E470" s="154"/>
      <c r="F470" s="479"/>
      <c r="G470" s="480"/>
      <c r="H470" s="481"/>
    </row>
    <row r="471" spans="1:8">
      <c r="A471" s="158"/>
      <c r="B471" s="158"/>
      <c r="C471" s="598"/>
      <c r="D471" s="158"/>
      <c r="E471" s="154"/>
      <c r="F471" s="479"/>
      <c r="G471" s="480"/>
      <c r="H471" s="481"/>
    </row>
    <row r="472" spans="1:8">
      <c r="A472" s="158"/>
      <c r="B472" s="158"/>
      <c r="C472" s="598"/>
      <c r="D472" s="158"/>
      <c r="E472" s="154"/>
      <c r="F472" s="479"/>
      <c r="G472" s="480"/>
      <c r="H472" s="481"/>
    </row>
    <row r="473" spans="1:8">
      <c r="A473" s="158"/>
      <c r="B473" s="158"/>
      <c r="C473" s="598"/>
      <c r="D473" s="158"/>
      <c r="E473" s="154"/>
      <c r="F473" s="479"/>
      <c r="G473" s="480"/>
      <c r="H473" s="481"/>
    </row>
    <row r="474" spans="1:8">
      <c r="A474" s="158"/>
      <c r="B474" s="158"/>
      <c r="C474" s="598"/>
      <c r="D474" s="158"/>
      <c r="E474" s="154"/>
      <c r="F474" s="479"/>
      <c r="G474" s="480"/>
      <c r="H474" s="481"/>
    </row>
    <row r="475" spans="1:8">
      <c r="A475" s="158"/>
      <c r="B475" s="158"/>
      <c r="C475" s="598"/>
      <c r="D475" s="158"/>
      <c r="E475" s="154"/>
      <c r="F475" s="479"/>
      <c r="G475" s="480"/>
      <c r="H475" s="481"/>
    </row>
    <row r="476" spans="1:8">
      <c r="A476" s="158"/>
      <c r="B476" s="158"/>
      <c r="C476" s="598"/>
      <c r="D476" s="158"/>
      <c r="E476" s="154"/>
      <c r="F476" s="479"/>
      <c r="G476" s="480"/>
      <c r="H476" s="481"/>
    </row>
    <row r="477" spans="1:8">
      <c r="A477" s="158"/>
      <c r="B477" s="158"/>
      <c r="C477" s="598"/>
      <c r="D477" s="158"/>
      <c r="E477" s="154"/>
      <c r="F477" s="479"/>
      <c r="G477" s="480"/>
      <c r="H477" s="481"/>
    </row>
    <row r="478" spans="1:8">
      <c r="A478" s="158"/>
      <c r="B478" s="158"/>
      <c r="C478" s="598"/>
      <c r="D478" s="158"/>
      <c r="E478" s="154"/>
      <c r="F478" s="479"/>
      <c r="G478" s="480"/>
      <c r="H478" s="481"/>
    </row>
    <row r="479" spans="1:8">
      <c r="A479" s="158"/>
      <c r="B479" s="158"/>
      <c r="C479" s="598"/>
      <c r="D479" s="158"/>
      <c r="E479" s="154"/>
      <c r="F479" s="479"/>
      <c r="G479" s="480"/>
      <c r="H479" s="481"/>
    </row>
    <row r="480" spans="1:8">
      <c r="A480" s="158"/>
      <c r="B480" s="158"/>
      <c r="C480" s="598"/>
      <c r="D480" s="158"/>
      <c r="E480" s="154"/>
      <c r="F480" s="479"/>
      <c r="G480" s="480"/>
      <c r="H480" s="481"/>
    </row>
    <row r="481" spans="1:8">
      <c r="A481" s="158"/>
      <c r="B481" s="158"/>
      <c r="C481" s="598"/>
      <c r="D481" s="158"/>
      <c r="E481" s="154"/>
      <c r="F481" s="479"/>
      <c r="G481" s="480"/>
      <c r="H481" s="481"/>
    </row>
    <row r="482" spans="1:8">
      <c r="A482" s="158"/>
      <c r="B482" s="158"/>
      <c r="C482" s="598"/>
      <c r="D482" s="158"/>
      <c r="E482" s="154"/>
      <c r="F482" s="479"/>
      <c r="G482" s="480"/>
      <c r="H482" s="481"/>
    </row>
    <row r="483" spans="1:8">
      <c r="A483" s="158"/>
      <c r="B483" s="158"/>
      <c r="C483" s="598"/>
      <c r="D483" s="158"/>
      <c r="E483" s="154"/>
      <c r="F483" s="479"/>
      <c r="G483" s="480"/>
      <c r="H483" s="481"/>
    </row>
    <row r="484" spans="1:8">
      <c r="A484" s="158"/>
      <c r="B484" s="158"/>
      <c r="C484" s="598"/>
      <c r="D484" s="158"/>
      <c r="E484" s="154"/>
      <c r="F484" s="479"/>
      <c r="G484" s="480"/>
      <c r="H484" s="481"/>
    </row>
    <row r="485" spans="1:8">
      <c r="A485" s="158"/>
      <c r="B485" s="158"/>
      <c r="C485" s="598"/>
      <c r="D485" s="158"/>
      <c r="E485" s="154"/>
      <c r="F485" s="479"/>
      <c r="G485" s="480"/>
      <c r="H485" s="481"/>
    </row>
    <row r="486" spans="1:8">
      <c r="A486" s="158"/>
      <c r="B486" s="158"/>
      <c r="C486" s="598"/>
      <c r="D486" s="158"/>
      <c r="E486" s="154"/>
      <c r="F486" s="479"/>
      <c r="G486" s="480"/>
      <c r="H486" s="481"/>
    </row>
    <row r="487" spans="1:8">
      <c r="A487" s="158"/>
      <c r="B487" s="158"/>
      <c r="C487" s="598"/>
      <c r="D487" s="158"/>
      <c r="E487" s="154"/>
      <c r="F487" s="479"/>
      <c r="G487" s="480"/>
      <c r="H487" s="481"/>
    </row>
    <row r="488" spans="1:8">
      <c r="A488" s="158"/>
      <c r="B488" s="158"/>
      <c r="C488" s="598"/>
      <c r="D488" s="158"/>
      <c r="E488" s="154"/>
      <c r="F488" s="479"/>
      <c r="G488" s="480"/>
      <c r="H488" s="481"/>
    </row>
    <row r="489" spans="1:8">
      <c r="A489" s="158"/>
      <c r="B489" s="158"/>
      <c r="C489" s="598"/>
      <c r="D489" s="158"/>
      <c r="E489" s="154"/>
      <c r="F489" s="479"/>
      <c r="G489" s="480"/>
      <c r="H489" s="481"/>
    </row>
    <row r="490" spans="1:8">
      <c r="A490" s="158"/>
      <c r="B490" s="158"/>
      <c r="C490" s="598"/>
      <c r="D490" s="158"/>
      <c r="E490" s="154"/>
      <c r="F490" s="479"/>
      <c r="G490" s="480"/>
      <c r="H490" s="481"/>
    </row>
    <row r="491" spans="1:8">
      <c r="A491" s="158"/>
      <c r="B491" s="158"/>
      <c r="C491" s="598"/>
      <c r="D491" s="158"/>
      <c r="E491" s="154"/>
      <c r="F491" s="479"/>
      <c r="G491" s="480"/>
      <c r="H491" s="481"/>
    </row>
    <row r="492" spans="1:8">
      <c r="A492" s="158"/>
      <c r="B492" s="158"/>
      <c r="C492" s="598"/>
      <c r="D492" s="158"/>
      <c r="E492" s="154"/>
      <c r="F492" s="479"/>
      <c r="G492" s="480"/>
      <c r="H492" s="481"/>
    </row>
    <row r="493" spans="1:8">
      <c r="A493" s="158"/>
      <c r="B493" s="158"/>
      <c r="C493" s="598"/>
      <c r="D493" s="158"/>
      <c r="E493" s="154"/>
      <c r="F493" s="479"/>
      <c r="G493" s="480"/>
      <c r="H493" s="481"/>
    </row>
    <row r="494" spans="1:8">
      <c r="A494" s="158"/>
      <c r="B494" s="158"/>
      <c r="C494" s="598"/>
      <c r="D494" s="158"/>
      <c r="E494" s="154"/>
      <c r="F494" s="479"/>
      <c r="G494" s="480"/>
      <c r="H494" s="481"/>
    </row>
    <row r="495" spans="1:8">
      <c r="A495" s="158"/>
      <c r="B495" s="158"/>
      <c r="C495" s="598"/>
      <c r="D495" s="158"/>
      <c r="E495" s="154"/>
      <c r="F495" s="479"/>
      <c r="G495" s="480"/>
      <c r="H495" s="481"/>
    </row>
    <row r="496" spans="1:8">
      <c r="A496" s="158"/>
      <c r="B496" s="158"/>
      <c r="C496" s="598"/>
      <c r="D496" s="158"/>
      <c r="E496" s="154"/>
      <c r="F496" s="479"/>
      <c r="G496" s="480"/>
      <c r="H496" s="481"/>
    </row>
    <row r="497" spans="1:14">
      <c r="A497" s="158"/>
      <c r="B497" s="158"/>
      <c r="C497" s="598"/>
      <c r="D497" s="158"/>
      <c r="E497" s="154"/>
      <c r="F497" s="479"/>
      <c r="G497" s="480"/>
      <c r="H497" s="481"/>
    </row>
    <row r="498" spans="1:14">
      <c r="A498" s="158"/>
      <c r="B498" s="158"/>
      <c r="C498" s="598"/>
      <c r="D498" s="158"/>
      <c r="E498" s="154"/>
      <c r="F498" s="479"/>
      <c r="G498" s="480"/>
      <c r="H498" s="481"/>
    </row>
    <row r="499" spans="1:14">
      <c r="A499" s="158"/>
      <c r="B499" s="158"/>
      <c r="C499" s="598"/>
      <c r="D499" s="158"/>
      <c r="E499" s="154"/>
      <c r="F499" s="479"/>
      <c r="G499" s="480"/>
      <c r="H499" s="481"/>
    </row>
    <row r="500" spans="1:14">
      <c r="A500" s="158"/>
      <c r="B500" s="158"/>
      <c r="C500" s="598"/>
      <c r="D500" s="158"/>
      <c r="E500" s="154"/>
      <c r="F500" s="479"/>
      <c r="G500" s="480"/>
      <c r="H500" s="481"/>
      <c r="N500" s="360" t="s">
        <v>1341</v>
      </c>
    </row>
    <row r="501" spans="1:14">
      <c r="N501" s="360" t="s">
        <v>1340</v>
      </c>
    </row>
    <row r="502" spans="1:14">
      <c r="N502" s="360" t="s">
        <v>1339</v>
      </c>
    </row>
  </sheetData>
  <protectedRanges>
    <protectedRange algorithmName="SHA-512" hashValue="JpaTG13QcUu4F8PlrL5rpLgcMY+gbA93wIJ0nmcVPYfrYC0yc2MExC4VFJz+KKnHMqdsjfsePrUN1AwlA573uA==" saltValue="7ZKg3FKaH3YdNJf3qu41+Q==" spinCount="100000" sqref="D243:D245" name="Range1_3_1"/>
  </protectedRanges>
  <autoFilter ref="A1:A502" xr:uid="{82CDCDEF-DEE7-485A-AC5A-5E00B2C6C4D4}"/>
  <mergeCells count="6">
    <mergeCell ref="E5:H5"/>
    <mergeCell ref="A1:H1"/>
    <mergeCell ref="A3:D3"/>
    <mergeCell ref="E3:F3"/>
    <mergeCell ref="A4:D4"/>
    <mergeCell ref="E4:F4"/>
  </mergeCells>
  <dataValidations count="2">
    <dataValidation type="whole" operator="greaterThan" allowBlank="1" showInputMessage="1" showErrorMessage="1" sqref="K215:K218 C242:C246" xr:uid="{A87DE286-64A2-4C29-AAD6-A561824D5CF5}">
      <formula1>-1</formula1>
    </dataValidation>
    <dataValidation type="list" allowBlank="1" showInputMessage="1" showErrorMessage="1" sqref="B321:B325" xr:uid="{22ACB011-6FD6-4844-8074-A8E4366505A5}">
      <formula1>$N$505:$N$508</formula1>
    </dataValidation>
  </dataValidations>
  <hyperlinks>
    <hyperlink ref="G3" r:id="rId1" xr:uid="{67270E8E-0A35-49D1-A29B-9B14BD3F1B1A}"/>
    <hyperlink ref="G4" r:id="rId2" xr:uid="{E83B0A83-46AD-4AA7-B7C6-D2DAB58C24CB}"/>
  </hyperlinks>
  <pageMargins left="0.74803149606299213" right="0.74803149606299213" top="0.98425196850393704" bottom="0.98425196850393704" header="0.51181102362204722" footer="0.51181102362204722"/>
  <pageSetup paperSize="9" scale="81" orientation="portrait" horizontalDpi="4294967294" r:id="rId3"/>
  <headerFooter alignWithMargins="0"/>
  <rowBreaks count="1" manualBreakCount="1">
    <brk id="128" min="4" max="8" man="1"/>
  </rowBreaks>
  <tableParts count="1">
    <tablePart r:id="rId4"/>
  </tablePar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E8889-D77A-4EB8-8BD9-D8989DBD81A4}">
  <sheetPr>
    <tabColor rgb="FF92D050"/>
  </sheetPr>
  <dimension ref="A1:N280"/>
  <sheetViews>
    <sheetView workbookViewId="0">
      <selection activeCell="D34" sqref="D34"/>
    </sheetView>
  </sheetViews>
  <sheetFormatPr defaultRowHeight="14"/>
  <cols>
    <col min="1" max="1" width="6.81640625" customWidth="1"/>
    <col min="2" max="2" width="3.1796875" customWidth="1"/>
    <col min="3" max="3" width="22" customWidth="1"/>
    <col min="4" max="4" width="20.81640625" customWidth="1"/>
    <col min="5" max="5" width="13.26953125" customWidth="1"/>
    <col min="6" max="6" width="29.1796875" customWidth="1"/>
    <col min="7" max="7" width="17.1796875" customWidth="1"/>
    <col min="8" max="8" width="28.26953125" customWidth="1"/>
    <col min="9" max="9" width="21.1796875" customWidth="1"/>
    <col min="10" max="10" width="22.54296875" customWidth="1"/>
    <col min="11" max="11" width="17.1796875" customWidth="1"/>
    <col min="12" max="12" width="16.7265625" customWidth="1"/>
    <col min="13" max="13" width="12.1796875" customWidth="1"/>
    <col min="14" max="14" width="21.453125" customWidth="1"/>
  </cols>
  <sheetData>
    <row r="1" spans="1:14" ht="14.5" thickBot="1">
      <c r="A1" s="411" t="s">
        <v>1823</v>
      </c>
      <c r="B1" s="412"/>
      <c r="C1" s="411"/>
      <c r="D1" s="410"/>
      <c r="E1" s="410"/>
      <c r="F1" s="174" t="s">
        <v>1524</v>
      </c>
      <c r="G1" s="411" t="s">
        <v>1525</v>
      </c>
      <c r="H1" s="412"/>
      <c r="I1" s="411"/>
      <c r="J1" s="174"/>
      <c r="K1" s="174"/>
      <c r="L1" s="412"/>
      <c r="M1" s="412"/>
      <c r="N1" s="174"/>
    </row>
    <row r="2" spans="1:14" ht="38" thickBot="1">
      <c r="A2" s="411"/>
      <c r="B2" s="439"/>
      <c r="C2" s="440" t="s">
        <v>1824</v>
      </c>
      <c r="D2" s="413"/>
      <c r="E2" s="414"/>
      <c r="F2" s="415" t="s">
        <v>1526</v>
      </c>
      <c r="G2" s="411" t="s">
        <v>1527</v>
      </c>
      <c r="H2" s="412"/>
      <c r="I2" s="411"/>
      <c r="J2" s="174"/>
      <c r="K2" s="174"/>
      <c r="L2" s="412"/>
      <c r="M2" s="412"/>
      <c r="N2" s="174"/>
    </row>
    <row r="3" spans="1:14" ht="38" thickBot="1">
      <c r="A3" s="441"/>
      <c r="B3" s="442"/>
      <c r="C3" s="443" t="s">
        <v>1825</v>
      </c>
      <c r="D3" s="416" t="s">
        <v>1528</v>
      </c>
      <c r="E3" s="416" t="s">
        <v>1529</v>
      </c>
      <c r="F3" s="417" t="s">
        <v>1530</v>
      </c>
      <c r="G3" s="418" t="s">
        <v>1531</v>
      </c>
      <c r="H3" s="419" t="s">
        <v>1532</v>
      </c>
      <c r="I3" s="419" t="s">
        <v>1532</v>
      </c>
      <c r="J3" s="419" t="s">
        <v>20</v>
      </c>
      <c r="K3" s="419" t="s">
        <v>1533</v>
      </c>
      <c r="L3" s="419" t="s">
        <v>166</v>
      </c>
      <c r="M3" s="419" t="s">
        <v>1534</v>
      </c>
      <c r="N3" s="412" t="s">
        <v>1535</v>
      </c>
    </row>
    <row r="4" spans="1:14" ht="42.5" thickBot="1">
      <c r="A4" s="420"/>
      <c r="B4" s="423"/>
      <c r="C4" s="599" t="s">
        <v>1537</v>
      </c>
      <c r="D4" s="600">
        <v>36312</v>
      </c>
      <c r="E4" s="420"/>
      <c r="F4" s="601" t="s">
        <v>1536</v>
      </c>
      <c r="G4" s="602" t="s">
        <v>1537</v>
      </c>
      <c r="H4" s="603">
        <v>55.052512</v>
      </c>
      <c r="I4" s="604">
        <v>-3.5418219999999998</v>
      </c>
      <c r="J4" s="420" t="s">
        <v>1538</v>
      </c>
      <c r="K4" s="605">
        <v>788.8</v>
      </c>
      <c r="L4" s="601" t="s">
        <v>1539</v>
      </c>
      <c r="M4" s="420" t="s">
        <v>539</v>
      </c>
      <c r="N4" s="423"/>
    </row>
    <row r="5" spans="1:14" ht="42.5" thickBot="1">
      <c r="A5" s="420"/>
      <c r="B5" s="423"/>
      <c r="C5" s="599" t="s">
        <v>1540</v>
      </c>
      <c r="D5" s="600">
        <v>36312</v>
      </c>
      <c r="E5" s="420"/>
      <c r="F5" s="601" t="s">
        <v>1536</v>
      </c>
      <c r="G5" s="602" t="s">
        <v>1540</v>
      </c>
      <c r="H5" s="603">
        <v>55.256790000000002</v>
      </c>
      <c r="I5" s="604">
        <v>-3.1972722999999998</v>
      </c>
      <c r="J5" s="420" t="s">
        <v>1538</v>
      </c>
      <c r="K5" s="605">
        <v>376</v>
      </c>
      <c r="L5" s="601" t="s">
        <v>1541</v>
      </c>
      <c r="M5" s="420" t="s">
        <v>539</v>
      </c>
      <c r="N5" s="423"/>
    </row>
    <row r="6" spans="1:14" ht="28.5" thickBot="1">
      <c r="A6" s="420"/>
      <c r="B6" s="423"/>
      <c r="C6" s="599" t="s">
        <v>1543</v>
      </c>
      <c r="D6" s="600">
        <v>36312</v>
      </c>
      <c r="E6" s="420"/>
      <c r="F6" s="601" t="s">
        <v>1542</v>
      </c>
      <c r="G6" s="602" t="s">
        <v>1543</v>
      </c>
      <c r="H6" s="603">
        <v>57.295654999999996</v>
      </c>
      <c r="I6" s="604">
        <v>-3.7888082000000001</v>
      </c>
      <c r="J6" s="420" t="s">
        <v>1538</v>
      </c>
      <c r="K6" s="605">
        <v>148.19999999999999</v>
      </c>
      <c r="L6" s="601" t="s">
        <v>1541</v>
      </c>
      <c r="M6" s="420" t="s">
        <v>539</v>
      </c>
      <c r="N6" s="423"/>
    </row>
    <row r="7" spans="1:14" ht="42.5" thickBot="1">
      <c r="A7" s="420"/>
      <c r="B7" s="423"/>
      <c r="C7" s="599" t="s">
        <v>1545</v>
      </c>
      <c r="D7" s="600">
        <v>36382</v>
      </c>
      <c r="E7" s="420"/>
      <c r="F7" s="601" t="s">
        <v>1544</v>
      </c>
      <c r="G7" s="602" t="s">
        <v>1545</v>
      </c>
      <c r="H7" s="603">
        <v>55.175091000000002</v>
      </c>
      <c r="I7" s="604">
        <v>-1.4347436</v>
      </c>
      <c r="J7" s="420" t="s">
        <v>1538</v>
      </c>
      <c r="K7" s="605">
        <v>100.81</v>
      </c>
      <c r="L7" s="601" t="s">
        <v>1541</v>
      </c>
      <c r="M7" s="420" t="s">
        <v>539</v>
      </c>
      <c r="N7" s="423">
        <v>2020</v>
      </c>
    </row>
    <row r="8" spans="1:14" ht="28.5" thickBot="1">
      <c r="A8" s="420"/>
      <c r="B8" s="423"/>
      <c r="C8" s="599" t="s">
        <v>1547</v>
      </c>
      <c r="D8" s="600">
        <v>36501</v>
      </c>
      <c r="E8" s="420"/>
      <c r="F8" s="601" t="s">
        <v>1546</v>
      </c>
      <c r="G8" s="602" t="s">
        <v>1547</v>
      </c>
      <c r="H8" s="603">
        <v>56.859211000000002</v>
      </c>
      <c r="I8" s="604">
        <v>-5.2477051000000001</v>
      </c>
      <c r="J8" s="420" t="s">
        <v>1538</v>
      </c>
      <c r="K8" s="606">
        <v>3714.3</v>
      </c>
      <c r="L8" s="601" t="s">
        <v>1539</v>
      </c>
      <c r="M8" s="420" t="s">
        <v>539</v>
      </c>
      <c r="N8" s="423"/>
    </row>
    <row r="9" spans="1:14" ht="42.5" thickBot="1">
      <c r="A9" s="420"/>
      <c r="B9" s="423"/>
      <c r="C9" s="599" t="s">
        <v>1548</v>
      </c>
      <c r="D9" s="600">
        <v>36598</v>
      </c>
      <c r="E9" s="420"/>
      <c r="F9" s="601" t="s">
        <v>1536</v>
      </c>
      <c r="G9" s="602" t="s">
        <v>1548</v>
      </c>
      <c r="H9" s="603">
        <v>55.004176999999999</v>
      </c>
      <c r="I9" s="604">
        <v>-3.5962559999999999</v>
      </c>
      <c r="J9" s="420" t="s">
        <v>1538</v>
      </c>
      <c r="K9" s="606">
        <v>1295.4000000000001</v>
      </c>
      <c r="L9" s="601" t="s">
        <v>1539</v>
      </c>
      <c r="M9" s="420" t="s">
        <v>539</v>
      </c>
      <c r="N9" s="423">
        <v>2024</v>
      </c>
    </row>
    <row r="10" spans="1:14" ht="28.5" thickBot="1">
      <c r="A10" s="420"/>
      <c r="B10" s="423"/>
      <c r="C10" s="599" t="s">
        <v>1549</v>
      </c>
      <c r="D10" s="600">
        <v>36613</v>
      </c>
      <c r="E10" s="420"/>
      <c r="F10" s="601" t="s">
        <v>1542</v>
      </c>
      <c r="G10" s="602" t="s">
        <v>1549</v>
      </c>
      <c r="H10" s="603">
        <v>57.179834999999997</v>
      </c>
      <c r="I10" s="604">
        <v>-3.3514229000000002</v>
      </c>
      <c r="J10" s="420" t="s">
        <v>1538</v>
      </c>
      <c r="K10" s="605">
        <v>162</v>
      </c>
      <c r="L10" s="601" t="s">
        <v>1541</v>
      </c>
      <c r="M10" s="420" t="s">
        <v>539</v>
      </c>
      <c r="N10" s="423"/>
    </row>
    <row r="11" spans="1:14" ht="42.5" thickBot="1">
      <c r="A11" s="420"/>
      <c r="B11" s="423"/>
      <c r="C11" s="599" t="s">
        <v>1551</v>
      </c>
      <c r="D11" s="600">
        <v>36657</v>
      </c>
      <c r="E11" s="420"/>
      <c r="F11" s="601" t="s">
        <v>1550</v>
      </c>
      <c r="G11" s="602" t="s">
        <v>1551</v>
      </c>
      <c r="H11" s="603">
        <v>56.371423999999998</v>
      </c>
      <c r="I11" s="604">
        <v>-4.0011004000000003</v>
      </c>
      <c r="J11" s="420" t="s">
        <v>1538</v>
      </c>
      <c r="K11" s="605">
        <v>38.99</v>
      </c>
      <c r="L11" s="601" t="s">
        <v>1541</v>
      </c>
      <c r="M11" s="420" t="s">
        <v>539</v>
      </c>
      <c r="N11" s="423"/>
    </row>
    <row r="12" spans="1:14" ht="28.5" thickBot="1">
      <c r="A12" s="420"/>
      <c r="B12" s="423"/>
      <c r="C12" s="599" t="s">
        <v>1553</v>
      </c>
      <c r="D12" s="600">
        <v>36662</v>
      </c>
      <c r="E12" s="420"/>
      <c r="F12" s="601" t="s">
        <v>1552</v>
      </c>
      <c r="G12" s="602" t="s">
        <v>1553</v>
      </c>
      <c r="H12" s="603">
        <v>55.366033999999999</v>
      </c>
      <c r="I12" s="604">
        <v>-4.2940430000000003</v>
      </c>
      <c r="J12" s="420" t="s">
        <v>1538</v>
      </c>
      <c r="K12" s="605">
        <v>135.5</v>
      </c>
      <c r="L12" s="601" t="s">
        <v>1541</v>
      </c>
      <c r="M12" s="420" t="s">
        <v>539</v>
      </c>
      <c r="N12" s="423"/>
    </row>
    <row r="13" spans="1:14" ht="85.5" customHeight="1" thickBot="1">
      <c r="A13" s="420"/>
      <c r="B13" s="423"/>
      <c r="C13" s="599" t="s">
        <v>1554</v>
      </c>
      <c r="D13" s="600">
        <v>36664</v>
      </c>
      <c r="E13" s="420"/>
      <c r="F13" s="601" t="s">
        <v>1550</v>
      </c>
      <c r="G13" s="602" t="s">
        <v>1554</v>
      </c>
      <c r="H13" s="603">
        <v>55.050331</v>
      </c>
      <c r="I13" s="604">
        <v>-3.2631070000000002</v>
      </c>
      <c r="J13" s="420" t="s">
        <v>1538</v>
      </c>
      <c r="K13" s="605">
        <v>261</v>
      </c>
      <c r="L13" s="601" t="s">
        <v>1541</v>
      </c>
      <c r="M13" s="420" t="s">
        <v>539</v>
      </c>
      <c r="N13" s="423">
        <v>2024</v>
      </c>
    </row>
    <row r="14" spans="1:14" ht="42.5" thickBot="1">
      <c r="A14" s="420"/>
      <c r="B14" s="423"/>
      <c r="C14" s="599" t="s">
        <v>1555</v>
      </c>
      <c r="D14" s="600">
        <v>36741</v>
      </c>
      <c r="E14" s="420"/>
      <c r="F14" s="601" t="s">
        <v>1536</v>
      </c>
      <c r="G14" s="602" t="s">
        <v>1555</v>
      </c>
      <c r="H14" s="603">
        <v>55.072768000000003</v>
      </c>
      <c r="I14" s="604">
        <v>-4.0563558000000004</v>
      </c>
      <c r="J14" s="420" t="s">
        <v>1538</v>
      </c>
      <c r="K14" s="605">
        <v>405.41</v>
      </c>
      <c r="L14" s="601" t="s">
        <v>1541</v>
      </c>
      <c r="M14" s="420" t="s">
        <v>539</v>
      </c>
      <c r="N14" s="423"/>
    </row>
    <row r="15" spans="1:14" ht="70.5" thickBot="1">
      <c r="A15" s="420"/>
      <c r="B15" s="423"/>
      <c r="C15" s="599" t="s">
        <v>1556</v>
      </c>
      <c r="D15" s="600">
        <v>36846</v>
      </c>
      <c r="E15" s="420"/>
      <c r="F15" s="601" t="s">
        <v>1550</v>
      </c>
      <c r="G15" s="602" t="s">
        <v>1556</v>
      </c>
      <c r="H15" s="603">
        <v>56.172240000000002</v>
      </c>
      <c r="I15" s="604">
        <v>-3.3061460999999999</v>
      </c>
      <c r="J15" s="420" t="s">
        <v>1538</v>
      </c>
      <c r="K15" s="605">
        <v>240.77</v>
      </c>
      <c r="L15" s="601" t="s">
        <v>1541</v>
      </c>
      <c r="M15" s="420" t="s">
        <v>539</v>
      </c>
      <c r="N15" s="423"/>
    </row>
    <row r="16" spans="1:14" ht="42.5" thickBot="1">
      <c r="A16" s="420"/>
      <c r="B16" s="423"/>
      <c r="C16" s="599" t="s">
        <v>1558</v>
      </c>
      <c r="D16" s="600">
        <v>36846</v>
      </c>
      <c r="E16" s="420"/>
      <c r="F16" s="601" t="s">
        <v>1557</v>
      </c>
      <c r="G16" s="602" t="s">
        <v>1558</v>
      </c>
      <c r="H16" s="603">
        <v>55.533014000000001</v>
      </c>
      <c r="I16" s="604">
        <v>-5.1517033000000003</v>
      </c>
      <c r="J16" s="420" t="s">
        <v>1538</v>
      </c>
      <c r="K16" s="605">
        <v>743.62</v>
      </c>
      <c r="L16" s="601" t="s">
        <v>1539</v>
      </c>
      <c r="M16" s="420" t="s">
        <v>539</v>
      </c>
      <c r="N16" s="423">
        <v>2020</v>
      </c>
    </row>
    <row r="17" spans="1:14" ht="42.5" thickBot="1">
      <c r="A17" s="420"/>
      <c r="B17" s="423"/>
      <c r="C17" s="599" t="s">
        <v>1559</v>
      </c>
      <c r="D17" s="600">
        <v>36971</v>
      </c>
      <c r="E17" s="420"/>
      <c r="F17" s="601" t="s">
        <v>1544</v>
      </c>
      <c r="G17" s="602" t="s">
        <v>1559</v>
      </c>
      <c r="H17" s="603">
        <v>55.063802000000003</v>
      </c>
      <c r="I17" s="604">
        <v>-4.0010842999999996</v>
      </c>
      <c r="J17" s="420" t="s">
        <v>1538</v>
      </c>
      <c r="K17" s="605">
        <v>392</v>
      </c>
      <c r="L17" s="601" t="s">
        <v>1541</v>
      </c>
      <c r="M17" s="420" t="s">
        <v>539</v>
      </c>
      <c r="N17" s="423">
        <v>2020</v>
      </c>
    </row>
    <row r="18" spans="1:14" ht="14.5" thickBot="1">
      <c r="A18" s="420"/>
      <c r="B18" s="423"/>
      <c r="C18" s="599"/>
      <c r="D18" s="600"/>
      <c r="E18" s="420"/>
      <c r="F18" s="601"/>
      <c r="G18" s="602"/>
      <c r="H18" s="603"/>
      <c r="I18" s="604"/>
      <c r="J18" s="420" t="s">
        <v>1538</v>
      </c>
      <c r="K18" s="605">
        <v>0</v>
      </c>
      <c r="L18" s="601"/>
      <c r="M18" s="420" t="s">
        <v>539</v>
      </c>
      <c r="N18" s="423"/>
    </row>
    <row r="19" spans="1:14" ht="42.5" thickBot="1">
      <c r="A19" s="420"/>
      <c r="B19" s="423"/>
      <c r="C19" s="599" t="s">
        <v>1560</v>
      </c>
      <c r="D19" s="600">
        <v>37008</v>
      </c>
      <c r="E19" s="420"/>
      <c r="F19" s="601" t="s">
        <v>1536</v>
      </c>
      <c r="G19" s="602" t="s">
        <v>1560</v>
      </c>
      <c r="H19" s="603">
        <v>55.184398999999999</v>
      </c>
      <c r="I19" s="604">
        <v>-3.1558364000000001</v>
      </c>
      <c r="J19" s="420" t="s">
        <v>1538</v>
      </c>
      <c r="K19" s="605">
        <v>334.86</v>
      </c>
      <c r="L19" s="601" t="s">
        <v>1541</v>
      </c>
      <c r="M19" s="420" t="s">
        <v>539</v>
      </c>
      <c r="N19" s="423"/>
    </row>
    <row r="20" spans="1:14" ht="42.5" thickBot="1">
      <c r="A20" s="420"/>
      <c r="B20" s="423"/>
      <c r="C20" s="599" t="s">
        <v>1562</v>
      </c>
      <c r="D20" s="600">
        <v>37057</v>
      </c>
      <c r="E20" s="420"/>
      <c r="F20" s="601" t="s">
        <v>1561</v>
      </c>
      <c r="G20" s="602" t="s">
        <v>1562</v>
      </c>
      <c r="H20" s="603">
        <v>55.061193000000003</v>
      </c>
      <c r="I20" s="604">
        <v>-6.1359710999999999</v>
      </c>
      <c r="J20" s="420" t="s">
        <v>1538</v>
      </c>
      <c r="K20" s="605">
        <v>449.92</v>
      </c>
      <c r="L20" s="601" t="s">
        <v>1541</v>
      </c>
      <c r="M20" s="420" t="s">
        <v>539</v>
      </c>
      <c r="N20" s="423">
        <v>2019</v>
      </c>
    </row>
    <row r="21" spans="1:14" ht="42.5" thickBot="1">
      <c r="A21" s="420"/>
      <c r="B21" s="423"/>
      <c r="C21" s="599" t="s">
        <v>1564</v>
      </c>
      <c r="D21" s="600">
        <v>37064</v>
      </c>
      <c r="E21" s="420"/>
      <c r="F21" s="601" t="s">
        <v>1563</v>
      </c>
      <c r="G21" s="602" t="s">
        <v>1564</v>
      </c>
      <c r="H21" s="603">
        <v>55.220941000000003</v>
      </c>
      <c r="I21" s="604">
        <v>-3.2763673</v>
      </c>
      <c r="J21" s="420" t="s">
        <v>1538</v>
      </c>
      <c r="K21" s="606">
        <v>1910.48</v>
      </c>
      <c r="L21" s="601" t="s">
        <v>1539</v>
      </c>
      <c r="M21" s="420" t="s">
        <v>539</v>
      </c>
      <c r="N21" s="423">
        <v>2024</v>
      </c>
    </row>
    <row r="22" spans="1:14" ht="28.5" thickBot="1">
      <c r="A22" s="420"/>
      <c r="B22" s="423"/>
      <c r="C22" s="599" t="s">
        <v>1565</v>
      </c>
      <c r="D22" s="600">
        <v>37067</v>
      </c>
      <c r="E22" s="420"/>
      <c r="F22" s="601" t="s">
        <v>1563</v>
      </c>
      <c r="G22" s="602" t="s">
        <v>1565</v>
      </c>
      <c r="H22" s="603">
        <v>55.301138999999999</v>
      </c>
      <c r="I22" s="604">
        <v>-3.2553139999999998</v>
      </c>
      <c r="J22" s="420" t="s">
        <v>1538</v>
      </c>
      <c r="K22" s="606">
        <v>1717.7</v>
      </c>
      <c r="L22" s="601" t="s">
        <v>1539</v>
      </c>
      <c r="M22" s="420" t="s">
        <v>539</v>
      </c>
      <c r="N22" s="423">
        <v>2024</v>
      </c>
    </row>
    <row r="23" spans="1:14" ht="42.5" thickBot="1">
      <c r="A23" s="420"/>
      <c r="B23" s="423"/>
      <c r="C23" s="599" t="s">
        <v>1566</v>
      </c>
      <c r="D23" s="600">
        <v>37173</v>
      </c>
      <c r="E23" s="420"/>
      <c r="F23" s="601" t="s">
        <v>1536</v>
      </c>
      <c r="G23" s="602" t="s">
        <v>1566</v>
      </c>
      <c r="H23" s="603">
        <v>54.533549000000001</v>
      </c>
      <c r="I23" s="604">
        <v>-3.4263701000000002</v>
      </c>
      <c r="J23" s="420" t="s">
        <v>1538</v>
      </c>
      <c r="K23" s="605">
        <v>88.92</v>
      </c>
      <c r="L23" s="601" t="s">
        <v>1541</v>
      </c>
      <c r="M23" s="420" t="s">
        <v>539</v>
      </c>
      <c r="N23" s="423"/>
    </row>
    <row r="24" spans="1:14" ht="28.5" thickBot="1">
      <c r="A24" s="420"/>
      <c r="B24" s="423"/>
      <c r="C24" s="599" t="s">
        <v>1567</v>
      </c>
      <c r="D24" s="600">
        <v>37243</v>
      </c>
      <c r="E24" s="420"/>
      <c r="F24" s="601" t="s">
        <v>1563</v>
      </c>
      <c r="G24" s="602" t="s">
        <v>1567</v>
      </c>
      <c r="H24" s="603">
        <v>55.204777</v>
      </c>
      <c r="I24" s="604">
        <v>-2.3032197000000001</v>
      </c>
      <c r="J24" s="420" t="s">
        <v>1538</v>
      </c>
      <c r="K24" s="605">
        <v>698.19</v>
      </c>
      <c r="L24" s="601" t="s">
        <v>1539</v>
      </c>
      <c r="M24" s="420" t="s">
        <v>539</v>
      </c>
      <c r="N24" s="423">
        <v>2024</v>
      </c>
    </row>
    <row r="25" spans="1:14" ht="28.5" thickBot="1">
      <c r="A25" s="420"/>
      <c r="B25" s="423"/>
      <c r="C25" s="599" t="s">
        <v>1568</v>
      </c>
      <c r="D25" s="600">
        <v>37342</v>
      </c>
      <c r="E25" s="420"/>
      <c r="F25" s="601" t="s">
        <v>1563</v>
      </c>
      <c r="G25" s="602" t="s">
        <v>1568</v>
      </c>
      <c r="H25" s="603">
        <v>55.229773000000002</v>
      </c>
      <c r="I25" s="604">
        <v>-2.5927015</v>
      </c>
      <c r="J25" s="420" t="s">
        <v>1538</v>
      </c>
      <c r="K25" s="605">
        <v>297.94</v>
      </c>
      <c r="L25" s="601" t="s">
        <v>1541</v>
      </c>
      <c r="M25" s="420" t="s">
        <v>539</v>
      </c>
      <c r="N25" s="423"/>
    </row>
    <row r="26" spans="1:14" ht="56.5" thickBot="1">
      <c r="A26" s="420"/>
      <c r="B26" s="423"/>
      <c r="C26" s="599" t="s">
        <v>1569</v>
      </c>
      <c r="D26" s="600">
        <v>37351</v>
      </c>
      <c r="E26" s="420"/>
      <c r="F26" s="601" t="s">
        <v>1550</v>
      </c>
      <c r="G26" s="602" t="s">
        <v>1569</v>
      </c>
      <c r="H26" s="603">
        <v>57.027951999999999</v>
      </c>
      <c r="I26" s="604">
        <v>-3.0790120999999999</v>
      </c>
      <c r="J26" s="420" t="s">
        <v>1538</v>
      </c>
      <c r="K26" s="606">
        <v>2120.06</v>
      </c>
      <c r="L26" s="601" t="s">
        <v>1539</v>
      </c>
      <c r="M26" s="420" t="s">
        <v>539</v>
      </c>
      <c r="N26" s="423">
        <v>2019</v>
      </c>
    </row>
    <row r="27" spans="1:14" ht="42.5" thickBot="1">
      <c r="A27" s="420"/>
      <c r="B27" s="423"/>
      <c r="C27" s="599" t="s">
        <v>1570</v>
      </c>
      <c r="D27" s="600">
        <v>37351</v>
      </c>
      <c r="E27" s="420"/>
      <c r="F27" s="601" t="s">
        <v>1550</v>
      </c>
      <c r="G27" s="602" t="s">
        <v>1570</v>
      </c>
      <c r="H27" s="603">
        <v>56.993439000000002</v>
      </c>
      <c r="I27" s="604">
        <v>-3.3068007000000001</v>
      </c>
      <c r="J27" s="420" t="s">
        <v>1538</v>
      </c>
      <c r="K27" s="605">
        <v>898.69</v>
      </c>
      <c r="L27" s="601" t="s">
        <v>1539</v>
      </c>
      <c r="M27" s="420" t="s">
        <v>539</v>
      </c>
      <c r="N27" s="423"/>
    </row>
    <row r="28" spans="1:14" ht="28.5" thickBot="1">
      <c r="A28" s="420"/>
      <c r="B28" s="423"/>
      <c r="C28" s="599" t="s">
        <v>1571</v>
      </c>
      <c r="D28" s="600">
        <v>37360</v>
      </c>
      <c r="E28" s="420"/>
      <c r="F28" s="601" t="s">
        <v>1542</v>
      </c>
      <c r="G28" s="602" t="s">
        <v>1571</v>
      </c>
      <c r="H28" s="603">
        <v>57.281098</v>
      </c>
      <c r="I28" s="604">
        <v>-3.1013386999999999</v>
      </c>
      <c r="J28" s="420" t="s">
        <v>1538</v>
      </c>
      <c r="K28" s="605">
        <v>150.47999999999999</v>
      </c>
      <c r="L28" s="601" t="s">
        <v>1541</v>
      </c>
      <c r="M28" s="420" t="s">
        <v>539</v>
      </c>
      <c r="N28" s="423"/>
    </row>
    <row r="29" spans="1:14" ht="28.5" thickBot="1">
      <c r="A29" s="420"/>
      <c r="B29" s="423"/>
      <c r="C29" s="599" t="s">
        <v>1572</v>
      </c>
      <c r="D29" s="600">
        <v>37368</v>
      </c>
      <c r="E29" s="420"/>
      <c r="F29" s="601" t="s">
        <v>1542</v>
      </c>
      <c r="G29" s="602" t="s">
        <v>1572</v>
      </c>
      <c r="H29" s="603">
        <v>57.279800000000002</v>
      </c>
      <c r="I29" s="604">
        <v>-3.2406316999999998</v>
      </c>
      <c r="J29" s="420" t="s">
        <v>1538</v>
      </c>
      <c r="K29" s="605">
        <v>167.18</v>
      </c>
      <c r="L29" s="601" t="s">
        <v>1541</v>
      </c>
      <c r="M29" s="420" t="s">
        <v>539</v>
      </c>
      <c r="N29" s="423"/>
    </row>
    <row r="30" spans="1:14" ht="28.5" thickBot="1">
      <c r="A30" s="420"/>
      <c r="B30" s="423"/>
      <c r="C30" s="599" t="s">
        <v>1573</v>
      </c>
      <c r="D30" s="600">
        <v>37378</v>
      </c>
      <c r="E30" s="420"/>
      <c r="F30" s="601" t="s">
        <v>1542</v>
      </c>
      <c r="G30" s="602" t="s">
        <v>1573</v>
      </c>
      <c r="H30" s="603">
        <v>57.285362999999997</v>
      </c>
      <c r="I30" s="604">
        <v>-3.0218373000000001</v>
      </c>
      <c r="J30" s="420" t="s">
        <v>1538</v>
      </c>
      <c r="K30" s="606">
        <v>1240.23</v>
      </c>
      <c r="L30" s="601" t="s">
        <v>1539</v>
      </c>
      <c r="M30" s="420" t="s">
        <v>539</v>
      </c>
      <c r="N30" s="423"/>
    </row>
    <row r="31" spans="1:14" ht="42.5" thickBot="1">
      <c r="A31" s="420"/>
      <c r="B31" s="423"/>
      <c r="C31" s="599" t="s">
        <v>1574</v>
      </c>
      <c r="D31" s="600">
        <v>37445</v>
      </c>
      <c r="E31" s="420"/>
      <c r="F31" s="601" t="s">
        <v>1550</v>
      </c>
      <c r="G31" s="602" t="s">
        <v>1574</v>
      </c>
      <c r="H31" s="603">
        <v>54.415131000000002</v>
      </c>
      <c r="I31" s="604">
        <v>-7.2722150000000001</v>
      </c>
      <c r="J31" s="420" t="s">
        <v>1538</v>
      </c>
      <c r="K31" s="606">
        <v>2217.2800000000002</v>
      </c>
      <c r="L31" s="601" t="s">
        <v>1539</v>
      </c>
      <c r="M31" s="420" t="s">
        <v>539</v>
      </c>
      <c r="N31" s="423"/>
    </row>
    <row r="32" spans="1:14" ht="42.5" thickBot="1">
      <c r="A32" s="420"/>
      <c r="B32" s="423"/>
      <c r="C32" s="599" t="s">
        <v>1575</v>
      </c>
      <c r="D32" s="600">
        <v>37467</v>
      </c>
      <c r="E32" s="420"/>
      <c r="F32" s="601" t="s">
        <v>1550</v>
      </c>
      <c r="G32" s="602" t="s">
        <v>1575</v>
      </c>
      <c r="H32" s="603">
        <v>56.313313999999998</v>
      </c>
      <c r="I32" s="604">
        <v>-2.3830760999999998</v>
      </c>
      <c r="J32" s="420" t="s">
        <v>1538</v>
      </c>
      <c r="K32" s="605">
        <v>971.54</v>
      </c>
      <c r="L32" s="601" t="s">
        <v>1539</v>
      </c>
      <c r="M32" s="420" t="s">
        <v>539</v>
      </c>
      <c r="N32" s="423"/>
    </row>
    <row r="33" spans="1:14" ht="28.5" thickBot="1">
      <c r="A33" s="420"/>
      <c r="B33" s="423"/>
      <c r="C33" s="599"/>
      <c r="D33" s="600"/>
      <c r="E33" s="420"/>
      <c r="F33" s="601"/>
      <c r="G33" s="602" t="s">
        <v>1576</v>
      </c>
      <c r="H33" s="603">
        <v>55.053952000000002</v>
      </c>
      <c r="I33" s="604">
        <v>-4.1054925000000004</v>
      </c>
      <c r="J33" s="420" t="s">
        <v>1538</v>
      </c>
      <c r="K33" s="605">
        <v>0</v>
      </c>
      <c r="L33" s="601" t="s">
        <v>1541</v>
      </c>
      <c r="M33" s="420" t="s">
        <v>539</v>
      </c>
      <c r="N33" s="423"/>
    </row>
    <row r="34" spans="1:14" ht="42.5" thickBot="1">
      <c r="A34" s="420"/>
      <c r="B34" s="423"/>
      <c r="C34" s="599" t="s">
        <v>1577</v>
      </c>
      <c r="D34" s="600">
        <v>37518</v>
      </c>
      <c r="E34" s="420"/>
      <c r="F34" s="601" t="s">
        <v>1557</v>
      </c>
      <c r="G34" s="602" t="s">
        <v>1577</v>
      </c>
      <c r="H34" s="603">
        <v>55.544280999999998</v>
      </c>
      <c r="I34" s="604">
        <v>-4.4645267000000004</v>
      </c>
      <c r="J34" s="420" t="s">
        <v>1538</v>
      </c>
      <c r="K34" s="605">
        <v>529.78</v>
      </c>
      <c r="L34" s="601" t="s">
        <v>1539</v>
      </c>
      <c r="M34" s="420" t="s">
        <v>539</v>
      </c>
      <c r="N34" s="423">
        <v>2019</v>
      </c>
    </row>
    <row r="35" spans="1:14" ht="42.5" thickBot="1">
      <c r="A35" s="420"/>
      <c r="B35" s="423"/>
      <c r="C35" s="599" t="s">
        <v>1578</v>
      </c>
      <c r="D35" s="600">
        <v>37554</v>
      </c>
      <c r="E35" s="420"/>
      <c r="F35" s="601" t="s">
        <v>1550</v>
      </c>
      <c r="G35" s="602" t="s">
        <v>1578</v>
      </c>
      <c r="H35" s="603">
        <v>56.63597</v>
      </c>
      <c r="I35" s="604">
        <v>-3.8014844000000001</v>
      </c>
      <c r="J35" s="420" t="s">
        <v>1538</v>
      </c>
      <c r="K35" s="605">
        <v>118.4</v>
      </c>
      <c r="L35" s="601" t="s">
        <v>1541</v>
      </c>
      <c r="M35" s="420" t="s">
        <v>539</v>
      </c>
      <c r="N35" s="423"/>
    </row>
    <row r="36" spans="1:14" ht="42.5" thickBot="1">
      <c r="A36" s="420"/>
      <c r="B36" s="423"/>
      <c r="C36" s="599" t="s">
        <v>1579</v>
      </c>
      <c r="D36" s="600">
        <v>37667</v>
      </c>
      <c r="E36" s="420"/>
      <c r="F36" s="601" t="s">
        <v>1550</v>
      </c>
      <c r="G36" s="602" t="s">
        <v>1579</v>
      </c>
      <c r="H36" s="603">
        <v>57.240040999999998</v>
      </c>
      <c r="I36" s="604">
        <v>-2.1325259999999999</v>
      </c>
      <c r="J36" s="420" t="s">
        <v>1538</v>
      </c>
      <c r="K36" s="605">
        <v>474.69</v>
      </c>
      <c r="L36" s="601" t="s">
        <v>1541</v>
      </c>
      <c r="M36" s="420" t="s">
        <v>539</v>
      </c>
      <c r="N36" s="423"/>
    </row>
    <row r="37" spans="1:14" ht="42.5" thickBot="1">
      <c r="A37" s="420"/>
      <c r="B37" s="423"/>
      <c r="C37" s="599" t="s">
        <v>1580</v>
      </c>
      <c r="D37" s="600">
        <v>37673</v>
      </c>
      <c r="E37" s="420"/>
      <c r="F37" s="601" t="s">
        <v>1550</v>
      </c>
      <c r="G37" s="602" t="s">
        <v>1580</v>
      </c>
      <c r="H37" s="603">
        <v>56.354937</v>
      </c>
      <c r="I37" s="604">
        <v>-4.0746921</v>
      </c>
      <c r="J37" s="420" t="s">
        <v>1538</v>
      </c>
      <c r="K37" s="605">
        <v>118</v>
      </c>
      <c r="L37" s="601" t="s">
        <v>1541</v>
      </c>
      <c r="M37" s="420" t="s">
        <v>539</v>
      </c>
      <c r="N37" s="423"/>
    </row>
    <row r="38" spans="1:14" ht="42.5" thickBot="1">
      <c r="A38" s="420"/>
      <c r="B38" s="423"/>
      <c r="C38" s="599" t="s">
        <v>1581</v>
      </c>
      <c r="D38" s="600">
        <v>37708</v>
      </c>
      <c r="E38" s="420"/>
      <c r="F38" s="601" t="s">
        <v>1550</v>
      </c>
      <c r="G38" s="602" t="s">
        <v>1581</v>
      </c>
      <c r="H38" s="603">
        <v>56.094313999999997</v>
      </c>
      <c r="I38" s="604">
        <v>-3.28261</v>
      </c>
      <c r="J38" s="420" t="s">
        <v>1538</v>
      </c>
      <c r="K38" s="605">
        <v>58.15</v>
      </c>
      <c r="L38" s="601" t="s">
        <v>1541</v>
      </c>
      <c r="M38" s="420" t="s">
        <v>539</v>
      </c>
      <c r="N38" s="423">
        <v>2020</v>
      </c>
    </row>
    <row r="39" spans="1:14" ht="28.5" thickBot="1">
      <c r="A39" s="420"/>
      <c r="B39" s="423"/>
      <c r="C39" s="599" t="s">
        <v>1582</v>
      </c>
      <c r="D39" s="600">
        <v>37742</v>
      </c>
      <c r="E39" s="424"/>
      <c r="F39" s="601" t="s">
        <v>1542</v>
      </c>
      <c r="G39" s="602" t="s">
        <v>1582</v>
      </c>
      <c r="H39" s="603">
        <v>57.330337</v>
      </c>
      <c r="I39" s="604">
        <v>-3.5446456999999998</v>
      </c>
      <c r="J39" s="420" t="s">
        <v>1538</v>
      </c>
      <c r="K39" s="605">
        <v>54.7</v>
      </c>
      <c r="L39" s="601" t="s">
        <v>1541</v>
      </c>
      <c r="M39" s="420" t="s">
        <v>539</v>
      </c>
      <c r="N39" s="423"/>
    </row>
    <row r="40" spans="1:14" ht="42.5" thickBot="1">
      <c r="A40" s="420"/>
      <c r="B40" s="423"/>
      <c r="C40" s="599" t="s">
        <v>1584</v>
      </c>
      <c r="D40" s="600">
        <v>37825</v>
      </c>
      <c r="E40" s="420"/>
      <c r="F40" s="601" t="s">
        <v>1583</v>
      </c>
      <c r="G40" s="602" t="s">
        <v>1584</v>
      </c>
      <c r="H40" s="603">
        <v>54.030149000000002</v>
      </c>
      <c r="I40" s="604">
        <v>-2.3251352999999999</v>
      </c>
      <c r="J40" s="420" t="s">
        <v>1538</v>
      </c>
      <c r="K40" s="605">
        <v>132.38999999999999</v>
      </c>
      <c r="L40" s="601" t="s">
        <v>1541</v>
      </c>
      <c r="M40" s="420" t="s">
        <v>539</v>
      </c>
      <c r="N40" s="423">
        <v>2021</v>
      </c>
    </row>
    <row r="41" spans="1:14" ht="28.5" thickBot="1">
      <c r="A41" s="420"/>
      <c r="B41" s="423"/>
      <c r="C41" s="599" t="s">
        <v>1586</v>
      </c>
      <c r="D41" s="600">
        <v>37839</v>
      </c>
      <c r="E41" s="420"/>
      <c r="F41" s="601" t="s">
        <v>1585</v>
      </c>
      <c r="G41" s="602" t="s">
        <v>1586</v>
      </c>
      <c r="H41" s="603">
        <v>56.105141000000003</v>
      </c>
      <c r="I41" s="604">
        <v>-5.1018230999999998</v>
      </c>
      <c r="J41" s="420" t="s">
        <v>1538</v>
      </c>
      <c r="K41" s="605">
        <v>241.37</v>
      </c>
      <c r="L41" s="601" t="s">
        <v>1541</v>
      </c>
      <c r="M41" s="420" t="s">
        <v>539</v>
      </c>
      <c r="N41" s="423"/>
    </row>
    <row r="42" spans="1:14" ht="42.5" thickBot="1">
      <c r="A42" s="420"/>
      <c r="B42" s="423"/>
      <c r="C42" s="599" t="s">
        <v>1587</v>
      </c>
      <c r="D42" s="600">
        <v>37890</v>
      </c>
      <c r="E42" s="420"/>
      <c r="F42" s="601" t="s">
        <v>1550</v>
      </c>
      <c r="G42" s="602" t="s">
        <v>1587</v>
      </c>
      <c r="H42" s="603">
        <v>56.134259999999998</v>
      </c>
      <c r="I42" s="604">
        <v>-4.1046303999999996</v>
      </c>
      <c r="J42" s="420" t="s">
        <v>1538</v>
      </c>
      <c r="K42" s="606">
        <v>1237</v>
      </c>
      <c r="L42" s="601" t="s">
        <v>1539</v>
      </c>
      <c r="M42" s="420" t="s">
        <v>539</v>
      </c>
      <c r="N42" s="423"/>
    </row>
    <row r="43" spans="1:14" ht="42.5" thickBot="1">
      <c r="A43" s="420"/>
      <c r="B43" s="423"/>
      <c r="C43" s="599" t="s">
        <v>1589</v>
      </c>
      <c r="D43" s="600">
        <v>38125</v>
      </c>
      <c r="E43" s="420"/>
      <c r="F43" s="601" t="s">
        <v>1588</v>
      </c>
      <c r="G43" s="602" t="s">
        <v>1589</v>
      </c>
      <c r="H43" s="603">
        <v>52.459538999999999</v>
      </c>
      <c r="I43" s="604">
        <v>-3.5144087000000002</v>
      </c>
      <c r="J43" s="420" t="s">
        <v>1538</v>
      </c>
      <c r="K43" s="605">
        <v>319.91000000000003</v>
      </c>
      <c r="L43" s="601" t="s">
        <v>1541</v>
      </c>
      <c r="M43" s="420" t="s">
        <v>539</v>
      </c>
      <c r="N43" s="423"/>
    </row>
    <row r="44" spans="1:14" ht="42.5" thickBot="1">
      <c r="A44" s="420"/>
      <c r="B44" s="423"/>
      <c r="C44" s="599" t="s">
        <v>1590</v>
      </c>
      <c r="D44" s="600">
        <v>38208</v>
      </c>
      <c r="E44" s="420"/>
      <c r="F44" s="601" t="s">
        <v>1561</v>
      </c>
      <c r="G44" s="602" t="s">
        <v>1590</v>
      </c>
      <c r="H44" s="603">
        <v>54.434184999999999</v>
      </c>
      <c r="I44" s="604">
        <v>-6.1650276000000002</v>
      </c>
      <c r="J44" s="420" t="s">
        <v>1538</v>
      </c>
      <c r="K44" s="605">
        <v>314.24</v>
      </c>
      <c r="L44" s="601" t="s">
        <v>1541</v>
      </c>
      <c r="M44" s="420" t="s">
        <v>539</v>
      </c>
      <c r="N44" s="423"/>
    </row>
    <row r="45" spans="1:14" ht="28.5" thickBot="1">
      <c r="A45" s="420"/>
      <c r="B45" s="423"/>
      <c r="C45" s="599" t="s">
        <v>1591</v>
      </c>
      <c r="D45" s="600">
        <v>38247</v>
      </c>
      <c r="E45" s="420"/>
      <c r="F45" s="601" t="s">
        <v>1585</v>
      </c>
      <c r="G45" s="602" t="s">
        <v>1591</v>
      </c>
      <c r="H45" s="603">
        <v>56.338970000000003</v>
      </c>
      <c r="I45" s="604">
        <v>-5.4703967000000002</v>
      </c>
      <c r="J45" s="420" t="s">
        <v>1538</v>
      </c>
      <c r="K45" s="605">
        <v>816.11</v>
      </c>
      <c r="L45" s="601" t="s">
        <v>1539</v>
      </c>
      <c r="M45" s="420" t="s">
        <v>539</v>
      </c>
      <c r="N45" s="423"/>
    </row>
    <row r="46" spans="1:14" ht="70.5" thickBot="1">
      <c r="A46" s="420"/>
      <c r="B46" s="423"/>
      <c r="C46" s="599" t="s">
        <v>1592</v>
      </c>
      <c r="D46" s="600">
        <v>38342</v>
      </c>
      <c r="E46" s="420"/>
      <c r="F46" s="601" t="s">
        <v>1552</v>
      </c>
      <c r="G46" s="602" t="s">
        <v>1592</v>
      </c>
      <c r="H46" s="603">
        <v>55.033678999999999</v>
      </c>
      <c r="I46" s="604">
        <v>-4.4221142000000002</v>
      </c>
      <c r="J46" s="420" t="s">
        <v>1538</v>
      </c>
      <c r="K46" s="606">
        <v>1592.33</v>
      </c>
      <c r="L46" s="601" t="s">
        <v>1539</v>
      </c>
      <c r="M46" s="420" t="s">
        <v>539</v>
      </c>
      <c r="N46" s="423"/>
    </row>
    <row r="47" spans="1:14" ht="28.5" thickBot="1">
      <c r="A47" s="420"/>
      <c r="B47" s="423"/>
      <c r="C47" s="599" t="s">
        <v>1593</v>
      </c>
      <c r="D47" s="600">
        <v>38383</v>
      </c>
      <c r="E47" s="420"/>
      <c r="F47" s="601" t="s">
        <v>1542</v>
      </c>
      <c r="G47" s="602" t="s">
        <v>1593</v>
      </c>
      <c r="H47" s="603">
        <v>57.294187999999998</v>
      </c>
      <c r="I47" s="604">
        <v>-2.4247442000000001</v>
      </c>
      <c r="J47" s="420" t="s">
        <v>1538</v>
      </c>
      <c r="K47" s="605">
        <v>188.37</v>
      </c>
      <c r="L47" s="601" t="s">
        <v>1541</v>
      </c>
      <c r="M47" s="420" t="s">
        <v>539</v>
      </c>
      <c r="N47" s="423"/>
    </row>
    <row r="48" spans="1:14" ht="28.5" thickBot="1">
      <c r="A48" s="420"/>
      <c r="B48" s="423"/>
      <c r="C48" s="599" t="s">
        <v>1594</v>
      </c>
      <c r="D48" s="600">
        <v>38435</v>
      </c>
      <c r="E48" s="420"/>
      <c r="F48" s="601" t="s">
        <v>1563</v>
      </c>
      <c r="G48" s="602" t="s">
        <v>1594</v>
      </c>
      <c r="H48" s="603">
        <v>55.325299999999999</v>
      </c>
      <c r="I48" s="604">
        <v>-2.5326616999999998</v>
      </c>
      <c r="J48" s="420" t="s">
        <v>1538</v>
      </c>
      <c r="K48" s="605">
        <v>347.8</v>
      </c>
      <c r="L48" s="601" t="s">
        <v>1541</v>
      </c>
      <c r="M48" s="420" t="s">
        <v>539</v>
      </c>
      <c r="N48" s="423"/>
    </row>
    <row r="49" spans="1:14" ht="28.5" thickBot="1">
      <c r="A49" s="420"/>
      <c r="B49" s="423"/>
      <c r="C49" s="599" t="s">
        <v>1595</v>
      </c>
      <c r="D49" s="600">
        <v>38639</v>
      </c>
      <c r="E49" s="420"/>
      <c r="F49" s="601" t="s">
        <v>1542</v>
      </c>
      <c r="G49" s="602" t="s">
        <v>1595</v>
      </c>
      <c r="H49" s="603">
        <v>57.159502000000003</v>
      </c>
      <c r="I49" s="604">
        <v>-3.4812984999999999</v>
      </c>
      <c r="J49" s="420" t="s">
        <v>1538</v>
      </c>
      <c r="K49" s="605">
        <v>794</v>
      </c>
      <c r="L49" s="601" t="s">
        <v>1539</v>
      </c>
      <c r="M49" s="420" t="s">
        <v>539</v>
      </c>
      <c r="N49" s="423"/>
    </row>
    <row r="50" spans="1:14" ht="42.5" thickBot="1">
      <c r="A50" s="420"/>
      <c r="B50" s="423"/>
      <c r="C50" s="599" t="s">
        <v>1596</v>
      </c>
      <c r="D50" s="600">
        <v>38660</v>
      </c>
      <c r="E50" s="420"/>
      <c r="F50" s="601" t="s">
        <v>1588</v>
      </c>
      <c r="G50" s="602" t="s">
        <v>1596</v>
      </c>
      <c r="H50" s="603">
        <v>52.094982999999999</v>
      </c>
      <c r="I50" s="604">
        <v>-4.0217429999999998</v>
      </c>
      <c r="J50" s="420" t="s">
        <v>1538</v>
      </c>
      <c r="K50" s="605">
        <v>109.09</v>
      </c>
      <c r="L50" s="601" t="s">
        <v>1541</v>
      </c>
      <c r="M50" s="420" t="s">
        <v>539</v>
      </c>
      <c r="N50" s="423"/>
    </row>
    <row r="51" spans="1:14" ht="42.5" thickBot="1">
      <c r="A51" s="420"/>
      <c r="B51" s="423"/>
      <c r="C51" s="599" t="s">
        <v>1597</v>
      </c>
      <c r="D51" s="600">
        <v>38817</v>
      </c>
      <c r="E51" s="420"/>
      <c r="F51" s="601" t="s">
        <v>1550</v>
      </c>
      <c r="G51" s="602" t="s">
        <v>1597</v>
      </c>
      <c r="H51" s="603">
        <v>55.582652000000003</v>
      </c>
      <c r="I51" s="604">
        <v>-4.1448200999999996</v>
      </c>
      <c r="J51" s="420" t="s">
        <v>1538</v>
      </c>
      <c r="K51" s="605">
        <v>143.96</v>
      </c>
      <c r="L51" s="601" t="s">
        <v>1541</v>
      </c>
      <c r="M51" s="420" t="s">
        <v>539</v>
      </c>
      <c r="N51" s="423">
        <v>2019</v>
      </c>
    </row>
    <row r="52" spans="1:14" ht="42.5" thickBot="1">
      <c r="A52" s="420"/>
      <c r="B52" s="423"/>
      <c r="C52" s="599" t="s">
        <v>1598</v>
      </c>
      <c r="D52" s="600">
        <v>38819</v>
      </c>
      <c r="E52" s="420"/>
      <c r="F52" s="601" t="s">
        <v>1536</v>
      </c>
      <c r="G52" s="602" t="s">
        <v>1598</v>
      </c>
      <c r="H52" s="603">
        <v>55.003566999999997</v>
      </c>
      <c r="I52" s="604">
        <v>-4.0559400999999999</v>
      </c>
      <c r="J52" s="420" t="s">
        <v>1538</v>
      </c>
      <c r="K52" s="605">
        <v>377.92</v>
      </c>
      <c r="L52" s="601" t="s">
        <v>1541</v>
      </c>
      <c r="M52" s="420" t="s">
        <v>539</v>
      </c>
      <c r="N52" s="423"/>
    </row>
    <row r="53" spans="1:14" ht="42.5" thickBot="1">
      <c r="A53" s="420"/>
      <c r="B53" s="423"/>
      <c r="C53" s="599" t="s">
        <v>1599</v>
      </c>
      <c r="D53" s="600">
        <v>38849</v>
      </c>
      <c r="E53" s="420"/>
      <c r="F53" s="601" t="s">
        <v>1536</v>
      </c>
      <c r="G53" s="602" t="s">
        <v>1599</v>
      </c>
      <c r="H53" s="603">
        <v>55.253880000000002</v>
      </c>
      <c r="I53" s="604">
        <v>-3.9744375999999999</v>
      </c>
      <c r="J53" s="420" t="s">
        <v>1538</v>
      </c>
      <c r="K53" s="605">
        <v>730.33</v>
      </c>
      <c r="L53" s="601" t="s">
        <v>1539</v>
      </c>
      <c r="M53" s="420" t="s">
        <v>539</v>
      </c>
      <c r="N53" s="423">
        <v>2024</v>
      </c>
    </row>
    <row r="54" spans="1:14" ht="28.5" thickBot="1">
      <c r="A54" s="420"/>
      <c r="B54" s="423"/>
      <c r="C54" s="599" t="s">
        <v>1600</v>
      </c>
      <c r="D54" s="600">
        <v>38912</v>
      </c>
      <c r="E54" s="420"/>
      <c r="F54" s="601" t="s">
        <v>1552</v>
      </c>
      <c r="G54" s="602" t="s">
        <v>1600</v>
      </c>
      <c r="H54" s="603">
        <v>55.203628999999999</v>
      </c>
      <c r="I54" s="604">
        <v>-4.4638603000000003</v>
      </c>
      <c r="J54" s="420" t="s">
        <v>1538</v>
      </c>
      <c r="K54" s="605">
        <v>567.5</v>
      </c>
      <c r="L54" s="601" t="s">
        <v>1539</v>
      </c>
      <c r="M54" s="420" t="s">
        <v>539</v>
      </c>
      <c r="N54" s="423">
        <v>2019</v>
      </c>
    </row>
    <row r="55" spans="1:14" ht="42.5" thickBot="1">
      <c r="A55" s="420"/>
      <c r="B55" s="423"/>
      <c r="C55" s="599" t="s">
        <v>1601</v>
      </c>
      <c r="D55" s="600">
        <v>38986</v>
      </c>
      <c r="E55" s="420"/>
      <c r="F55" s="601" t="s">
        <v>1588</v>
      </c>
      <c r="G55" s="602" t="s">
        <v>1601</v>
      </c>
      <c r="H55" s="603">
        <v>52.072884999999999</v>
      </c>
      <c r="I55" s="604">
        <v>-3.4458411999999998</v>
      </c>
      <c r="J55" s="420" t="s">
        <v>1538</v>
      </c>
      <c r="K55" s="605">
        <v>590.4</v>
      </c>
      <c r="L55" s="601" t="s">
        <v>1539</v>
      </c>
      <c r="M55" s="420" t="s">
        <v>539</v>
      </c>
      <c r="N55" s="423"/>
    </row>
    <row r="56" spans="1:14" ht="14.5" thickBot="1">
      <c r="A56" s="420"/>
      <c r="B56" s="423"/>
      <c r="C56" s="599"/>
      <c r="D56" s="600"/>
      <c r="E56" s="420"/>
      <c r="F56" s="601"/>
      <c r="G56" s="602" t="s">
        <v>1602</v>
      </c>
      <c r="H56" s="603">
        <v>57.273798999999997</v>
      </c>
      <c r="I56" s="604">
        <v>-3.4643258000000001</v>
      </c>
      <c r="J56" s="420" t="s">
        <v>1538</v>
      </c>
      <c r="K56" s="605">
        <v>0</v>
      </c>
      <c r="L56" s="601" t="s">
        <v>1539</v>
      </c>
      <c r="M56" s="420" t="s">
        <v>539</v>
      </c>
      <c r="N56" s="423"/>
    </row>
    <row r="57" spans="1:14" ht="28.5" thickBot="1">
      <c r="A57" s="420"/>
      <c r="B57" s="423"/>
      <c r="C57" s="599" t="s">
        <v>1603</v>
      </c>
      <c r="D57" s="600">
        <v>39021</v>
      </c>
      <c r="E57" s="420"/>
      <c r="F57" s="601" t="s">
        <v>1552</v>
      </c>
      <c r="G57" s="602" t="s">
        <v>1603</v>
      </c>
      <c r="H57" s="603">
        <v>55.163271999999999</v>
      </c>
      <c r="I57" s="604">
        <v>-4.7534209000000001</v>
      </c>
      <c r="J57" s="420" t="s">
        <v>1538</v>
      </c>
      <c r="K57" s="605">
        <v>247.73</v>
      </c>
      <c r="L57" s="601" t="s">
        <v>1541</v>
      </c>
      <c r="M57" s="420" t="s">
        <v>539</v>
      </c>
      <c r="N57" s="423"/>
    </row>
    <row r="58" spans="1:14" ht="42.5" thickBot="1">
      <c r="A58" s="420"/>
      <c r="B58" s="423"/>
      <c r="C58" s="599" t="s">
        <v>1604</v>
      </c>
      <c r="D58" s="600">
        <v>39135</v>
      </c>
      <c r="E58" s="420"/>
      <c r="F58" s="601" t="s">
        <v>1557</v>
      </c>
      <c r="G58" s="602" t="s">
        <v>1604</v>
      </c>
      <c r="H58" s="603">
        <v>56.036473999999998</v>
      </c>
      <c r="I58" s="604">
        <v>-5.1155765999999998</v>
      </c>
      <c r="J58" s="420" t="s">
        <v>1538</v>
      </c>
      <c r="K58" s="605">
        <v>544</v>
      </c>
      <c r="L58" s="601" t="s">
        <v>1539</v>
      </c>
      <c r="M58" s="420" t="s">
        <v>539</v>
      </c>
      <c r="N58" s="423"/>
    </row>
    <row r="59" spans="1:14" ht="42.5" thickBot="1">
      <c r="A59" s="420"/>
      <c r="B59" s="423"/>
      <c r="C59" s="599" t="s">
        <v>1605</v>
      </c>
      <c r="D59" s="600">
        <v>39247</v>
      </c>
      <c r="E59" s="420"/>
      <c r="F59" s="601" t="s">
        <v>1544</v>
      </c>
      <c r="G59" s="602" t="s">
        <v>1605</v>
      </c>
      <c r="H59" s="603">
        <v>55.260734999999997</v>
      </c>
      <c r="I59" s="604">
        <v>-2.6859975999999999</v>
      </c>
      <c r="J59" s="420" t="s">
        <v>1538</v>
      </c>
      <c r="K59" s="605">
        <v>163.97</v>
      </c>
      <c r="L59" s="601" t="s">
        <v>1541</v>
      </c>
      <c r="M59" s="420" t="s">
        <v>539</v>
      </c>
      <c r="N59" s="423">
        <v>2024</v>
      </c>
    </row>
    <row r="60" spans="1:14" ht="42.5" thickBot="1">
      <c r="A60" s="420"/>
      <c r="B60" s="423"/>
      <c r="C60" s="599" t="s">
        <v>1606</v>
      </c>
      <c r="D60" s="600">
        <v>39273</v>
      </c>
      <c r="E60" s="420"/>
      <c r="F60" s="601" t="s">
        <v>1583</v>
      </c>
      <c r="G60" s="602" t="s">
        <v>1606</v>
      </c>
      <c r="H60" s="603">
        <v>54.811425</v>
      </c>
      <c r="I60" s="604">
        <v>-1.8179243</v>
      </c>
      <c r="J60" s="420" t="s">
        <v>1538</v>
      </c>
      <c r="K60" s="605">
        <v>69.33</v>
      </c>
      <c r="L60" s="601" t="s">
        <v>1541</v>
      </c>
      <c r="M60" s="420" t="s">
        <v>539</v>
      </c>
      <c r="N60" s="423"/>
    </row>
    <row r="61" spans="1:14" ht="28.5" thickBot="1">
      <c r="A61" s="420"/>
      <c r="B61" s="423"/>
      <c r="C61" s="599" t="s">
        <v>1607</v>
      </c>
      <c r="D61" s="600">
        <v>39429</v>
      </c>
      <c r="E61" s="420"/>
      <c r="F61" s="601" t="s">
        <v>1563</v>
      </c>
      <c r="G61" s="602" t="s">
        <v>1607</v>
      </c>
      <c r="H61" s="603">
        <v>55.476444000000001</v>
      </c>
      <c r="I61" s="604">
        <v>-2.6770841999999999</v>
      </c>
      <c r="J61" s="420" t="s">
        <v>1538</v>
      </c>
      <c r="K61" s="605">
        <v>92.43</v>
      </c>
      <c r="L61" s="601" t="s">
        <v>1541</v>
      </c>
      <c r="M61" s="420" t="s">
        <v>539</v>
      </c>
      <c r="N61" s="423">
        <v>2021</v>
      </c>
    </row>
    <row r="62" spans="1:14" ht="42.5" thickBot="1">
      <c r="A62" s="420"/>
      <c r="B62" s="423"/>
      <c r="C62" s="599" t="s">
        <v>1609</v>
      </c>
      <c r="D62" s="600">
        <v>39570</v>
      </c>
      <c r="E62" s="420"/>
      <c r="F62" s="601" t="s">
        <v>1608</v>
      </c>
      <c r="G62" s="602" t="s">
        <v>1609</v>
      </c>
      <c r="H62" s="603">
        <v>57.099117999999997</v>
      </c>
      <c r="I62" s="604">
        <v>-2.4637722000000002</v>
      </c>
      <c r="J62" s="420" t="s">
        <v>1538</v>
      </c>
      <c r="K62" s="605">
        <v>273</v>
      </c>
      <c r="L62" s="601" t="s">
        <v>1541</v>
      </c>
      <c r="M62" s="420" t="s">
        <v>539</v>
      </c>
      <c r="N62" s="423">
        <v>2021</v>
      </c>
    </row>
    <row r="63" spans="1:14" ht="42.5" thickBot="1">
      <c r="A63" s="420"/>
      <c r="B63" s="423"/>
      <c r="C63" s="599" t="s">
        <v>1610</v>
      </c>
      <c r="D63" s="600">
        <v>39588</v>
      </c>
      <c r="E63" s="420"/>
      <c r="F63" s="601" t="s">
        <v>1550</v>
      </c>
      <c r="G63" s="602" t="s">
        <v>1610</v>
      </c>
      <c r="H63" s="603">
        <v>56.210295000000002</v>
      </c>
      <c r="I63" s="604">
        <v>-3.5863687</v>
      </c>
      <c r="J63" s="420" t="s">
        <v>1538</v>
      </c>
      <c r="K63" s="605">
        <v>26.43</v>
      </c>
      <c r="L63" s="601" t="s">
        <v>1541</v>
      </c>
      <c r="M63" s="420" t="s">
        <v>539</v>
      </c>
      <c r="N63" s="423"/>
    </row>
    <row r="64" spans="1:14" ht="42.5" thickBot="1">
      <c r="A64" s="420"/>
      <c r="B64" s="423"/>
      <c r="C64" s="599" t="s">
        <v>1611</v>
      </c>
      <c r="D64" s="600">
        <v>39588</v>
      </c>
      <c r="E64" s="420"/>
      <c r="F64" s="601" t="s">
        <v>1550</v>
      </c>
      <c r="G64" s="602" t="s">
        <v>1611</v>
      </c>
      <c r="H64" s="603">
        <v>56.244469000000002</v>
      </c>
      <c r="I64" s="604">
        <v>-4.3237236000000001</v>
      </c>
      <c r="J64" s="420" t="s">
        <v>1538</v>
      </c>
      <c r="K64" s="605">
        <v>454.53</v>
      </c>
      <c r="L64" s="601" t="s">
        <v>1541</v>
      </c>
      <c r="M64" s="420" t="s">
        <v>539</v>
      </c>
      <c r="N64" s="423"/>
    </row>
    <row r="65" spans="1:14" ht="28.5" thickBot="1">
      <c r="A65" s="420"/>
      <c r="B65" s="423"/>
      <c r="C65" s="599" t="s">
        <v>1612</v>
      </c>
      <c r="D65" s="600">
        <v>39616</v>
      </c>
      <c r="E65" s="420"/>
      <c r="F65" s="601" t="s">
        <v>1546</v>
      </c>
      <c r="G65" s="602" t="s">
        <v>1612</v>
      </c>
      <c r="H65" s="603">
        <v>56.933937</v>
      </c>
      <c r="I65" s="604">
        <v>-4.9533204</v>
      </c>
      <c r="J65" s="420" t="s">
        <v>1538</v>
      </c>
      <c r="K65" s="606">
        <v>1663.7</v>
      </c>
      <c r="L65" s="601" t="s">
        <v>1539</v>
      </c>
      <c r="M65" s="420" t="s">
        <v>539</v>
      </c>
      <c r="N65" s="423"/>
    </row>
    <row r="66" spans="1:14" ht="42.5" thickBot="1">
      <c r="A66" s="420"/>
      <c r="B66" s="423"/>
      <c r="C66" s="599" t="s">
        <v>1613</v>
      </c>
      <c r="D66" s="600">
        <v>39657</v>
      </c>
      <c r="E66" s="420"/>
      <c r="F66" s="601" t="s">
        <v>1550</v>
      </c>
      <c r="G66" s="602" t="s">
        <v>1613</v>
      </c>
      <c r="H66" s="603">
        <v>55.821339999999999</v>
      </c>
      <c r="I66" s="604">
        <v>-4.6273112999999997</v>
      </c>
      <c r="J66" s="420" t="s">
        <v>1538</v>
      </c>
      <c r="K66" s="605">
        <v>155.59</v>
      </c>
      <c r="L66" s="601" t="s">
        <v>1541</v>
      </c>
      <c r="M66" s="420" t="s">
        <v>539</v>
      </c>
      <c r="N66" s="423"/>
    </row>
    <row r="67" spans="1:14" ht="42.5" thickBot="1">
      <c r="A67" s="420"/>
      <c r="B67" s="423"/>
      <c r="C67" s="599" t="s">
        <v>1615</v>
      </c>
      <c r="D67" s="600">
        <v>39699</v>
      </c>
      <c r="E67" s="420"/>
      <c r="F67" s="601" t="s">
        <v>1614</v>
      </c>
      <c r="G67" s="602" t="s">
        <v>1615</v>
      </c>
      <c r="H67" s="603">
        <v>57.658608999999998</v>
      </c>
      <c r="I67" s="604">
        <v>-4.4352578999999999</v>
      </c>
      <c r="J67" s="420" t="s">
        <v>1538</v>
      </c>
      <c r="K67" s="605">
        <v>161.65</v>
      </c>
      <c r="L67" s="601" t="s">
        <v>1541</v>
      </c>
      <c r="M67" s="420" t="s">
        <v>539</v>
      </c>
      <c r="N67" s="423"/>
    </row>
    <row r="68" spans="1:14" ht="42.5" thickBot="1">
      <c r="A68" s="420"/>
      <c r="B68" s="423"/>
      <c r="C68" s="599" t="s">
        <v>1616</v>
      </c>
      <c r="D68" s="600">
        <v>39752</v>
      </c>
      <c r="E68" s="420"/>
      <c r="F68" s="601" t="s">
        <v>1588</v>
      </c>
      <c r="G68" s="602" t="s">
        <v>1616</v>
      </c>
      <c r="H68" s="603">
        <v>52.082867999999998</v>
      </c>
      <c r="I68" s="604">
        <v>-3.7687016</v>
      </c>
      <c r="J68" s="420" t="s">
        <v>1538</v>
      </c>
      <c r="K68" s="605">
        <v>599.29999999999995</v>
      </c>
      <c r="L68" s="601" t="s">
        <v>1539</v>
      </c>
      <c r="M68" s="420" t="s">
        <v>539</v>
      </c>
      <c r="N68" s="423"/>
    </row>
    <row r="69" spans="1:14" ht="42.5" thickBot="1">
      <c r="A69" s="420"/>
      <c r="B69" s="423"/>
      <c r="C69" s="599" t="s">
        <v>1617</v>
      </c>
      <c r="D69" s="600">
        <v>39779</v>
      </c>
      <c r="E69" s="420"/>
      <c r="F69" s="601" t="s">
        <v>1614</v>
      </c>
      <c r="G69" s="602" t="s">
        <v>1617</v>
      </c>
      <c r="H69" s="603">
        <v>57.165675999999998</v>
      </c>
      <c r="I69" s="604">
        <v>-5.6733406000000004</v>
      </c>
      <c r="J69" s="420" t="s">
        <v>1538</v>
      </c>
      <c r="K69" s="606">
        <v>1456.45</v>
      </c>
      <c r="L69" s="601" t="s">
        <v>1539</v>
      </c>
      <c r="M69" s="420" t="s">
        <v>539</v>
      </c>
      <c r="N69" s="423"/>
    </row>
    <row r="70" spans="1:14" ht="42.5" thickBot="1">
      <c r="A70" s="420"/>
      <c r="B70" s="423"/>
      <c r="C70" s="599" t="s">
        <v>1618</v>
      </c>
      <c r="D70" s="600">
        <v>39819</v>
      </c>
      <c r="E70" s="420"/>
      <c r="F70" s="601" t="s">
        <v>1614</v>
      </c>
      <c r="G70" s="602" t="s">
        <v>1618</v>
      </c>
      <c r="H70" s="603">
        <v>57.422890000000002</v>
      </c>
      <c r="I70" s="604">
        <v>-4.6711007999999996</v>
      </c>
      <c r="J70" s="420" t="s">
        <v>1538</v>
      </c>
      <c r="K70" s="606">
        <v>1038.29</v>
      </c>
      <c r="L70" s="601" t="s">
        <v>1539</v>
      </c>
      <c r="M70" s="420" t="s">
        <v>539</v>
      </c>
      <c r="N70" s="423"/>
    </row>
    <row r="71" spans="1:14" ht="42.5" thickBot="1">
      <c r="A71" s="420"/>
      <c r="B71" s="423"/>
      <c r="C71" s="599" t="s">
        <v>1619</v>
      </c>
      <c r="D71" s="600">
        <v>39842</v>
      </c>
      <c r="E71" s="420"/>
      <c r="F71" s="601" t="s">
        <v>1550</v>
      </c>
      <c r="G71" s="602" t="s">
        <v>1619</v>
      </c>
      <c r="H71" s="603">
        <v>56.414332000000002</v>
      </c>
      <c r="I71" s="604">
        <v>-3.7164261000000001</v>
      </c>
      <c r="J71" s="420" t="s">
        <v>1538</v>
      </c>
      <c r="K71" s="605">
        <v>149.78</v>
      </c>
      <c r="L71" s="601" t="s">
        <v>1541</v>
      </c>
      <c r="M71" s="420" t="s">
        <v>539</v>
      </c>
      <c r="N71" s="423"/>
    </row>
    <row r="72" spans="1:14" ht="42.5" thickBot="1">
      <c r="A72" s="420"/>
      <c r="B72" s="423"/>
      <c r="C72" s="599" t="s">
        <v>1620</v>
      </c>
      <c r="D72" s="600">
        <v>39870</v>
      </c>
      <c r="E72" s="420"/>
      <c r="F72" s="601" t="s">
        <v>1536</v>
      </c>
      <c r="G72" s="602" t="s">
        <v>1620</v>
      </c>
      <c r="H72" s="603">
        <v>55.126868000000002</v>
      </c>
      <c r="I72" s="604">
        <v>-3.8787595000000001</v>
      </c>
      <c r="J72" s="420" t="s">
        <v>1538</v>
      </c>
      <c r="K72" s="605">
        <v>134.6</v>
      </c>
      <c r="L72" s="601" t="s">
        <v>1541</v>
      </c>
      <c r="M72" s="420" t="s">
        <v>539</v>
      </c>
      <c r="N72" s="423"/>
    </row>
    <row r="73" spans="1:14" ht="42.5" thickBot="1">
      <c r="A73" s="420"/>
      <c r="B73" s="423"/>
      <c r="C73" s="599" t="s">
        <v>1621</v>
      </c>
      <c r="D73" s="600">
        <v>39980</v>
      </c>
      <c r="E73" s="420"/>
      <c r="F73" s="601" t="s">
        <v>1536</v>
      </c>
      <c r="G73" s="602" t="s">
        <v>1621</v>
      </c>
      <c r="H73" s="603">
        <v>54.963605999999999</v>
      </c>
      <c r="I73" s="604">
        <v>-4.6772416000000003</v>
      </c>
      <c r="J73" s="420" t="s">
        <v>1538</v>
      </c>
      <c r="K73" s="605">
        <v>208.3</v>
      </c>
      <c r="L73" s="601" t="s">
        <v>1541</v>
      </c>
      <c r="M73" s="420" t="s">
        <v>539</v>
      </c>
      <c r="N73" s="423"/>
    </row>
    <row r="74" spans="1:14" ht="42.5" thickBot="1">
      <c r="A74" s="420"/>
      <c r="B74" s="423"/>
      <c r="C74" s="599" t="s">
        <v>1622</v>
      </c>
      <c r="D74" s="600">
        <v>40046</v>
      </c>
      <c r="E74" s="420"/>
      <c r="F74" s="601" t="s">
        <v>1536</v>
      </c>
      <c r="G74" s="602" t="s">
        <v>1622</v>
      </c>
      <c r="H74" s="603">
        <v>55.123643000000001</v>
      </c>
      <c r="I74" s="604">
        <v>-3.1180129999999999</v>
      </c>
      <c r="J74" s="420" t="s">
        <v>1538</v>
      </c>
      <c r="K74" s="605">
        <v>81.36</v>
      </c>
      <c r="L74" s="601" t="s">
        <v>1541</v>
      </c>
      <c r="M74" s="420" t="s">
        <v>539</v>
      </c>
      <c r="N74" s="423"/>
    </row>
    <row r="75" spans="1:14" ht="28.5" thickBot="1">
      <c r="A75" s="420"/>
      <c r="B75" s="423"/>
      <c r="C75" s="599"/>
      <c r="D75" s="600"/>
      <c r="E75" s="420"/>
      <c r="F75" s="601"/>
      <c r="G75" s="602" t="s">
        <v>1623</v>
      </c>
      <c r="H75" s="603">
        <v>56.129966000000003</v>
      </c>
      <c r="I75" s="604">
        <v>-5.4853351999999997</v>
      </c>
      <c r="J75" s="420" t="s">
        <v>1538</v>
      </c>
      <c r="K75" s="605">
        <v>0</v>
      </c>
      <c r="L75" s="601" t="s">
        <v>1541</v>
      </c>
      <c r="M75" s="420" t="s">
        <v>539</v>
      </c>
      <c r="N75" s="423"/>
    </row>
    <row r="76" spans="1:14" ht="42.5" thickBot="1">
      <c r="A76" s="420"/>
      <c r="B76" s="423"/>
      <c r="C76" s="599" t="s">
        <v>1624</v>
      </c>
      <c r="D76" s="600">
        <v>40081</v>
      </c>
      <c r="E76" s="420"/>
      <c r="F76" s="601" t="s">
        <v>1536</v>
      </c>
      <c r="G76" s="602" t="s">
        <v>1624</v>
      </c>
      <c r="H76" s="603">
        <v>55.326096999999997</v>
      </c>
      <c r="I76" s="604">
        <v>-3.2750168999999998</v>
      </c>
      <c r="J76" s="420" t="s">
        <v>1538</v>
      </c>
      <c r="K76" s="605">
        <v>364.1</v>
      </c>
      <c r="L76" s="601" t="s">
        <v>1541</v>
      </c>
      <c r="M76" s="420" t="s">
        <v>539</v>
      </c>
      <c r="N76" s="423">
        <v>2020</v>
      </c>
    </row>
    <row r="77" spans="1:14" ht="42.5" thickBot="1">
      <c r="A77" s="420"/>
      <c r="B77" s="423"/>
      <c r="C77" s="599" t="s">
        <v>1625</v>
      </c>
      <c r="D77" s="600">
        <v>40214</v>
      </c>
      <c r="E77" s="420"/>
      <c r="F77" s="601" t="s">
        <v>1536</v>
      </c>
      <c r="G77" s="602" t="s">
        <v>1625</v>
      </c>
      <c r="H77" s="603">
        <v>54.856256000000002</v>
      </c>
      <c r="I77" s="604">
        <v>-3.9409364</v>
      </c>
      <c r="J77" s="420" t="s">
        <v>1538</v>
      </c>
      <c r="K77" s="605">
        <v>163.30000000000001</v>
      </c>
      <c r="L77" s="601" t="s">
        <v>1541</v>
      </c>
      <c r="M77" s="420" t="s">
        <v>539</v>
      </c>
      <c r="N77" s="423"/>
    </row>
    <row r="78" spans="1:14" ht="28.5" thickBot="1">
      <c r="A78" s="420"/>
      <c r="B78" s="423"/>
      <c r="C78" s="599" t="s">
        <v>1626</v>
      </c>
      <c r="D78" s="600">
        <v>40330</v>
      </c>
      <c r="E78" s="420"/>
      <c r="F78" s="601" t="s">
        <v>1552</v>
      </c>
      <c r="G78" s="602" t="s">
        <v>1626</v>
      </c>
      <c r="H78" s="603">
        <v>55.221048000000003</v>
      </c>
      <c r="I78" s="604">
        <v>-4.6614902999999996</v>
      </c>
      <c r="J78" s="420" t="s">
        <v>1538</v>
      </c>
      <c r="K78" s="605">
        <v>474.08</v>
      </c>
      <c r="L78" s="601" t="s">
        <v>1541</v>
      </c>
      <c r="M78" s="420" t="s">
        <v>539</v>
      </c>
      <c r="N78" s="423"/>
    </row>
    <row r="79" spans="1:14" ht="42.5" thickBot="1">
      <c r="A79" s="420"/>
      <c r="B79" s="423"/>
      <c r="C79" s="599" t="s">
        <v>1627</v>
      </c>
      <c r="D79" s="600">
        <v>40344</v>
      </c>
      <c r="E79" s="420"/>
      <c r="F79" s="601" t="s">
        <v>1536</v>
      </c>
      <c r="G79" s="602" t="s">
        <v>1627</v>
      </c>
      <c r="H79" s="603">
        <v>54.948681000000001</v>
      </c>
      <c r="I79" s="604">
        <v>-4.7418453999999999</v>
      </c>
      <c r="J79" s="420" t="s">
        <v>1538</v>
      </c>
      <c r="K79" s="605">
        <v>119.3</v>
      </c>
      <c r="L79" s="601" t="s">
        <v>1541</v>
      </c>
      <c r="M79" s="420" t="s">
        <v>539</v>
      </c>
      <c r="N79" s="423"/>
    </row>
    <row r="80" spans="1:14" ht="28.5" thickBot="1">
      <c r="A80" s="420"/>
      <c r="B80" s="423"/>
      <c r="C80" s="599" t="s">
        <v>1628</v>
      </c>
      <c r="D80" s="600">
        <v>40402</v>
      </c>
      <c r="E80" s="420"/>
      <c r="F80" s="601" t="s">
        <v>1563</v>
      </c>
      <c r="G80" s="602" t="s">
        <v>1628</v>
      </c>
      <c r="H80" s="603">
        <v>55.669547000000001</v>
      </c>
      <c r="I80" s="604">
        <v>-3.0683451000000002</v>
      </c>
      <c r="J80" s="420" t="s">
        <v>1538</v>
      </c>
      <c r="K80" s="606">
        <v>1360.03</v>
      </c>
      <c r="L80" s="601" t="s">
        <v>1539</v>
      </c>
      <c r="M80" s="420" t="s">
        <v>539</v>
      </c>
      <c r="N80" s="423">
        <v>2024</v>
      </c>
    </row>
    <row r="81" spans="1:14" ht="42.5" thickBot="1">
      <c r="A81" s="420"/>
      <c r="B81" s="423"/>
      <c r="C81" s="599" t="s">
        <v>1629</v>
      </c>
      <c r="D81" s="600">
        <v>40402</v>
      </c>
      <c r="E81" s="420"/>
      <c r="F81" s="601" t="s">
        <v>1536</v>
      </c>
      <c r="G81" s="602" t="s">
        <v>1629</v>
      </c>
      <c r="H81" s="603">
        <v>55.165221000000003</v>
      </c>
      <c r="I81" s="604">
        <v>-4.1160646999999999</v>
      </c>
      <c r="J81" s="420" t="s">
        <v>1538</v>
      </c>
      <c r="K81" s="605">
        <v>356.6</v>
      </c>
      <c r="L81" s="601" t="s">
        <v>1541</v>
      </c>
      <c r="M81" s="420" t="s">
        <v>539</v>
      </c>
      <c r="N81" s="423"/>
    </row>
    <row r="82" spans="1:14" ht="42.5" thickBot="1">
      <c r="A82" s="420"/>
      <c r="B82" s="423"/>
      <c r="C82" s="599" t="s">
        <v>1630</v>
      </c>
      <c r="D82" s="600">
        <v>40483</v>
      </c>
      <c r="E82" s="420"/>
      <c r="F82" s="601" t="s">
        <v>1583</v>
      </c>
      <c r="G82" s="602" t="s">
        <v>1630</v>
      </c>
      <c r="H82" s="603">
        <v>54.711706</v>
      </c>
      <c r="I82" s="604">
        <v>-1.8401003</v>
      </c>
      <c r="J82" s="420" t="s">
        <v>1538</v>
      </c>
      <c r="K82" s="605">
        <v>151.5</v>
      </c>
      <c r="L82" s="601" t="s">
        <v>1541</v>
      </c>
      <c r="M82" s="420" t="s">
        <v>539</v>
      </c>
      <c r="N82" s="423"/>
    </row>
    <row r="83" spans="1:14" ht="42.5" thickBot="1">
      <c r="A83" s="420"/>
      <c r="B83" s="423"/>
      <c r="C83" s="599" t="s">
        <v>1631</v>
      </c>
      <c r="D83" s="600">
        <v>40652</v>
      </c>
      <c r="E83" s="420"/>
      <c r="F83" s="601" t="s">
        <v>1557</v>
      </c>
      <c r="G83" s="602" t="s">
        <v>1631</v>
      </c>
      <c r="H83" s="603">
        <v>56.459978999999997</v>
      </c>
      <c r="I83" s="604">
        <v>-4.2849320000000004</v>
      </c>
      <c r="J83" s="420" t="s">
        <v>1538</v>
      </c>
      <c r="K83" s="605">
        <v>582.30999999999995</v>
      </c>
      <c r="L83" s="601" t="s">
        <v>1539</v>
      </c>
      <c r="M83" s="420" t="s">
        <v>539</v>
      </c>
      <c r="N83" s="423"/>
    </row>
    <row r="84" spans="1:14" ht="42.5" thickBot="1">
      <c r="A84" s="420"/>
      <c r="B84" s="423"/>
      <c r="C84" s="599" t="s">
        <v>1632</v>
      </c>
      <c r="D84" s="600">
        <v>40742</v>
      </c>
      <c r="E84" s="420"/>
      <c r="F84" s="601" t="s">
        <v>1536</v>
      </c>
      <c r="G84" s="602" t="s">
        <v>1632</v>
      </c>
      <c r="H84" s="603">
        <v>54.966983999999997</v>
      </c>
      <c r="I84" s="604">
        <v>-4.7274675000000004</v>
      </c>
      <c r="J84" s="420" t="s">
        <v>1538</v>
      </c>
      <c r="K84" s="605">
        <v>186.72</v>
      </c>
      <c r="L84" s="601" t="s">
        <v>1541</v>
      </c>
      <c r="M84" s="420" t="s">
        <v>539</v>
      </c>
      <c r="N84" s="423">
        <v>2019</v>
      </c>
    </row>
    <row r="85" spans="1:14" ht="28.5" thickBot="1">
      <c r="A85" s="420"/>
      <c r="B85" s="423"/>
      <c r="C85" s="599" t="s">
        <v>1633</v>
      </c>
      <c r="D85" s="600">
        <v>40763</v>
      </c>
      <c r="E85" s="420"/>
      <c r="F85" s="601" t="s">
        <v>1542</v>
      </c>
      <c r="G85" s="602" t="s">
        <v>1633</v>
      </c>
      <c r="H85" s="603">
        <v>57.243563999999999</v>
      </c>
      <c r="I85" s="604">
        <v>-3.0786771000000002</v>
      </c>
      <c r="J85" s="420" t="s">
        <v>1538</v>
      </c>
      <c r="K85" s="605">
        <v>267.95999999999998</v>
      </c>
      <c r="L85" s="601" t="s">
        <v>1541</v>
      </c>
      <c r="M85" s="420" t="s">
        <v>539</v>
      </c>
      <c r="N85" s="423"/>
    </row>
    <row r="86" spans="1:14" ht="28.5" thickBot="1">
      <c r="A86" s="420"/>
      <c r="B86" s="423"/>
      <c r="C86" s="599" t="s">
        <v>1634</v>
      </c>
      <c r="D86" s="600">
        <v>40823</v>
      </c>
      <c r="E86" s="420"/>
      <c r="F86" s="601" t="s">
        <v>1552</v>
      </c>
      <c r="G86" s="602" t="s">
        <v>1634</v>
      </c>
      <c r="H86" s="603">
        <v>54.395330999999999</v>
      </c>
      <c r="I86" s="604">
        <v>-4.3365787999999998</v>
      </c>
      <c r="J86" s="420" t="s">
        <v>1538</v>
      </c>
      <c r="K86" s="605">
        <v>218.68</v>
      </c>
      <c r="L86" s="601" t="s">
        <v>1541</v>
      </c>
      <c r="M86" s="420" t="s">
        <v>539</v>
      </c>
      <c r="N86" s="423"/>
    </row>
    <row r="87" spans="1:14" ht="28.5" thickBot="1">
      <c r="A87" s="420"/>
      <c r="B87" s="423"/>
      <c r="C87" s="599" t="s">
        <v>1635</v>
      </c>
      <c r="D87" s="600">
        <v>40823</v>
      </c>
      <c r="E87" s="420"/>
      <c r="F87" s="601" t="s">
        <v>1563</v>
      </c>
      <c r="G87" s="602" t="s">
        <v>1635</v>
      </c>
      <c r="H87" s="603">
        <v>55.565210999999998</v>
      </c>
      <c r="I87" s="604">
        <v>-3.0797819999999998</v>
      </c>
      <c r="J87" s="420" t="s">
        <v>1538</v>
      </c>
      <c r="K87" s="605">
        <v>896.03</v>
      </c>
      <c r="L87" s="601" t="s">
        <v>1539</v>
      </c>
      <c r="M87" s="420" t="s">
        <v>539</v>
      </c>
      <c r="N87" s="423"/>
    </row>
    <row r="88" spans="1:14" ht="28.5" thickBot="1">
      <c r="A88" s="420"/>
      <c r="B88" s="423"/>
      <c r="C88" s="599" t="s">
        <v>1636</v>
      </c>
      <c r="D88" s="600">
        <v>40823</v>
      </c>
      <c r="E88" s="420"/>
      <c r="F88" s="601" t="s">
        <v>1552</v>
      </c>
      <c r="G88" s="602" t="s">
        <v>1636</v>
      </c>
      <c r="H88" s="603">
        <v>54.395330999999999</v>
      </c>
      <c r="I88" s="604">
        <v>-4.3365787999999998</v>
      </c>
      <c r="J88" s="420" t="s">
        <v>1538</v>
      </c>
      <c r="K88" s="605">
        <v>161.19999999999999</v>
      </c>
      <c r="L88" s="601" t="s">
        <v>1541</v>
      </c>
      <c r="M88" s="420" t="s">
        <v>539</v>
      </c>
      <c r="N88" s="423"/>
    </row>
    <row r="89" spans="1:14" ht="28.5" thickBot="1">
      <c r="A89" s="420"/>
      <c r="B89" s="423"/>
      <c r="C89" s="599" t="s">
        <v>1637</v>
      </c>
      <c r="D89" s="600">
        <v>40829</v>
      </c>
      <c r="E89" s="420"/>
      <c r="F89" s="601" t="s">
        <v>1552</v>
      </c>
      <c r="G89" s="602" t="s">
        <v>1637</v>
      </c>
      <c r="H89" s="603">
        <v>55.770406000000001</v>
      </c>
      <c r="I89" s="604">
        <v>-4.7370947000000001</v>
      </c>
      <c r="J89" s="420" t="s">
        <v>1538</v>
      </c>
      <c r="K89" s="605">
        <v>287.32</v>
      </c>
      <c r="L89" s="601" t="s">
        <v>1541</v>
      </c>
      <c r="M89" s="420" t="s">
        <v>539</v>
      </c>
      <c r="N89" s="423"/>
    </row>
    <row r="90" spans="1:14" ht="42.5" thickBot="1">
      <c r="A90" s="420"/>
      <c r="B90" s="423"/>
      <c r="C90" s="599" t="s">
        <v>1638</v>
      </c>
      <c r="D90" s="600">
        <v>41009</v>
      </c>
      <c r="E90" s="420"/>
      <c r="F90" s="601" t="s">
        <v>1550</v>
      </c>
      <c r="G90" s="602" t="s">
        <v>1638</v>
      </c>
      <c r="H90" s="603">
        <v>55.873983000000003</v>
      </c>
      <c r="I90" s="604">
        <v>-4.5605221</v>
      </c>
      <c r="J90" s="420" t="s">
        <v>1538</v>
      </c>
      <c r="K90" s="605">
        <v>462.85</v>
      </c>
      <c r="L90" s="601" t="s">
        <v>1541</v>
      </c>
      <c r="M90" s="420" t="s">
        <v>539</v>
      </c>
      <c r="N90" s="423"/>
    </row>
    <row r="91" spans="1:14" ht="28.5" thickBot="1">
      <c r="A91" s="420"/>
      <c r="B91" s="423"/>
      <c r="C91" s="599" t="s">
        <v>1639</v>
      </c>
      <c r="D91" s="600">
        <v>41039</v>
      </c>
      <c r="E91" s="420"/>
      <c r="F91" s="601" t="s">
        <v>1546</v>
      </c>
      <c r="G91" s="602" t="s">
        <v>1639</v>
      </c>
      <c r="H91" s="603">
        <v>57.087150000000001</v>
      </c>
      <c r="I91" s="604">
        <v>-4.9737532</v>
      </c>
      <c r="J91" s="420" t="s">
        <v>1538</v>
      </c>
      <c r="K91" s="605">
        <v>463.9</v>
      </c>
      <c r="L91" s="601" t="s">
        <v>1541</v>
      </c>
      <c r="M91" s="420" t="s">
        <v>539</v>
      </c>
      <c r="N91" s="423">
        <v>2019</v>
      </c>
    </row>
    <row r="92" spans="1:14" ht="42.5" thickBot="1">
      <c r="A92" s="420"/>
      <c r="B92" s="423"/>
      <c r="C92" s="599" t="s">
        <v>1640</v>
      </c>
      <c r="D92" s="600">
        <v>41074</v>
      </c>
      <c r="E92" s="420"/>
      <c r="F92" s="601" t="s">
        <v>1544</v>
      </c>
      <c r="G92" s="602" t="s">
        <v>1640</v>
      </c>
      <c r="H92" s="603">
        <v>55.477415000000001</v>
      </c>
      <c r="I92" s="604">
        <v>-2.0331958000000001</v>
      </c>
      <c r="J92" s="420" t="s">
        <v>1538</v>
      </c>
      <c r="K92" s="605">
        <v>75.47</v>
      </c>
      <c r="L92" s="601" t="s">
        <v>1541</v>
      </c>
      <c r="M92" s="420" t="s">
        <v>539</v>
      </c>
      <c r="N92" s="423"/>
    </row>
    <row r="93" spans="1:14" ht="42.5" thickBot="1">
      <c r="A93" s="420"/>
      <c r="B93" s="423"/>
      <c r="C93" s="599" t="s">
        <v>1641</v>
      </c>
      <c r="D93" s="600">
        <v>41095</v>
      </c>
      <c r="E93" s="420"/>
      <c r="F93" s="601" t="s">
        <v>1550</v>
      </c>
      <c r="G93" s="602" t="s">
        <v>1641</v>
      </c>
      <c r="H93" s="603">
        <v>56.280639000000001</v>
      </c>
      <c r="I93" s="604">
        <v>-3.7023533999999998</v>
      </c>
      <c r="J93" s="420" t="s">
        <v>1538</v>
      </c>
      <c r="K93" s="605">
        <v>220.07</v>
      </c>
      <c r="L93" s="601" t="s">
        <v>1541</v>
      </c>
      <c r="M93" s="420" t="s">
        <v>539</v>
      </c>
      <c r="N93" s="423"/>
    </row>
    <row r="94" spans="1:14" ht="42.5" thickBot="1">
      <c r="A94" s="420"/>
      <c r="B94" s="423"/>
      <c r="C94" s="599" t="s">
        <v>1642</v>
      </c>
      <c r="D94" s="600">
        <v>41106</v>
      </c>
      <c r="E94" s="420"/>
      <c r="F94" s="601" t="s">
        <v>1557</v>
      </c>
      <c r="G94" s="602" t="s">
        <v>1642</v>
      </c>
      <c r="H94" s="603">
        <v>56.377181999999998</v>
      </c>
      <c r="I94" s="604">
        <v>-5.0429104000000002</v>
      </c>
      <c r="J94" s="420" t="s">
        <v>1538</v>
      </c>
      <c r="K94" s="605">
        <v>464.25</v>
      </c>
      <c r="L94" s="601" t="s">
        <v>1541</v>
      </c>
      <c r="M94" s="420" t="s">
        <v>539</v>
      </c>
      <c r="N94" s="423"/>
    </row>
    <row r="95" spans="1:14" ht="28.5" thickBot="1">
      <c r="A95" s="420"/>
      <c r="B95" s="423"/>
      <c r="C95" s="599" t="s">
        <v>1643</v>
      </c>
      <c r="D95" s="600">
        <v>41172</v>
      </c>
      <c r="E95" s="420"/>
      <c r="F95" s="601" t="s">
        <v>1563</v>
      </c>
      <c r="G95" s="602" t="s">
        <v>1643</v>
      </c>
      <c r="H95" s="603">
        <v>55.370562</v>
      </c>
      <c r="I95" s="604">
        <v>-2.4496456000000002</v>
      </c>
      <c r="J95" s="420" t="s">
        <v>1538</v>
      </c>
      <c r="K95" s="606">
        <v>1011.5</v>
      </c>
      <c r="L95" s="601" t="s">
        <v>1539</v>
      </c>
      <c r="M95" s="420" t="s">
        <v>539</v>
      </c>
      <c r="N95" s="423">
        <v>2024</v>
      </c>
    </row>
    <row r="96" spans="1:14" ht="42.5" thickBot="1">
      <c r="A96" s="420"/>
      <c r="B96" s="423"/>
      <c r="C96" s="599" t="s">
        <v>1644</v>
      </c>
      <c r="D96" s="600">
        <v>41201</v>
      </c>
      <c r="E96" s="420"/>
      <c r="F96" s="601" t="s">
        <v>1550</v>
      </c>
      <c r="G96" s="602" t="s">
        <v>1644</v>
      </c>
      <c r="H96" s="603">
        <v>53.17774</v>
      </c>
      <c r="I96" s="604">
        <v>0</v>
      </c>
      <c r="J96" s="420" t="s">
        <v>1538</v>
      </c>
      <c r="K96" s="605">
        <v>211.03</v>
      </c>
      <c r="L96" s="601" t="s">
        <v>1541</v>
      </c>
      <c r="M96" s="420" t="s">
        <v>539</v>
      </c>
      <c r="N96" s="423"/>
    </row>
    <row r="97" spans="1:14" ht="28.5" thickBot="1">
      <c r="A97" s="420"/>
      <c r="B97" s="423"/>
      <c r="C97" s="599" t="s">
        <v>1645</v>
      </c>
      <c r="D97" s="600">
        <v>41290</v>
      </c>
      <c r="E97" s="420"/>
      <c r="F97" s="601" t="s">
        <v>1542</v>
      </c>
      <c r="G97" s="602" t="s">
        <v>1645</v>
      </c>
      <c r="H97" s="603">
        <v>57.551786999999997</v>
      </c>
      <c r="I97" s="604">
        <v>-2.0735055</v>
      </c>
      <c r="J97" s="420" t="s">
        <v>1538</v>
      </c>
      <c r="K97" s="605">
        <v>443.28</v>
      </c>
      <c r="L97" s="601" t="s">
        <v>1541</v>
      </c>
      <c r="M97" s="420" t="s">
        <v>539</v>
      </c>
      <c r="N97" s="423"/>
    </row>
    <row r="98" spans="1:14" ht="28.5" thickBot="1">
      <c r="A98" s="420"/>
      <c r="B98" s="423"/>
      <c r="C98" s="599" t="s">
        <v>1646</v>
      </c>
      <c r="D98" s="600">
        <v>41402</v>
      </c>
      <c r="E98" s="420"/>
      <c r="F98" s="601" t="s">
        <v>1542</v>
      </c>
      <c r="G98" s="602" t="s">
        <v>1646</v>
      </c>
      <c r="H98" s="603">
        <v>57.552906</v>
      </c>
      <c r="I98" s="604">
        <v>-3.2398774000000001</v>
      </c>
      <c r="J98" s="420" t="s">
        <v>1538</v>
      </c>
      <c r="K98" s="606">
        <v>1005.72</v>
      </c>
      <c r="L98" s="601" t="s">
        <v>1539</v>
      </c>
      <c r="M98" s="420" t="s">
        <v>539</v>
      </c>
      <c r="N98" s="423"/>
    </row>
    <row r="99" spans="1:14" ht="42.5" thickBot="1">
      <c r="A99" s="420"/>
      <c r="B99" s="423"/>
      <c r="C99" s="599" t="s">
        <v>1647</v>
      </c>
      <c r="D99" s="600">
        <v>41453</v>
      </c>
      <c r="E99" s="420"/>
      <c r="F99" s="601" t="s">
        <v>1588</v>
      </c>
      <c r="G99" s="602" t="s">
        <v>1647</v>
      </c>
      <c r="H99" s="603">
        <v>51.811475999999999</v>
      </c>
      <c r="I99" s="604">
        <v>-3.6332955</v>
      </c>
      <c r="J99" s="420" t="s">
        <v>1538</v>
      </c>
      <c r="K99" s="605">
        <v>451.44</v>
      </c>
      <c r="L99" s="601" t="s">
        <v>1541</v>
      </c>
      <c r="M99" s="420" t="s">
        <v>539</v>
      </c>
      <c r="N99" s="423"/>
    </row>
    <row r="100" spans="1:14" ht="28.5" thickBot="1">
      <c r="A100" s="420"/>
      <c r="B100" s="423"/>
      <c r="C100" s="599"/>
      <c r="D100" s="600"/>
      <c r="E100" s="420"/>
      <c r="F100" s="601"/>
      <c r="G100" s="602" t="s">
        <v>1602</v>
      </c>
      <c r="H100" s="603">
        <v>53.272142000000002</v>
      </c>
      <c r="I100" s="604">
        <v>-3.7214415999999999</v>
      </c>
      <c r="J100" s="420" t="s">
        <v>1538</v>
      </c>
      <c r="K100" s="605">
        <v>0</v>
      </c>
      <c r="L100" s="601" t="s">
        <v>1541</v>
      </c>
      <c r="M100" s="420" t="s">
        <v>539</v>
      </c>
      <c r="N100" s="423"/>
    </row>
    <row r="101" spans="1:14" ht="42.5" thickBot="1">
      <c r="A101" s="420"/>
      <c r="B101" s="423"/>
      <c r="C101" s="599" t="s">
        <v>1648</v>
      </c>
      <c r="D101" s="600">
        <v>41481</v>
      </c>
      <c r="E101" s="420"/>
      <c r="F101" s="601" t="s">
        <v>1557</v>
      </c>
      <c r="G101" s="602" t="s">
        <v>1648</v>
      </c>
      <c r="H101" s="603">
        <v>56.225406999999997</v>
      </c>
      <c r="I101" s="604">
        <v>-4.9630894999999997</v>
      </c>
      <c r="J101" s="420" t="s">
        <v>1538</v>
      </c>
      <c r="K101" s="605">
        <v>595.54999999999995</v>
      </c>
      <c r="L101" s="601" t="s">
        <v>1539</v>
      </c>
      <c r="M101" s="420" t="s">
        <v>539</v>
      </c>
      <c r="N101" s="423"/>
    </row>
    <row r="102" spans="1:14" ht="42.5" thickBot="1">
      <c r="A102" s="420"/>
      <c r="B102" s="423"/>
      <c r="C102" s="599" t="s">
        <v>1649</v>
      </c>
      <c r="D102" s="600">
        <v>41540</v>
      </c>
      <c r="E102" s="420"/>
      <c r="F102" s="601" t="s">
        <v>1557</v>
      </c>
      <c r="G102" s="602" t="s">
        <v>1649</v>
      </c>
      <c r="H102" s="603">
        <v>56.388776999999997</v>
      </c>
      <c r="I102" s="604">
        <v>-5.0098050000000001</v>
      </c>
      <c r="J102" s="420" t="s">
        <v>1538</v>
      </c>
      <c r="K102" s="605">
        <v>248.22</v>
      </c>
      <c r="L102" s="601" t="s">
        <v>1541</v>
      </c>
      <c r="M102" s="420" t="s">
        <v>539</v>
      </c>
      <c r="N102" s="423"/>
    </row>
    <row r="103" spans="1:14" ht="28.5" thickBot="1">
      <c r="A103" s="420"/>
      <c r="B103" s="423"/>
      <c r="C103" s="599" t="s">
        <v>1650</v>
      </c>
      <c r="D103" s="600">
        <v>41550</v>
      </c>
      <c r="E103" s="420"/>
      <c r="F103" s="601" t="s">
        <v>1546</v>
      </c>
      <c r="G103" s="602" t="s">
        <v>1650</v>
      </c>
      <c r="H103" s="603">
        <v>56.877619000000003</v>
      </c>
      <c r="I103" s="604">
        <v>-5.4331892000000002</v>
      </c>
      <c r="J103" s="420" t="s">
        <v>1538</v>
      </c>
      <c r="K103" s="605">
        <v>776</v>
      </c>
      <c r="L103" s="601" t="s">
        <v>1539</v>
      </c>
      <c r="M103" s="420" t="s">
        <v>539</v>
      </c>
      <c r="N103" s="423"/>
    </row>
    <row r="104" spans="1:14" ht="42.5" thickBot="1">
      <c r="A104" s="420"/>
      <c r="B104" s="423"/>
      <c r="C104" s="599" t="s">
        <v>1651</v>
      </c>
      <c r="D104" s="600">
        <v>41554</v>
      </c>
      <c r="E104" s="420"/>
      <c r="F104" s="601" t="s">
        <v>1550</v>
      </c>
      <c r="G104" s="602" t="s">
        <v>1651</v>
      </c>
      <c r="H104" s="603">
        <v>56.290021000000003</v>
      </c>
      <c r="I104" s="604">
        <v>-3.9208997999999999</v>
      </c>
      <c r="J104" s="420" t="s">
        <v>1538</v>
      </c>
      <c r="K104" s="605">
        <v>258.49</v>
      </c>
      <c r="L104" s="601" t="s">
        <v>1541</v>
      </c>
      <c r="M104" s="420" t="s">
        <v>539</v>
      </c>
      <c r="N104" s="423"/>
    </row>
    <row r="105" spans="1:14" ht="42.5" thickBot="1">
      <c r="A105" s="420"/>
      <c r="B105" s="423"/>
      <c r="C105" s="599" t="s">
        <v>1652</v>
      </c>
      <c r="D105" s="600">
        <v>41556</v>
      </c>
      <c r="E105" s="420"/>
      <c r="F105" s="601" t="s">
        <v>1536</v>
      </c>
      <c r="G105" s="602" t="s">
        <v>1652</v>
      </c>
      <c r="H105" s="603">
        <v>54.894542000000001</v>
      </c>
      <c r="I105" s="604">
        <v>-4.6289835999999998</v>
      </c>
      <c r="J105" s="420" t="s">
        <v>1538</v>
      </c>
      <c r="K105" s="605">
        <v>497.51</v>
      </c>
      <c r="L105" s="601" t="s">
        <v>1541</v>
      </c>
      <c r="M105" s="420" t="s">
        <v>539</v>
      </c>
      <c r="N105" s="423"/>
    </row>
    <row r="106" spans="1:14" ht="28.5" thickBot="1">
      <c r="A106" s="420"/>
      <c r="B106" s="423"/>
      <c r="C106" s="599" t="s">
        <v>1653</v>
      </c>
      <c r="D106" s="600">
        <v>41590</v>
      </c>
      <c r="E106" s="420"/>
      <c r="F106" s="601" t="s">
        <v>1563</v>
      </c>
      <c r="G106" s="602" t="s">
        <v>1653</v>
      </c>
      <c r="H106" s="603">
        <v>55.445641000000002</v>
      </c>
      <c r="I106" s="604">
        <v>-3.5096899000000001</v>
      </c>
      <c r="J106" s="420" t="s">
        <v>1538</v>
      </c>
      <c r="K106" s="605">
        <v>622.61</v>
      </c>
      <c r="L106" s="601" t="s">
        <v>1539</v>
      </c>
      <c r="M106" s="420" t="s">
        <v>539</v>
      </c>
      <c r="N106" s="423"/>
    </row>
    <row r="107" spans="1:14" ht="28.5" thickBot="1">
      <c r="A107" s="420"/>
      <c r="B107" s="423"/>
      <c r="C107" s="599" t="s">
        <v>1654</v>
      </c>
      <c r="D107" s="600">
        <v>41757</v>
      </c>
      <c r="E107" s="420"/>
      <c r="F107" s="601" t="s">
        <v>1563</v>
      </c>
      <c r="G107" s="602" t="s">
        <v>1654</v>
      </c>
      <c r="H107" s="603">
        <v>55.624827000000003</v>
      </c>
      <c r="I107" s="604">
        <v>-3.7532182999999999</v>
      </c>
      <c r="J107" s="420" t="s">
        <v>1538</v>
      </c>
      <c r="K107" s="605">
        <v>102.9</v>
      </c>
      <c r="L107" s="601" t="s">
        <v>1541</v>
      </c>
      <c r="M107" s="420" t="s">
        <v>539</v>
      </c>
      <c r="N107" s="423"/>
    </row>
    <row r="108" spans="1:14" ht="28.5" thickBot="1">
      <c r="A108" s="420"/>
      <c r="B108" s="423"/>
      <c r="C108" s="599" t="s">
        <v>1655</v>
      </c>
      <c r="D108" s="600">
        <v>41796</v>
      </c>
      <c r="E108" s="420"/>
      <c r="F108" s="601" t="s">
        <v>1552</v>
      </c>
      <c r="G108" s="602" t="s">
        <v>1655</v>
      </c>
      <c r="H108" s="603">
        <v>55.089511999999999</v>
      </c>
      <c r="I108" s="604">
        <v>-4.7154324000000001</v>
      </c>
      <c r="J108" s="420" t="s">
        <v>1538</v>
      </c>
      <c r="K108" s="605">
        <v>194.7</v>
      </c>
      <c r="L108" s="601" t="s">
        <v>1541</v>
      </c>
      <c r="M108" s="420" t="s">
        <v>539</v>
      </c>
      <c r="N108" s="423"/>
    </row>
    <row r="109" spans="1:14" ht="28.5" thickBot="1">
      <c r="A109" s="420"/>
      <c r="B109" s="423"/>
      <c r="C109" s="599" t="s">
        <v>1656</v>
      </c>
      <c r="D109" s="600">
        <v>41869</v>
      </c>
      <c r="E109" s="420"/>
      <c r="F109" s="601" t="s">
        <v>1585</v>
      </c>
      <c r="G109" s="602" t="s">
        <v>1656</v>
      </c>
      <c r="H109" s="603">
        <v>56.033771999999999</v>
      </c>
      <c r="I109" s="604">
        <v>-5.3883304000000001</v>
      </c>
      <c r="J109" s="420" t="s">
        <v>1538</v>
      </c>
      <c r="K109" s="605">
        <v>151.84</v>
      </c>
      <c r="L109" s="601" t="s">
        <v>1541</v>
      </c>
      <c r="M109" s="420" t="s">
        <v>539</v>
      </c>
      <c r="N109" s="423"/>
    </row>
    <row r="110" spans="1:14" ht="42.5" thickBot="1">
      <c r="A110" s="420"/>
      <c r="B110" s="423"/>
      <c r="C110" s="599" t="s">
        <v>1657</v>
      </c>
      <c r="D110" s="600">
        <v>42213</v>
      </c>
      <c r="E110" s="420"/>
      <c r="F110" s="601" t="s">
        <v>1550</v>
      </c>
      <c r="G110" s="602" t="s">
        <v>1657</v>
      </c>
      <c r="H110" s="603">
        <v>56.320990999999999</v>
      </c>
      <c r="I110" s="604">
        <v>-3.5004056000000001</v>
      </c>
      <c r="J110" s="420" t="s">
        <v>1538</v>
      </c>
      <c r="K110" s="605">
        <v>27.52</v>
      </c>
      <c r="L110" s="601" t="s">
        <v>1541</v>
      </c>
      <c r="M110" s="420" t="s">
        <v>539</v>
      </c>
      <c r="N110" s="423"/>
    </row>
    <row r="111" spans="1:14" ht="28.5" thickBot="1">
      <c r="A111" s="420"/>
      <c r="B111" s="423"/>
      <c r="C111" s="599" t="s">
        <v>1658</v>
      </c>
      <c r="D111" s="600">
        <v>42214</v>
      </c>
      <c r="E111" s="420"/>
      <c r="F111" s="601" t="s">
        <v>1552</v>
      </c>
      <c r="G111" s="602" t="s">
        <v>1658</v>
      </c>
      <c r="H111" s="603">
        <v>55.307566999999999</v>
      </c>
      <c r="I111" s="604">
        <v>-4.2481206</v>
      </c>
      <c r="J111" s="420" t="s">
        <v>1538</v>
      </c>
      <c r="K111" s="605">
        <v>251.5</v>
      </c>
      <c r="L111" s="601" t="s">
        <v>1541</v>
      </c>
      <c r="M111" s="420" t="s">
        <v>539</v>
      </c>
      <c r="N111" s="423"/>
    </row>
    <row r="112" spans="1:14" ht="42.5" thickBot="1">
      <c r="A112" s="420"/>
      <c r="B112" s="423"/>
      <c r="C112" s="599" t="s">
        <v>1659</v>
      </c>
      <c r="D112" s="600">
        <v>42214</v>
      </c>
      <c r="E112" s="420"/>
      <c r="F112" s="601" t="s">
        <v>1550</v>
      </c>
      <c r="G112" s="602" t="s">
        <v>1659</v>
      </c>
      <c r="H112" s="603">
        <v>55.470942000000001</v>
      </c>
      <c r="I112" s="604">
        <v>-2.8399207</v>
      </c>
      <c r="J112" s="420" t="s">
        <v>1538</v>
      </c>
      <c r="K112" s="605">
        <v>306.48</v>
      </c>
      <c r="L112" s="601" t="s">
        <v>1541</v>
      </c>
      <c r="M112" s="420" t="s">
        <v>539</v>
      </c>
      <c r="N112" s="423"/>
    </row>
    <row r="113" spans="1:14" ht="28.5" thickBot="1">
      <c r="A113" s="420"/>
      <c r="B113" s="423"/>
      <c r="C113" s="599" t="s">
        <v>1660</v>
      </c>
      <c r="D113" s="600">
        <v>42215</v>
      </c>
      <c r="E113" s="420"/>
      <c r="F113" s="601" t="s">
        <v>1563</v>
      </c>
      <c r="G113" s="602" t="s">
        <v>1660</v>
      </c>
      <c r="H113" s="603">
        <v>55.416348999999997</v>
      </c>
      <c r="I113" s="604">
        <v>-2.9335428000000001</v>
      </c>
      <c r="J113" s="420" t="s">
        <v>1538</v>
      </c>
      <c r="K113" s="605">
        <v>62.99</v>
      </c>
      <c r="L113" s="601" t="s">
        <v>1541</v>
      </c>
      <c r="M113" s="420" t="s">
        <v>539</v>
      </c>
      <c r="N113" s="423"/>
    </row>
    <row r="114" spans="1:14" ht="28.5" thickBot="1">
      <c r="A114" s="420"/>
      <c r="B114" s="423"/>
      <c r="C114" s="599" t="s">
        <v>1661</v>
      </c>
      <c r="D114" s="600">
        <v>42275</v>
      </c>
      <c r="E114" s="420"/>
      <c r="F114" s="601" t="s">
        <v>1563</v>
      </c>
      <c r="G114" s="602" t="s">
        <v>1661</v>
      </c>
      <c r="H114" s="603">
        <v>55.458762</v>
      </c>
      <c r="I114" s="604">
        <v>-2.7795695999999999</v>
      </c>
      <c r="J114" s="420" t="s">
        <v>1538</v>
      </c>
      <c r="K114" s="605">
        <v>182.06</v>
      </c>
      <c r="L114" s="601" t="s">
        <v>1541</v>
      </c>
      <c r="M114" s="420" t="s">
        <v>539</v>
      </c>
      <c r="N114" s="423"/>
    </row>
    <row r="115" spans="1:14" ht="42.5" thickBot="1">
      <c r="A115" s="420"/>
      <c r="B115" s="423"/>
      <c r="C115" s="599" t="s">
        <v>1662</v>
      </c>
      <c r="D115" s="600">
        <v>42328</v>
      </c>
      <c r="E115" s="420"/>
      <c r="F115" s="601" t="s">
        <v>1550</v>
      </c>
      <c r="G115" s="602" t="s">
        <v>1662</v>
      </c>
      <c r="H115" s="603">
        <v>56.021451999999996</v>
      </c>
      <c r="I115" s="604">
        <v>-4.6842245</v>
      </c>
      <c r="J115" s="420" t="s">
        <v>1538</v>
      </c>
      <c r="K115" s="605">
        <v>231.1</v>
      </c>
      <c r="L115" s="601" t="s">
        <v>1541</v>
      </c>
      <c r="M115" s="420" t="s">
        <v>539</v>
      </c>
      <c r="N115" s="423"/>
    </row>
    <row r="116" spans="1:14" ht="42.5" thickBot="1">
      <c r="A116" s="420"/>
      <c r="B116" s="423"/>
      <c r="C116" s="599" t="s">
        <v>1663</v>
      </c>
      <c r="D116" s="600">
        <v>42411</v>
      </c>
      <c r="E116" s="420"/>
      <c r="F116" s="601" t="s">
        <v>1550</v>
      </c>
      <c r="G116" s="602" t="s">
        <v>1663</v>
      </c>
      <c r="H116" s="603">
        <v>56.021512000000001</v>
      </c>
      <c r="I116" s="604">
        <v>-4.7628694999999999</v>
      </c>
      <c r="J116" s="420" t="s">
        <v>1538</v>
      </c>
      <c r="K116" s="605">
        <v>259.72000000000003</v>
      </c>
      <c r="L116" s="601" t="s">
        <v>1541</v>
      </c>
      <c r="M116" s="420" t="s">
        <v>539</v>
      </c>
      <c r="N116" s="423"/>
    </row>
    <row r="117" spans="1:14" ht="42.5" thickBot="1">
      <c r="A117" s="420"/>
      <c r="B117" s="423"/>
      <c r="C117" s="599" t="s">
        <v>1664</v>
      </c>
      <c r="D117" s="600">
        <v>42464</v>
      </c>
      <c r="E117" s="420"/>
      <c r="F117" s="601" t="s">
        <v>1550</v>
      </c>
      <c r="G117" s="602" t="s">
        <v>1664</v>
      </c>
      <c r="H117" s="603">
        <v>55.9527</v>
      </c>
      <c r="I117" s="604">
        <v>-4.3542629000000002</v>
      </c>
      <c r="J117" s="420" t="s">
        <v>1538</v>
      </c>
      <c r="K117" s="605">
        <v>35.94</v>
      </c>
      <c r="L117" s="601" t="s">
        <v>1541</v>
      </c>
      <c r="M117" s="420" t="s">
        <v>539</v>
      </c>
      <c r="N117" s="423"/>
    </row>
    <row r="118" spans="1:14" ht="42.5" thickBot="1">
      <c r="A118" s="420"/>
      <c r="B118" s="423"/>
      <c r="C118" s="599" t="s">
        <v>1665</v>
      </c>
      <c r="D118" s="600">
        <v>42466</v>
      </c>
      <c r="E118" s="420"/>
      <c r="F118" s="601" t="s">
        <v>1608</v>
      </c>
      <c r="G118" s="602" t="s">
        <v>1665</v>
      </c>
      <c r="H118" s="603">
        <v>57.014012000000001</v>
      </c>
      <c r="I118" s="604">
        <v>-2.3951956000000001</v>
      </c>
      <c r="J118" s="420" t="s">
        <v>1538</v>
      </c>
      <c r="K118" s="605">
        <v>403.17</v>
      </c>
      <c r="L118" s="601" t="s">
        <v>1541</v>
      </c>
      <c r="M118" s="420" t="s">
        <v>539</v>
      </c>
      <c r="N118" s="423"/>
    </row>
    <row r="119" spans="1:14" ht="42.5" thickBot="1">
      <c r="A119" s="420"/>
      <c r="B119" s="423"/>
      <c r="C119" s="599" t="s">
        <v>1666</v>
      </c>
      <c r="D119" s="600">
        <v>42506</v>
      </c>
      <c r="E119" s="420"/>
      <c r="F119" s="601" t="s">
        <v>1550</v>
      </c>
      <c r="G119" s="602" t="s">
        <v>1666</v>
      </c>
      <c r="H119" s="603">
        <v>56.888437000000003</v>
      </c>
      <c r="I119" s="604">
        <v>-4.7001435999999996</v>
      </c>
      <c r="J119" s="420" t="s">
        <v>1538</v>
      </c>
      <c r="K119" s="605">
        <v>901.3</v>
      </c>
      <c r="L119" s="601" t="s">
        <v>1539</v>
      </c>
      <c r="M119" s="420" t="s">
        <v>539</v>
      </c>
      <c r="N119" s="423"/>
    </row>
    <row r="120" spans="1:14" ht="42.5" thickBot="1">
      <c r="A120" s="420"/>
      <c r="B120" s="423"/>
      <c r="C120" s="599" t="s">
        <v>1667</v>
      </c>
      <c r="D120" s="600">
        <v>42691</v>
      </c>
      <c r="E120" s="420"/>
      <c r="F120" s="601" t="s">
        <v>1614</v>
      </c>
      <c r="G120" s="602" t="s">
        <v>1667</v>
      </c>
      <c r="H120" s="603">
        <v>57.239420000000003</v>
      </c>
      <c r="I120" s="604">
        <v>-5.9393719000000003</v>
      </c>
      <c r="J120" s="420" t="s">
        <v>1538</v>
      </c>
      <c r="K120" s="605">
        <v>179.32</v>
      </c>
      <c r="L120" s="601" t="s">
        <v>1541</v>
      </c>
      <c r="M120" s="420" t="s">
        <v>539</v>
      </c>
      <c r="N120" s="423"/>
    </row>
    <row r="121" spans="1:14" ht="42.5" thickBot="1">
      <c r="A121" s="420"/>
      <c r="B121" s="423"/>
      <c r="C121" s="599" t="s">
        <v>1668</v>
      </c>
      <c r="D121" s="600">
        <v>42745</v>
      </c>
      <c r="E121" s="420"/>
      <c r="F121" s="601" t="s">
        <v>1536</v>
      </c>
      <c r="G121" s="602" t="s">
        <v>1668</v>
      </c>
      <c r="H121" s="603">
        <v>54.986459000000004</v>
      </c>
      <c r="I121" s="604">
        <v>-3.7096456</v>
      </c>
      <c r="J121" s="420" t="s">
        <v>1538</v>
      </c>
      <c r="K121" s="605">
        <v>231.84</v>
      </c>
      <c r="L121" s="601" t="s">
        <v>1541</v>
      </c>
      <c r="M121" s="420" t="s">
        <v>539</v>
      </c>
      <c r="N121" s="423"/>
    </row>
    <row r="122" spans="1:14" ht="28.5" thickBot="1">
      <c r="A122" s="420"/>
      <c r="B122" s="423"/>
      <c r="C122" s="599" t="s">
        <v>1669</v>
      </c>
      <c r="D122" s="600">
        <v>42776</v>
      </c>
      <c r="E122" s="420"/>
      <c r="F122" s="601" t="s">
        <v>1585</v>
      </c>
      <c r="G122" s="602" t="s">
        <v>1669</v>
      </c>
      <c r="H122" s="603">
        <v>56.142578</v>
      </c>
      <c r="I122" s="604">
        <v>-5.1145012999999997</v>
      </c>
      <c r="J122" s="420" t="s">
        <v>1538</v>
      </c>
      <c r="K122" s="605">
        <v>182.62</v>
      </c>
      <c r="L122" s="601" t="s">
        <v>1541</v>
      </c>
      <c r="M122" s="420" t="s">
        <v>539</v>
      </c>
      <c r="N122" s="423"/>
    </row>
    <row r="123" spans="1:14" ht="42.5" thickBot="1">
      <c r="A123" s="420"/>
      <c r="B123" s="423"/>
      <c r="C123" s="599" t="s">
        <v>1670</v>
      </c>
      <c r="D123" s="600">
        <v>42803</v>
      </c>
      <c r="E123" s="420"/>
      <c r="F123" s="601" t="s">
        <v>1550</v>
      </c>
      <c r="G123" s="602" t="s">
        <v>1670</v>
      </c>
      <c r="H123" s="603">
        <v>57.441357000000004</v>
      </c>
      <c r="I123" s="604">
        <v>-4.5607851999999998</v>
      </c>
      <c r="J123" s="420" t="s">
        <v>1538</v>
      </c>
      <c r="K123" s="605">
        <v>255</v>
      </c>
      <c r="L123" s="601" t="s">
        <v>1541</v>
      </c>
      <c r="M123" s="420" t="s">
        <v>539</v>
      </c>
      <c r="N123" s="423">
        <v>2019</v>
      </c>
    </row>
    <row r="124" spans="1:14" ht="28.5" thickBot="1">
      <c r="A124" s="420"/>
      <c r="B124" s="423"/>
      <c r="C124" s="599" t="s">
        <v>1671</v>
      </c>
      <c r="D124" s="600">
        <v>42863</v>
      </c>
      <c r="E124" s="420"/>
      <c r="F124" s="601" t="s">
        <v>1546</v>
      </c>
      <c r="G124" s="602" t="s">
        <v>1671</v>
      </c>
      <c r="H124" s="603">
        <v>56.901795</v>
      </c>
      <c r="I124" s="604">
        <v>-4.9442102999999999</v>
      </c>
      <c r="J124" s="420" t="s">
        <v>1538</v>
      </c>
      <c r="K124" s="605">
        <v>185.19</v>
      </c>
      <c r="L124" s="601" t="s">
        <v>1541</v>
      </c>
      <c r="M124" s="420" t="s">
        <v>539</v>
      </c>
      <c r="N124" s="423"/>
    </row>
    <row r="125" spans="1:14" ht="28.5" thickBot="1">
      <c r="A125" s="420"/>
      <c r="B125" s="423"/>
      <c r="C125" s="599" t="s">
        <v>1672</v>
      </c>
      <c r="D125" s="600">
        <v>42867</v>
      </c>
      <c r="E125" s="420"/>
      <c r="F125" s="601" t="s">
        <v>1542</v>
      </c>
      <c r="G125" s="602" t="s">
        <v>1672</v>
      </c>
      <c r="H125" s="603">
        <v>57.230274999999999</v>
      </c>
      <c r="I125" s="604">
        <v>-3.0567549999999999</v>
      </c>
      <c r="J125" s="420" t="s">
        <v>1538</v>
      </c>
      <c r="K125" s="605">
        <v>181.49</v>
      </c>
      <c r="L125" s="601" t="s">
        <v>1541</v>
      </c>
      <c r="M125" s="420" t="s">
        <v>539</v>
      </c>
      <c r="N125" s="423"/>
    </row>
    <row r="126" spans="1:14" ht="42.5" thickBot="1">
      <c r="A126" s="420"/>
      <c r="B126" s="423"/>
      <c r="C126" s="599" t="s">
        <v>1673</v>
      </c>
      <c r="D126" s="600">
        <v>42884</v>
      </c>
      <c r="E126" s="420"/>
      <c r="F126" s="601" t="s">
        <v>1544</v>
      </c>
      <c r="G126" s="602" t="s">
        <v>1673</v>
      </c>
      <c r="H126" s="603">
        <v>55.605907999999999</v>
      </c>
      <c r="I126" s="604">
        <v>-2.0190199999999998</v>
      </c>
      <c r="J126" s="420" t="s">
        <v>1538</v>
      </c>
      <c r="K126" s="605">
        <v>162.36000000000001</v>
      </c>
      <c r="L126" s="601" t="s">
        <v>1541</v>
      </c>
      <c r="M126" s="420" t="s">
        <v>539</v>
      </c>
      <c r="N126" s="423"/>
    </row>
    <row r="127" spans="1:14" ht="42.5" thickBot="1">
      <c r="A127" s="420"/>
      <c r="B127" s="423"/>
      <c r="C127" s="599" t="s">
        <v>1674</v>
      </c>
      <c r="D127" s="600">
        <v>42919</v>
      </c>
      <c r="E127" s="420"/>
      <c r="F127" s="601" t="s">
        <v>1550</v>
      </c>
      <c r="G127" s="602" t="s">
        <v>1674</v>
      </c>
      <c r="H127" s="603">
        <v>56.363477000000003</v>
      </c>
      <c r="I127" s="604">
        <v>-4.3034385000000004</v>
      </c>
      <c r="J127" s="420" t="s">
        <v>1538</v>
      </c>
      <c r="K127" s="605">
        <v>119.64</v>
      </c>
      <c r="L127" s="601" t="s">
        <v>1541</v>
      </c>
      <c r="M127" s="420" t="s">
        <v>539</v>
      </c>
      <c r="N127" s="423"/>
    </row>
    <row r="128" spans="1:14" ht="42.5" thickBot="1">
      <c r="A128" s="420"/>
      <c r="B128" s="423"/>
      <c r="C128" s="599" t="s">
        <v>1675</v>
      </c>
      <c r="D128" s="600">
        <v>42948</v>
      </c>
      <c r="E128" s="420"/>
      <c r="F128" s="601" t="s">
        <v>1608</v>
      </c>
      <c r="G128" s="602" t="s">
        <v>1675</v>
      </c>
      <c r="H128" s="603">
        <v>57.535432999999998</v>
      </c>
      <c r="I128" s="604">
        <v>-3.0889565999999999</v>
      </c>
      <c r="J128" s="420" t="s">
        <v>1538</v>
      </c>
      <c r="K128" s="605">
        <v>719.99</v>
      </c>
      <c r="L128" s="601" t="s">
        <v>1539</v>
      </c>
      <c r="M128" s="420" t="s">
        <v>539</v>
      </c>
      <c r="N128" s="423"/>
    </row>
    <row r="129" spans="1:14" ht="28.5" thickBot="1">
      <c r="A129" s="420"/>
      <c r="B129" s="423"/>
      <c r="C129" s="599" t="s">
        <v>1676</v>
      </c>
      <c r="D129" s="600">
        <v>42990</v>
      </c>
      <c r="E129" s="420"/>
      <c r="F129" s="601" t="s">
        <v>1563</v>
      </c>
      <c r="G129" s="602" t="s">
        <v>1676</v>
      </c>
      <c r="H129" s="603">
        <v>55.476171999999998</v>
      </c>
      <c r="I129" s="604">
        <v>-2.9824194999999998</v>
      </c>
      <c r="J129" s="420" t="s">
        <v>1538</v>
      </c>
      <c r="K129" s="605">
        <v>438</v>
      </c>
      <c r="L129" s="601" t="s">
        <v>1541</v>
      </c>
      <c r="M129" s="420" t="s">
        <v>539</v>
      </c>
      <c r="N129" s="423">
        <v>2024</v>
      </c>
    </row>
    <row r="130" spans="1:14" ht="42.5" thickBot="1">
      <c r="A130" s="420"/>
      <c r="B130" s="423"/>
      <c r="C130" s="599" t="s">
        <v>1677</v>
      </c>
      <c r="D130" s="600">
        <v>43008</v>
      </c>
      <c r="E130" s="420"/>
      <c r="F130" s="601" t="s">
        <v>1536</v>
      </c>
      <c r="G130" s="602" t="s">
        <v>1677</v>
      </c>
      <c r="H130" s="603">
        <v>54.975608999999999</v>
      </c>
      <c r="I130" s="604">
        <v>-4.7436813000000004</v>
      </c>
      <c r="J130" s="420" t="s">
        <v>1538</v>
      </c>
      <c r="K130" s="605">
        <v>102.1</v>
      </c>
      <c r="L130" s="601" t="s">
        <v>1541</v>
      </c>
      <c r="M130" s="420" t="s">
        <v>539</v>
      </c>
      <c r="N130" s="423"/>
    </row>
    <row r="131" spans="1:14" ht="28.5" thickBot="1">
      <c r="A131" s="420"/>
      <c r="B131" s="423"/>
      <c r="C131" s="599" t="s">
        <v>1678</v>
      </c>
      <c r="D131" s="600">
        <v>43031</v>
      </c>
      <c r="E131" s="420"/>
      <c r="F131" s="601" t="s">
        <v>1585</v>
      </c>
      <c r="G131" s="602" t="s">
        <v>1678</v>
      </c>
      <c r="H131" s="603">
        <v>55.377231000000002</v>
      </c>
      <c r="I131" s="604">
        <v>-5.7346038000000004</v>
      </c>
      <c r="J131" s="420" t="s">
        <v>1538</v>
      </c>
      <c r="K131" s="605">
        <v>689.15</v>
      </c>
      <c r="L131" s="601" t="s">
        <v>1539</v>
      </c>
      <c r="M131" s="420" t="s">
        <v>539</v>
      </c>
      <c r="N131" s="423"/>
    </row>
    <row r="132" spans="1:14" ht="28.5" thickBot="1">
      <c r="A132" s="420"/>
      <c r="B132" s="423"/>
      <c r="C132" s="599" t="s">
        <v>1679</v>
      </c>
      <c r="D132" s="600">
        <v>43080</v>
      </c>
      <c r="E132" s="420"/>
      <c r="F132" s="601" t="s">
        <v>1585</v>
      </c>
      <c r="G132" s="602" t="s">
        <v>1679</v>
      </c>
      <c r="H132" s="603">
        <v>56.244711000000002</v>
      </c>
      <c r="I132" s="604">
        <v>-4.9452088999999999</v>
      </c>
      <c r="J132" s="420" t="s">
        <v>1538</v>
      </c>
      <c r="K132" s="605">
        <v>788.31</v>
      </c>
      <c r="L132" s="601" t="s">
        <v>1539</v>
      </c>
      <c r="M132" s="420" t="s">
        <v>539</v>
      </c>
      <c r="N132" s="423"/>
    </row>
    <row r="133" spans="1:14" ht="28.5" thickBot="1">
      <c r="A133" s="420"/>
      <c r="B133" s="423"/>
      <c r="C133" s="599" t="s">
        <v>1680</v>
      </c>
      <c r="D133" s="600">
        <v>43118</v>
      </c>
      <c r="E133" s="420"/>
      <c r="F133" s="601" t="s">
        <v>1542</v>
      </c>
      <c r="G133" s="602" t="s">
        <v>1680</v>
      </c>
      <c r="H133" s="603">
        <v>57.005482999999998</v>
      </c>
      <c r="I133" s="604">
        <v>-2.5169359999999998</v>
      </c>
      <c r="J133" s="420" t="s">
        <v>1538</v>
      </c>
      <c r="K133" s="605">
        <v>312.8</v>
      </c>
      <c r="L133" s="601" t="s">
        <v>1541</v>
      </c>
      <c r="M133" s="420" t="s">
        <v>539</v>
      </c>
      <c r="N133" s="423"/>
    </row>
    <row r="134" spans="1:14" ht="42.5" thickBot="1">
      <c r="A134" s="420"/>
      <c r="B134" s="423"/>
      <c r="C134" s="599" t="s">
        <v>1681</v>
      </c>
      <c r="D134" s="600">
        <v>43150</v>
      </c>
      <c r="E134" s="420"/>
      <c r="F134" s="601" t="s">
        <v>1550</v>
      </c>
      <c r="G134" s="602" t="s">
        <v>1681</v>
      </c>
      <c r="H134" s="603">
        <v>56.341456999999998</v>
      </c>
      <c r="I134" s="604">
        <v>-4.3749276999999998</v>
      </c>
      <c r="J134" s="420" t="s">
        <v>1538</v>
      </c>
      <c r="K134" s="605">
        <v>102.59</v>
      </c>
      <c r="L134" s="601" t="s">
        <v>1541</v>
      </c>
      <c r="M134" s="420" t="s">
        <v>539</v>
      </c>
      <c r="N134" s="423">
        <v>2019</v>
      </c>
    </row>
    <row r="135" spans="1:14" ht="42.5" thickBot="1">
      <c r="A135" s="420"/>
      <c r="B135" s="423"/>
      <c r="C135" s="599" t="s">
        <v>1682</v>
      </c>
      <c r="D135" s="600">
        <v>43150</v>
      </c>
      <c r="E135" s="420"/>
      <c r="F135" s="601" t="s">
        <v>1557</v>
      </c>
      <c r="G135" s="602" t="s">
        <v>1682</v>
      </c>
      <c r="H135" s="603">
        <v>56.337777000000003</v>
      </c>
      <c r="I135" s="604">
        <v>-5.1093606999999999</v>
      </c>
      <c r="J135" s="420" t="s">
        <v>1538</v>
      </c>
      <c r="K135" s="605">
        <v>145.86000000000001</v>
      </c>
      <c r="L135" s="601" t="s">
        <v>1541</v>
      </c>
      <c r="M135" s="420" t="s">
        <v>539</v>
      </c>
      <c r="N135" s="423"/>
    </row>
    <row r="136" spans="1:14" ht="42.5" thickBot="1">
      <c r="A136" s="420"/>
      <c r="B136" s="423"/>
      <c r="C136" s="599" t="s">
        <v>1826</v>
      </c>
      <c r="D136" s="600">
        <v>43175</v>
      </c>
      <c r="E136" s="420"/>
      <c r="F136" s="601" t="s">
        <v>1614</v>
      </c>
      <c r="G136" s="602" t="s">
        <v>1683</v>
      </c>
      <c r="H136" s="603">
        <v>57.563259000000002</v>
      </c>
      <c r="I136" s="604">
        <v>-4.7465951999999998</v>
      </c>
      <c r="J136" s="420" t="s">
        <v>1538</v>
      </c>
      <c r="K136" s="605">
        <v>0</v>
      </c>
      <c r="L136" s="601" t="s">
        <v>1541</v>
      </c>
      <c r="M136" s="420" t="s">
        <v>539</v>
      </c>
      <c r="N136" s="423"/>
    </row>
    <row r="137" spans="1:14" ht="42.5" thickBot="1">
      <c r="A137" s="420"/>
      <c r="B137" s="423"/>
      <c r="C137" s="599" t="s">
        <v>1684</v>
      </c>
      <c r="D137" s="600">
        <v>43175</v>
      </c>
      <c r="E137" s="420"/>
      <c r="F137" s="601" t="s">
        <v>1536</v>
      </c>
      <c r="G137" s="602" t="s">
        <v>1684</v>
      </c>
      <c r="H137" s="603">
        <v>55.067247000000002</v>
      </c>
      <c r="I137" s="604">
        <v>-4.0639035000000003</v>
      </c>
      <c r="J137" s="420" t="s">
        <v>1538</v>
      </c>
      <c r="K137" s="605">
        <v>108.7</v>
      </c>
      <c r="L137" s="601" t="s">
        <v>1541</v>
      </c>
      <c r="M137" s="420" t="s">
        <v>539</v>
      </c>
      <c r="N137" s="423"/>
    </row>
    <row r="138" spans="1:14" ht="42.5" thickBot="1">
      <c r="A138" s="420"/>
      <c r="B138" s="423"/>
      <c r="C138" s="599" t="s">
        <v>1685</v>
      </c>
      <c r="D138" s="600">
        <v>43203</v>
      </c>
      <c r="E138" s="420"/>
      <c r="F138" s="601" t="s">
        <v>1550</v>
      </c>
      <c r="G138" s="602" t="s">
        <v>1685</v>
      </c>
      <c r="H138" s="603">
        <v>56.119101999999998</v>
      </c>
      <c r="I138" s="604">
        <v>-3.6871678999999999</v>
      </c>
      <c r="J138" s="420" t="s">
        <v>1538</v>
      </c>
      <c r="K138" s="605">
        <v>57.04</v>
      </c>
      <c r="L138" s="601" t="s">
        <v>1541</v>
      </c>
      <c r="M138" s="420" t="s">
        <v>539</v>
      </c>
      <c r="N138" s="423"/>
    </row>
    <row r="139" spans="1:14" ht="42.5" thickBot="1">
      <c r="A139" s="420"/>
      <c r="B139" s="423"/>
      <c r="C139" s="599" t="s">
        <v>1686</v>
      </c>
      <c r="D139" s="600">
        <v>43207</v>
      </c>
      <c r="E139" s="420"/>
      <c r="F139" s="601" t="s">
        <v>1536</v>
      </c>
      <c r="G139" s="602" t="s">
        <v>1686</v>
      </c>
      <c r="H139" s="603">
        <v>55.164729000000001</v>
      </c>
      <c r="I139" s="604">
        <v>-4.0924882</v>
      </c>
      <c r="J139" s="420" t="s">
        <v>1538</v>
      </c>
      <c r="K139" s="605">
        <v>156.63999999999999</v>
      </c>
      <c r="L139" s="601" t="s">
        <v>1541</v>
      </c>
      <c r="M139" s="420" t="s">
        <v>539</v>
      </c>
      <c r="N139" s="423"/>
    </row>
    <row r="140" spans="1:14" ht="28.5" thickBot="1">
      <c r="A140" s="420"/>
      <c r="B140" s="423"/>
      <c r="C140" s="599" t="s">
        <v>1687</v>
      </c>
      <c r="D140" s="600">
        <v>43280</v>
      </c>
      <c r="E140" s="420"/>
      <c r="F140" s="601" t="s">
        <v>1542</v>
      </c>
      <c r="G140" s="602" t="s">
        <v>1687</v>
      </c>
      <c r="H140" s="603">
        <v>57.639803999999998</v>
      </c>
      <c r="I140" s="604">
        <v>-3.1708094999999998</v>
      </c>
      <c r="J140" s="420" t="s">
        <v>1538</v>
      </c>
      <c r="K140" s="605">
        <v>262.2</v>
      </c>
      <c r="L140" s="601" t="s">
        <v>1541</v>
      </c>
      <c r="M140" s="420" t="s">
        <v>539</v>
      </c>
      <c r="N140" s="423">
        <v>2019</v>
      </c>
    </row>
    <row r="141" spans="1:14" ht="42.5" thickBot="1">
      <c r="A141" s="420"/>
      <c r="B141" s="423"/>
      <c r="C141" s="599" t="s">
        <v>1688</v>
      </c>
      <c r="D141" s="600">
        <v>43356</v>
      </c>
      <c r="E141" s="420"/>
      <c r="F141" s="601" t="s">
        <v>1550</v>
      </c>
      <c r="G141" s="602" t="s">
        <v>1688</v>
      </c>
      <c r="H141" s="603">
        <v>56.293506000000001</v>
      </c>
      <c r="I141" s="604">
        <v>-3.8693643</v>
      </c>
      <c r="J141" s="420" t="s">
        <v>1538</v>
      </c>
      <c r="K141" s="605">
        <v>106.28</v>
      </c>
      <c r="L141" s="601" t="s">
        <v>1541</v>
      </c>
      <c r="M141" s="420" t="s">
        <v>539</v>
      </c>
      <c r="N141" s="423">
        <v>2020</v>
      </c>
    </row>
    <row r="142" spans="1:14" ht="42.5" thickBot="1">
      <c r="A142" s="420"/>
      <c r="B142" s="423"/>
      <c r="C142" s="599" t="s">
        <v>1689</v>
      </c>
      <c r="D142" s="600">
        <v>43362</v>
      </c>
      <c r="E142" s="420"/>
      <c r="F142" s="601" t="s">
        <v>1550</v>
      </c>
      <c r="G142" s="602" t="s">
        <v>1689</v>
      </c>
      <c r="H142" s="603">
        <v>56.367308000000001</v>
      </c>
      <c r="I142" s="604">
        <v>-4.2907158000000001</v>
      </c>
      <c r="J142" s="420" t="s">
        <v>1538</v>
      </c>
      <c r="K142" s="605">
        <v>106.8</v>
      </c>
      <c r="L142" s="601" t="s">
        <v>1541</v>
      </c>
      <c r="M142" s="420" t="s">
        <v>539</v>
      </c>
      <c r="N142" s="423"/>
    </row>
    <row r="143" spans="1:14" ht="42.5" thickBot="1">
      <c r="A143" s="420"/>
      <c r="B143" s="423"/>
      <c r="C143" s="599" t="s">
        <v>1826</v>
      </c>
      <c r="D143" s="600"/>
      <c r="E143" s="420"/>
      <c r="F143" s="601" t="s">
        <v>1550</v>
      </c>
      <c r="G143" s="602" t="s">
        <v>1683</v>
      </c>
      <c r="H143" s="603">
        <v>56.866142000000004</v>
      </c>
      <c r="I143" s="604">
        <v>-5.0070499999999996</v>
      </c>
      <c r="J143" s="420" t="s">
        <v>1538</v>
      </c>
      <c r="K143" s="605">
        <v>0</v>
      </c>
      <c r="L143" s="601" t="s">
        <v>1541</v>
      </c>
      <c r="M143" s="420" t="s">
        <v>539</v>
      </c>
      <c r="N143" s="423"/>
    </row>
    <row r="144" spans="1:14" ht="28.5" thickBot="1">
      <c r="A144" s="420"/>
      <c r="B144" s="423"/>
      <c r="C144" s="599" t="s">
        <v>1690</v>
      </c>
      <c r="D144" s="600">
        <v>43425</v>
      </c>
      <c r="E144" s="420"/>
      <c r="F144" s="601" t="s">
        <v>1585</v>
      </c>
      <c r="G144" s="602" t="s">
        <v>1690</v>
      </c>
      <c r="H144" s="603">
        <v>56.085577999999998</v>
      </c>
      <c r="I144" s="604">
        <v>-5.4652411000000001</v>
      </c>
      <c r="J144" s="420" t="s">
        <v>1538</v>
      </c>
      <c r="K144" s="605">
        <v>103.58</v>
      </c>
      <c r="L144" s="601" t="s">
        <v>1541</v>
      </c>
      <c r="M144" s="420" t="s">
        <v>539</v>
      </c>
      <c r="N144" s="423"/>
    </row>
    <row r="145" spans="1:14" ht="42.5" thickBot="1">
      <c r="A145" s="420"/>
      <c r="B145" s="423"/>
      <c r="C145" s="599" t="s">
        <v>1691</v>
      </c>
      <c r="D145" s="600">
        <v>43448</v>
      </c>
      <c r="E145" s="420"/>
      <c r="F145" s="601" t="s">
        <v>1550</v>
      </c>
      <c r="G145" s="602" t="s">
        <v>1691</v>
      </c>
      <c r="H145" s="603">
        <v>56.666961999999998</v>
      </c>
      <c r="I145" s="604">
        <v>-3.1600451999999999</v>
      </c>
      <c r="J145" s="420" t="s">
        <v>1538</v>
      </c>
      <c r="K145" s="605">
        <v>46.35</v>
      </c>
      <c r="L145" s="601" t="s">
        <v>1541</v>
      </c>
      <c r="M145" s="420" t="s">
        <v>539</v>
      </c>
      <c r="N145" s="423"/>
    </row>
    <row r="146" spans="1:14" ht="42.5" thickBot="1">
      <c r="A146" s="420"/>
      <c r="B146" s="423"/>
      <c r="C146" s="599" t="s">
        <v>1692</v>
      </c>
      <c r="D146" s="600">
        <v>43524</v>
      </c>
      <c r="E146" s="420"/>
      <c r="F146" s="601" t="s">
        <v>1550</v>
      </c>
      <c r="G146" s="602" t="s">
        <v>1692</v>
      </c>
      <c r="H146" s="603">
        <v>56.157122000000001</v>
      </c>
      <c r="I146" s="604">
        <v>-3.1059909000000001</v>
      </c>
      <c r="J146" s="420" t="s">
        <v>1538</v>
      </c>
      <c r="K146" s="605">
        <v>170</v>
      </c>
      <c r="L146" s="601" t="s">
        <v>1541</v>
      </c>
      <c r="M146" s="420" t="s">
        <v>539</v>
      </c>
      <c r="N146" s="423"/>
    </row>
    <row r="147" spans="1:14" ht="28.5" thickBot="1">
      <c r="A147" s="420"/>
      <c r="B147" s="423"/>
      <c r="C147" s="599"/>
      <c r="D147" s="600"/>
      <c r="E147" s="420"/>
      <c r="F147" s="601" t="s">
        <v>1546</v>
      </c>
      <c r="G147" s="602" t="s">
        <v>1623</v>
      </c>
      <c r="H147" s="603">
        <v>57.117359999999998</v>
      </c>
      <c r="I147" s="604">
        <v>-4.7118338</v>
      </c>
      <c r="J147" s="420" t="s">
        <v>1538</v>
      </c>
      <c r="K147" s="605">
        <v>0</v>
      </c>
      <c r="L147" s="601" t="s">
        <v>1541</v>
      </c>
      <c r="M147" s="420" t="s">
        <v>539</v>
      </c>
      <c r="N147" s="423"/>
    </row>
    <row r="148" spans="1:14" ht="42.5" thickBot="1">
      <c r="A148" s="420"/>
      <c r="B148" s="423"/>
      <c r="C148" s="599" t="s">
        <v>1693</v>
      </c>
      <c r="D148" s="600">
        <v>43556</v>
      </c>
      <c r="E148" s="420"/>
      <c r="F148" s="601" t="s">
        <v>1550</v>
      </c>
      <c r="G148" s="602" t="s">
        <v>1693</v>
      </c>
      <c r="H148" s="603">
        <v>56.228453000000002</v>
      </c>
      <c r="I148" s="604">
        <v>-4.0065445999999998</v>
      </c>
      <c r="J148" s="420" t="s">
        <v>1538</v>
      </c>
      <c r="K148" s="605">
        <v>307.06</v>
      </c>
      <c r="L148" s="601" t="s">
        <v>1541</v>
      </c>
      <c r="M148" s="420" t="s">
        <v>539</v>
      </c>
      <c r="N148" s="423"/>
    </row>
    <row r="149" spans="1:14" ht="28.5" thickBot="1">
      <c r="A149" s="420"/>
      <c r="B149" s="423"/>
      <c r="C149" s="599" t="s">
        <v>1694</v>
      </c>
      <c r="D149" s="600">
        <v>43560</v>
      </c>
      <c r="E149" s="420"/>
      <c r="F149" s="601" t="s">
        <v>1585</v>
      </c>
      <c r="G149" s="602" t="s">
        <v>1694</v>
      </c>
      <c r="H149" s="603">
        <v>56.154586999999999</v>
      </c>
      <c r="I149" s="604">
        <v>-5.4730683999999998</v>
      </c>
      <c r="J149" s="420" t="s">
        <v>1538</v>
      </c>
      <c r="K149" s="605">
        <v>93.66</v>
      </c>
      <c r="L149" s="601" t="s">
        <v>1541</v>
      </c>
      <c r="M149" s="420" t="s">
        <v>539</v>
      </c>
      <c r="N149" s="423">
        <v>2020</v>
      </c>
    </row>
    <row r="150" spans="1:14" ht="42.5" thickBot="1">
      <c r="A150" s="420"/>
      <c r="B150" s="423"/>
      <c r="C150" s="599" t="s">
        <v>1695</v>
      </c>
      <c r="D150" s="600">
        <v>43573</v>
      </c>
      <c r="E150" s="420"/>
      <c r="F150" s="601" t="s">
        <v>1550</v>
      </c>
      <c r="G150" s="602" t="s">
        <v>1695</v>
      </c>
      <c r="H150" s="603">
        <v>56.765267000000001</v>
      </c>
      <c r="I150" s="604">
        <v>-3.3872046999999998</v>
      </c>
      <c r="J150" s="420" t="s">
        <v>1538</v>
      </c>
      <c r="K150" s="605">
        <v>15.36</v>
      </c>
      <c r="L150" s="601" t="s">
        <v>1541</v>
      </c>
      <c r="M150" s="420" t="s">
        <v>539</v>
      </c>
      <c r="N150" s="423"/>
    </row>
    <row r="151" spans="1:14" ht="42.5" thickBot="1">
      <c r="A151" s="420"/>
      <c r="B151" s="423"/>
      <c r="C151" s="599" t="s">
        <v>1696</v>
      </c>
      <c r="D151" s="600">
        <v>43580</v>
      </c>
      <c r="E151" s="420"/>
      <c r="F151" s="601" t="s">
        <v>1557</v>
      </c>
      <c r="G151" s="602" t="s">
        <v>1696</v>
      </c>
      <c r="H151" s="603">
        <v>56.002546000000002</v>
      </c>
      <c r="I151" s="604">
        <v>-5.3133926999999996</v>
      </c>
      <c r="J151" s="420" t="s">
        <v>1538</v>
      </c>
      <c r="K151" s="605">
        <v>932</v>
      </c>
      <c r="L151" s="601" t="s">
        <v>1539</v>
      </c>
      <c r="M151" s="420" t="s">
        <v>539</v>
      </c>
      <c r="N151" s="423"/>
    </row>
    <row r="152" spans="1:14" ht="28.5" thickBot="1">
      <c r="A152" s="420"/>
      <c r="B152" s="423"/>
      <c r="C152" s="599" t="s">
        <v>1697</v>
      </c>
      <c r="D152" s="600">
        <v>43585</v>
      </c>
      <c r="E152" s="420"/>
      <c r="F152" s="601" t="s">
        <v>1542</v>
      </c>
      <c r="G152" s="602" t="s">
        <v>1697</v>
      </c>
      <c r="H152" s="603">
        <v>57.222247000000003</v>
      </c>
      <c r="I152" s="604">
        <v>-3.0499011</v>
      </c>
      <c r="J152" s="420" t="s">
        <v>1538</v>
      </c>
      <c r="K152" s="605">
        <v>84.32</v>
      </c>
      <c r="L152" s="601" t="s">
        <v>1541</v>
      </c>
      <c r="M152" s="420" t="s">
        <v>539</v>
      </c>
      <c r="N152" s="423"/>
    </row>
    <row r="153" spans="1:14" ht="42.5" thickBot="1">
      <c r="A153" s="420"/>
      <c r="B153" s="423"/>
      <c r="C153" s="599" t="s">
        <v>1698</v>
      </c>
      <c r="D153" s="600">
        <v>43588</v>
      </c>
      <c r="E153" s="420"/>
      <c r="F153" s="601" t="s">
        <v>1614</v>
      </c>
      <c r="G153" s="602" t="s">
        <v>1698</v>
      </c>
      <c r="H153" s="603">
        <v>57.131543999999998</v>
      </c>
      <c r="I153" s="604">
        <v>-5.8518290000000004</v>
      </c>
      <c r="J153" s="420" t="s">
        <v>1538</v>
      </c>
      <c r="K153" s="605">
        <v>291.25</v>
      </c>
      <c r="L153" s="601" t="s">
        <v>1541</v>
      </c>
      <c r="M153" s="420" t="s">
        <v>539</v>
      </c>
      <c r="N153" s="423"/>
    </row>
    <row r="154" spans="1:14" ht="28.5" thickBot="1">
      <c r="A154" s="420"/>
      <c r="B154" s="423"/>
      <c r="C154" s="599" t="s">
        <v>1699</v>
      </c>
      <c r="D154" s="600">
        <v>43606</v>
      </c>
      <c r="E154" s="420"/>
      <c r="F154" s="601" t="s">
        <v>1552</v>
      </c>
      <c r="G154" s="602" t="s">
        <v>1699</v>
      </c>
      <c r="H154" s="603">
        <v>55.024602999999999</v>
      </c>
      <c r="I154" s="604">
        <v>-4.6421897000000003</v>
      </c>
      <c r="J154" s="420" t="s">
        <v>1538</v>
      </c>
      <c r="K154" s="605">
        <v>220.33</v>
      </c>
      <c r="L154" s="601" t="s">
        <v>1541</v>
      </c>
      <c r="M154" s="420" t="s">
        <v>539</v>
      </c>
      <c r="N154" s="423"/>
    </row>
    <row r="155" spans="1:14" ht="28.5" thickBot="1">
      <c r="A155" s="420"/>
      <c r="B155" s="423"/>
      <c r="C155" s="599" t="s">
        <v>1700</v>
      </c>
      <c r="D155" s="600">
        <v>43630</v>
      </c>
      <c r="E155" s="420"/>
      <c r="F155" s="601" t="s">
        <v>1563</v>
      </c>
      <c r="G155" s="602" t="s">
        <v>1700</v>
      </c>
      <c r="H155" s="603">
        <v>55.727677999999997</v>
      </c>
      <c r="I155" s="604">
        <v>-3.1957224000000002</v>
      </c>
      <c r="J155" s="420" t="s">
        <v>1538</v>
      </c>
      <c r="K155" s="605">
        <v>264</v>
      </c>
      <c r="L155" s="601" t="s">
        <v>1541</v>
      </c>
      <c r="M155" s="420" t="s">
        <v>539</v>
      </c>
      <c r="N155" s="423"/>
    </row>
    <row r="156" spans="1:14" ht="42.5" thickBot="1">
      <c r="A156" s="420"/>
      <c r="B156" s="423"/>
      <c r="C156" s="599" t="s">
        <v>1701</v>
      </c>
      <c r="D156" s="600">
        <v>43677</v>
      </c>
      <c r="E156" s="420"/>
      <c r="F156" s="601" t="s">
        <v>1544</v>
      </c>
      <c r="G156" s="602" t="s">
        <v>1701</v>
      </c>
      <c r="H156" s="603">
        <v>55.247641999999999</v>
      </c>
      <c r="I156" s="604">
        <v>-2.3963492999999998</v>
      </c>
      <c r="J156" s="420" t="s">
        <v>1538</v>
      </c>
      <c r="K156" s="605">
        <v>168.39</v>
      </c>
      <c r="L156" s="601" t="s">
        <v>1541</v>
      </c>
      <c r="M156" s="420" t="s">
        <v>539</v>
      </c>
      <c r="N156" s="423"/>
    </row>
    <row r="157" spans="1:14" ht="42.5" thickBot="1">
      <c r="A157" s="420"/>
      <c r="B157" s="423"/>
      <c r="C157" s="599" t="s">
        <v>1702</v>
      </c>
      <c r="D157" s="600">
        <v>43685</v>
      </c>
      <c r="E157" s="420"/>
      <c r="F157" s="601" t="s">
        <v>1557</v>
      </c>
      <c r="G157" s="602" t="s">
        <v>1702</v>
      </c>
      <c r="H157" s="603">
        <v>55.958551</v>
      </c>
      <c r="I157" s="604">
        <v>-5.3112317999999998</v>
      </c>
      <c r="J157" s="420" t="s">
        <v>1538</v>
      </c>
      <c r="K157" s="605">
        <v>151.19999999999999</v>
      </c>
      <c r="L157" s="601" t="s">
        <v>1541</v>
      </c>
      <c r="M157" s="420" t="s">
        <v>539</v>
      </c>
      <c r="N157" s="423">
        <v>2020</v>
      </c>
    </row>
    <row r="158" spans="1:14" ht="42.5" thickBot="1">
      <c r="A158" s="420"/>
      <c r="B158" s="423"/>
      <c r="C158" s="599" t="s">
        <v>1703</v>
      </c>
      <c r="D158" s="600">
        <v>43686</v>
      </c>
      <c r="E158" s="420"/>
      <c r="F158" s="601" t="s">
        <v>1557</v>
      </c>
      <c r="G158" s="602" t="s">
        <v>1703</v>
      </c>
      <c r="H158" s="603">
        <v>56.478637999999997</v>
      </c>
      <c r="I158" s="604">
        <v>-5.0477825999999997</v>
      </c>
      <c r="J158" s="420" t="s">
        <v>1538</v>
      </c>
      <c r="K158" s="605">
        <v>143.33000000000001</v>
      </c>
      <c r="L158" s="601" t="s">
        <v>1541</v>
      </c>
      <c r="M158" s="420" t="s">
        <v>539</v>
      </c>
      <c r="N158" s="423"/>
    </row>
    <row r="159" spans="1:14" ht="28.5" thickBot="1">
      <c r="A159" s="420"/>
      <c r="B159" s="423"/>
      <c r="C159" s="599" t="s">
        <v>1704</v>
      </c>
      <c r="D159" s="600">
        <v>43724</v>
      </c>
      <c r="E159" s="420"/>
      <c r="F159" s="601" t="s">
        <v>1552</v>
      </c>
      <c r="G159" s="602" t="s">
        <v>1704</v>
      </c>
      <c r="H159" s="603">
        <v>55.172825000000003</v>
      </c>
      <c r="I159" s="604">
        <v>-4.7682153999999999</v>
      </c>
      <c r="J159" s="420" t="s">
        <v>1538</v>
      </c>
      <c r="K159" s="605">
        <v>178.01</v>
      </c>
      <c r="L159" s="601" t="s">
        <v>1541</v>
      </c>
      <c r="M159" s="420" t="s">
        <v>539</v>
      </c>
      <c r="N159" s="423"/>
    </row>
    <row r="160" spans="1:14" ht="42.5" thickBot="1">
      <c r="A160" s="420"/>
      <c r="B160" s="423"/>
      <c r="C160" s="599" t="s">
        <v>1705</v>
      </c>
      <c r="D160" s="600">
        <v>43732</v>
      </c>
      <c r="E160" s="420"/>
      <c r="F160" s="601" t="s">
        <v>1614</v>
      </c>
      <c r="G160" s="602" t="s">
        <v>1705</v>
      </c>
      <c r="H160" s="603">
        <v>57.566488999999997</v>
      </c>
      <c r="I160" s="604">
        <v>-4.6799435000000003</v>
      </c>
      <c r="J160" s="420" t="s">
        <v>1538</v>
      </c>
      <c r="K160" s="605">
        <v>771.2</v>
      </c>
      <c r="L160" s="601" t="s">
        <v>1539</v>
      </c>
      <c r="M160" s="420" t="s">
        <v>539</v>
      </c>
      <c r="N160" s="423"/>
    </row>
    <row r="161" spans="1:14" ht="28.5" thickBot="1">
      <c r="A161" s="420"/>
      <c r="B161" s="423"/>
      <c r="C161" s="599" t="s">
        <v>1706</v>
      </c>
      <c r="D161" s="600">
        <v>43774</v>
      </c>
      <c r="E161" s="420"/>
      <c r="F161" s="601" t="s">
        <v>1585</v>
      </c>
      <c r="G161" s="602" t="s">
        <v>1706</v>
      </c>
      <c r="H161" s="603">
        <v>56.051676999999998</v>
      </c>
      <c r="I161" s="604">
        <v>-5.4236393999999999</v>
      </c>
      <c r="J161" s="420" t="s">
        <v>1538</v>
      </c>
      <c r="K161" s="605">
        <v>341.67</v>
      </c>
      <c r="L161" s="601" t="s">
        <v>1541</v>
      </c>
      <c r="M161" s="420" t="s">
        <v>539</v>
      </c>
      <c r="N161" s="423"/>
    </row>
    <row r="162" spans="1:14" ht="112.5" thickBot="1">
      <c r="A162" s="420"/>
      <c r="B162" s="423"/>
      <c r="C162" s="599" t="s">
        <v>1707</v>
      </c>
      <c r="D162" s="600">
        <v>43795</v>
      </c>
      <c r="E162" s="420"/>
      <c r="F162" s="601" t="s">
        <v>1542</v>
      </c>
      <c r="G162" s="602" t="s">
        <v>1707</v>
      </c>
      <c r="H162" s="603">
        <v>57.178445000000004</v>
      </c>
      <c r="I162" s="604">
        <v>-2.7724218999999999</v>
      </c>
      <c r="J162" s="420" t="s">
        <v>1538</v>
      </c>
      <c r="K162" s="605">
        <v>323.81</v>
      </c>
      <c r="L162" s="601" t="s">
        <v>1541</v>
      </c>
      <c r="M162" s="420" t="s">
        <v>539</v>
      </c>
      <c r="N162" s="423"/>
    </row>
    <row r="163" spans="1:14" ht="42.5" thickBot="1">
      <c r="A163" s="420"/>
      <c r="B163" s="423"/>
      <c r="C163" s="599" t="s">
        <v>1708</v>
      </c>
      <c r="D163" s="600">
        <v>43795</v>
      </c>
      <c r="E163" s="420"/>
      <c r="F163" s="601" t="s">
        <v>1550</v>
      </c>
      <c r="G163" s="602" t="s">
        <v>1708</v>
      </c>
      <c r="H163" s="603">
        <v>56.285795999999998</v>
      </c>
      <c r="I163" s="604">
        <v>-3.5846483</v>
      </c>
      <c r="J163" s="420" t="s">
        <v>1538</v>
      </c>
      <c r="K163" s="605">
        <v>535.98</v>
      </c>
      <c r="L163" s="601" t="s">
        <v>1539</v>
      </c>
      <c r="M163" s="420" t="s">
        <v>539</v>
      </c>
      <c r="N163" s="423"/>
    </row>
    <row r="164" spans="1:14" ht="28.5" thickBot="1">
      <c r="A164" s="420"/>
      <c r="B164" s="423"/>
      <c r="C164" s="599" t="s">
        <v>1709</v>
      </c>
      <c r="D164" s="600">
        <v>43796</v>
      </c>
      <c r="E164" s="420"/>
      <c r="F164" s="601" t="s">
        <v>1552</v>
      </c>
      <c r="G164" s="602" t="s">
        <v>1709</v>
      </c>
      <c r="H164" s="603">
        <v>55.172825000000003</v>
      </c>
      <c r="I164" s="604">
        <v>-4.7682153999999999</v>
      </c>
      <c r="J164" s="420" t="s">
        <v>1538</v>
      </c>
      <c r="K164" s="605">
        <v>296.02999999999997</v>
      </c>
      <c r="L164" s="601" t="s">
        <v>1541</v>
      </c>
      <c r="M164" s="420" t="s">
        <v>539</v>
      </c>
      <c r="N164" s="423"/>
    </row>
    <row r="165" spans="1:14" ht="42.5" thickBot="1">
      <c r="A165" s="420"/>
      <c r="B165" s="423"/>
      <c r="C165" s="599" t="s">
        <v>1710</v>
      </c>
      <c r="D165" s="600">
        <v>43803</v>
      </c>
      <c r="E165" s="420"/>
      <c r="F165" s="601" t="s">
        <v>1550</v>
      </c>
      <c r="G165" s="602" t="s">
        <v>1710</v>
      </c>
      <c r="H165" s="603">
        <v>56.319958999999997</v>
      </c>
      <c r="I165" s="604">
        <v>-3.7817199000000001</v>
      </c>
      <c r="J165" s="420" t="s">
        <v>1538</v>
      </c>
      <c r="K165" s="605">
        <v>36.619999999999997</v>
      </c>
      <c r="L165" s="601" t="s">
        <v>1541</v>
      </c>
      <c r="M165" s="420" t="s">
        <v>539</v>
      </c>
      <c r="N165" s="423">
        <v>2021</v>
      </c>
    </row>
    <row r="166" spans="1:14" ht="28.5" thickBot="1">
      <c r="A166" s="420"/>
      <c r="B166" s="444"/>
      <c r="C166" s="599" t="s">
        <v>1711</v>
      </c>
      <c r="D166" s="600">
        <v>43808</v>
      </c>
      <c r="E166" s="420"/>
      <c r="F166" s="601" t="s">
        <v>1542</v>
      </c>
      <c r="G166" s="602" t="s">
        <v>1711</v>
      </c>
      <c r="H166" s="603">
        <v>57.409109000000001</v>
      </c>
      <c r="I166" s="604">
        <v>-3.1517859000000001</v>
      </c>
      <c r="J166" s="420" t="s">
        <v>1538</v>
      </c>
      <c r="K166" s="605">
        <v>411.2</v>
      </c>
      <c r="L166" s="601" t="s">
        <v>1541</v>
      </c>
      <c r="M166" s="420" t="s">
        <v>539</v>
      </c>
      <c r="N166" s="423">
        <v>2021</v>
      </c>
    </row>
    <row r="167" spans="1:14" ht="42.5" thickBot="1">
      <c r="A167" s="420"/>
      <c r="B167" s="444"/>
      <c r="C167" s="599" t="s">
        <v>1712</v>
      </c>
      <c r="D167" s="600">
        <v>43808</v>
      </c>
      <c r="E167" s="420"/>
      <c r="F167" s="601" t="s">
        <v>1550</v>
      </c>
      <c r="G167" s="602" t="s">
        <v>1712</v>
      </c>
      <c r="H167" s="603">
        <v>55.923225000000002</v>
      </c>
      <c r="I167" s="604">
        <v>-3.8723011000000001</v>
      </c>
      <c r="J167" s="420" t="s">
        <v>1538</v>
      </c>
      <c r="K167" s="605">
        <v>105.44</v>
      </c>
      <c r="L167" s="601" t="s">
        <v>1541</v>
      </c>
      <c r="M167" s="420" t="s">
        <v>539</v>
      </c>
      <c r="N167" s="423"/>
    </row>
    <row r="168" spans="1:14" ht="42.5" thickBot="1">
      <c r="A168" s="420"/>
      <c r="B168" s="444"/>
      <c r="C168" s="599" t="s">
        <v>1713</v>
      </c>
      <c r="D168" s="600">
        <v>43866</v>
      </c>
      <c r="E168" s="420"/>
      <c r="F168" s="601" t="s">
        <v>1583</v>
      </c>
      <c r="G168" s="602" t="s">
        <v>1713</v>
      </c>
      <c r="H168" s="603">
        <v>55.098159000000003</v>
      </c>
      <c r="I168" s="604">
        <v>-2.8195470999999999</v>
      </c>
      <c r="J168" s="420" t="s">
        <v>1538</v>
      </c>
      <c r="K168" s="605">
        <v>346.8</v>
      </c>
      <c r="L168" s="601" t="s">
        <v>1541</v>
      </c>
      <c r="M168" s="420" t="s">
        <v>539</v>
      </c>
      <c r="N168" s="423">
        <v>2021</v>
      </c>
    </row>
    <row r="169" spans="1:14" ht="28.5" thickBot="1">
      <c r="A169" s="420"/>
      <c r="B169" s="444"/>
      <c r="C169" s="599" t="s">
        <v>1714</v>
      </c>
      <c r="D169" s="600">
        <v>43882</v>
      </c>
      <c r="E169" s="420"/>
      <c r="F169" s="601" t="s">
        <v>1585</v>
      </c>
      <c r="G169" s="602" t="s">
        <v>1714</v>
      </c>
      <c r="H169" s="603">
        <v>55.762602999999999</v>
      </c>
      <c r="I169" s="604">
        <v>-5.5353772000000001</v>
      </c>
      <c r="J169" s="420" t="s">
        <v>1538</v>
      </c>
      <c r="K169" s="605">
        <v>141.77000000000001</v>
      </c>
      <c r="L169" s="601" t="s">
        <v>1541</v>
      </c>
      <c r="M169" s="420" t="s">
        <v>539</v>
      </c>
      <c r="N169" s="423">
        <v>2021</v>
      </c>
    </row>
    <row r="170" spans="1:14" ht="42.5" thickBot="1">
      <c r="A170" s="420"/>
      <c r="B170" s="444"/>
      <c r="C170" s="599" t="s">
        <v>1715</v>
      </c>
      <c r="D170" s="600">
        <v>43913</v>
      </c>
      <c r="E170" s="420"/>
      <c r="F170" s="601" t="s">
        <v>1536</v>
      </c>
      <c r="G170" s="602" t="s">
        <v>1715</v>
      </c>
      <c r="H170" s="603">
        <v>54.969628999999998</v>
      </c>
      <c r="I170" s="604">
        <v>-3.6261302</v>
      </c>
      <c r="J170" s="420" t="s">
        <v>1538</v>
      </c>
      <c r="K170" s="605">
        <v>212.29</v>
      </c>
      <c r="L170" s="601" t="s">
        <v>1541</v>
      </c>
      <c r="M170" s="420" t="s">
        <v>539</v>
      </c>
      <c r="N170" s="423">
        <v>2021</v>
      </c>
    </row>
    <row r="171" spans="1:14" ht="28.5" thickBot="1">
      <c r="A171" s="420"/>
      <c r="B171" s="444"/>
      <c r="C171" s="599" t="s">
        <v>1716</v>
      </c>
      <c r="D171" s="600">
        <v>43913</v>
      </c>
      <c r="E171" s="420"/>
      <c r="F171" s="601" t="s">
        <v>1546</v>
      </c>
      <c r="G171" s="602" t="s">
        <v>1716</v>
      </c>
      <c r="H171" s="603">
        <v>56.518413000000002</v>
      </c>
      <c r="I171" s="604">
        <v>-4.7696817999999999</v>
      </c>
      <c r="J171" s="420" t="s">
        <v>1538</v>
      </c>
      <c r="K171" s="606">
        <v>1575.96</v>
      </c>
      <c r="L171" s="601" t="s">
        <v>1539</v>
      </c>
      <c r="M171" s="420" t="s">
        <v>539</v>
      </c>
      <c r="N171" s="423"/>
    </row>
    <row r="172" spans="1:14" ht="42.5" thickBot="1">
      <c r="A172" s="420"/>
      <c r="B172" s="444"/>
      <c r="C172" s="599" t="s">
        <v>1717</v>
      </c>
      <c r="D172" s="600">
        <v>43922</v>
      </c>
      <c r="E172" s="420"/>
      <c r="F172" s="601" t="s">
        <v>1557</v>
      </c>
      <c r="G172" s="602" t="s">
        <v>1717</v>
      </c>
      <c r="H172" s="603">
        <v>56.149673</v>
      </c>
      <c r="I172" s="604">
        <v>-5.1182967000000001</v>
      </c>
      <c r="J172" s="420" t="s">
        <v>1538</v>
      </c>
      <c r="K172" s="605">
        <v>426.4</v>
      </c>
      <c r="L172" s="601" t="s">
        <v>1541</v>
      </c>
      <c r="M172" s="420" t="s">
        <v>539</v>
      </c>
      <c r="N172" s="423"/>
    </row>
    <row r="173" spans="1:14" ht="42.5" thickBot="1">
      <c r="A173" s="420"/>
      <c r="B173" s="444"/>
      <c r="C173" s="599" t="s">
        <v>1718</v>
      </c>
      <c r="D173" s="600">
        <v>43945</v>
      </c>
      <c r="E173" s="420"/>
      <c r="F173" s="601" t="s">
        <v>1583</v>
      </c>
      <c r="G173" s="602" t="s">
        <v>1718</v>
      </c>
      <c r="H173" s="603">
        <v>54.711703999999997</v>
      </c>
      <c r="I173" s="604">
        <v>-1.8385482</v>
      </c>
      <c r="J173" s="420" t="s">
        <v>1538</v>
      </c>
      <c r="K173" s="605">
        <v>36.89</v>
      </c>
      <c r="L173" s="601" t="s">
        <v>1541</v>
      </c>
      <c r="M173" s="420" t="s">
        <v>539</v>
      </c>
      <c r="N173" s="423">
        <v>2021</v>
      </c>
    </row>
    <row r="174" spans="1:14" ht="42.5" thickBot="1">
      <c r="A174" s="420"/>
      <c r="B174" s="444"/>
      <c r="C174" s="599" t="s">
        <v>1719</v>
      </c>
      <c r="D174" s="600">
        <v>43997</v>
      </c>
      <c r="E174" s="420"/>
      <c r="F174" s="601" t="s">
        <v>1550</v>
      </c>
      <c r="G174" s="602" t="s">
        <v>1719</v>
      </c>
      <c r="H174" s="603">
        <v>56.341096999999998</v>
      </c>
      <c r="I174" s="604">
        <v>-3.8716917999999998</v>
      </c>
      <c r="J174" s="420" t="s">
        <v>1538</v>
      </c>
      <c r="K174" s="606">
        <v>2069.5300000000002</v>
      </c>
      <c r="L174" s="601" t="s">
        <v>1539</v>
      </c>
      <c r="M174" s="420" t="s">
        <v>539</v>
      </c>
      <c r="N174" s="423"/>
    </row>
    <row r="175" spans="1:14" ht="28.5" thickBot="1">
      <c r="A175" s="420"/>
      <c r="B175" s="444"/>
      <c r="C175" s="599" t="s">
        <v>1720</v>
      </c>
      <c r="D175" s="600">
        <v>44025</v>
      </c>
      <c r="E175" s="420"/>
      <c r="F175" s="601" t="s">
        <v>1585</v>
      </c>
      <c r="G175" s="602" t="s">
        <v>1720</v>
      </c>
      <c r="H175" s="603">
        <v>56.426028000000002</v>
      </c>
      <c r="I175" s="604">
        <v>-5.2090299</v>
      </c>
      <c r="J175" s="420" t="s">
        <v>1538</v>
      </c>
      <c r="K175" s="605">
        <v>224.66</v>
      </c>
      <c r="L175" s="601" t="s">
        <v>1541</v>
      </c>
      <c r="M175" s="420" t="s">
        <v>539</v>
      </c>
      <c r="N175" s="423"/>
    </row>
    <row r="176" spans="1:14" ht="42.5" thickBot="1">
      <c r="A176" s="420"/>
      <c r="B176" s="444"/>
      <c r="C176" s="599" t="s">
        <v>1721</v>
      </c>
      <c r="D176" s="600">
        <v>44091</v>
      </c>
      <c r="E176" s="420"/>
      <c r="F176" s="601" t="s">
        <v>1557</v>
      </c>
      <c r="G176" s="602" t="s">
        <v>1721</v>
      </c>
      <c r="H176" s="603">
        <v>55.894182999999998</v>
      </c>
      <c r="I176" s="604">
        <v>-5.2977417999999998</v>
      </c>
      <c r="J176" s="420" t="s">
        <v>1538</v>
      </c>
      <c r="K176" s="605">
        <v>800.84</v>
      </c>
      <c r="L176" s="601" t="s">
        <v>1539</v>
      </c>
      <c r="M176" s="420" t="s">
        <v>539</v>
      </c>
      <c r="N176" s="423"/>
    </row>
    <row r="177" spans="1:14" ht="28.5" thickBot="1">
      <c r="A177" s="420"/>
      <c r="B177" s="444"/>
      <c r="C177" s="599" t="s">
        <v>1722</v>
      </c>
      <c r="D177" s="600">
        <v>44099</v>
      </c>
      <c r="E177" s="420"/>
      <c r="F177" s="601" t="s">
        <v>1563</v>
      </c>
      <c r="G177" s="602" t="s">
        <v>1722</v>
      </c>
      <c r="H177" s="603">
        <v>55.377535000000002</v>
      </c>
      <c r="I177" s="604">
        <v>-2.5049579999999998</v>
      </c>
      <c r="J177" s="420" t="s">
        <v>1538</v>
      </c>
      <c r="K177" s="605">
        <v>800.5</v>
      </c>
      <c r="L177" s="601" t="s">
        <v>1539</v>
      </c>
      <c r="M177" s="420" t="s">
        <v>539</v>
      </c>
      <c r="N177" s="423">
        <v>2024</v>
      </c>
    </row>
    <row r="178" spans="1:14" ht="42.5" thickBot="1">
      <c r="A178" s="420"/>
      <c r="B178" s="444"/>
      <c r="C178" s="599" t="s">
        <v>1723</v>
      </c>
      <c r="D178" s="600">
        <v>44127</v>
      </c>
      <c r="E178" s="420"/>
      <c r="F178" s="601" t="s">
        <v>1552</v>
      </c>
      <c r="G178" s="602" t="s">
        <v>1723</v>
      </c>
      <c r="H178" s="603">
        <v>55.001254000000003</v>
      </c>
      <c r="I178" s="604">
        <v>-4.8017329000000002</v>
      </c>
      <c r="J178" s="420" t="s">
        <v>1538</v>
      </c>
      <c r="K178" s="605">
        <v>946</v>
      </c>
      <c r="L178" s="601" t="s">
        <v>1539</v>
      </c>
      <c r="M178" s="420" t="s">
        <v>539</v>
      </c>
      <c r="N178" s="423"/>
    </row>
    <row r="179" spans="1:14" ht="28.5" thickBot="1">
      <c r="A179" s="420"/>
      <c r="B179" s="444"/>
      <c r="C179" s="599" t="s">
        <v>1724</v>
      </c>
      <c r="D179" s="600">
        <v>44169</v>
      </c>
      <c r="E179" s="420"/>
      <c r="F179" s="601" t="s">
        <v>1585</v>
      </c>
      <c r="G179" s="602" t="s">
        <v>1724</v>
      </c>
      <c r="H179" s="603">
        <v>55.998091000000002</v>
      </c>
      <c r="I179" s="604">
        <v>-5.4750474999999996</v>
      </c>
      <c r="J179" s="420" t="s">
        <v>1538</v>
      </c>
      <c r="K179" s="605">
        <v>842.02</v>
      </c>
      <c r="L179" s="601" t="s">
        <v>1539</v>
      </c>
      <c r="M179" s="420" t="s">
        <v>539</v>
      </c>
      <c r="N179" s="423"/>
    </row>
    <row r="180" spans="1:14" ht="42.5" thickBot="1">
      <c r="A180" s="420"/>
      <c r="B180" s="444"/>
      <c r="C180" s="599" t="s">
        <v>1725</v>
      </c>
      <c r="D180" s="600">
        <v>44237</v>
      </c>
      <c r="E180" s="420"/>
      <c r="F180" s="601" t="s">
        <v>1614</v>
      </c>
      <c r="G180" s="602" t="s">
        <v>1725</v>
      </c>
      <c r="H180" s="603">
        <v>57.348638999999999</v>
      </c>
      <c r="I180" s="604">
        <v>-6.2039216000000001</v>
      </c>
      <c r="J180" s="420" t="s">
        <v>1538</v>
      </c>
      <c r="K180" s="605">
        <v>685.7</v>
      </c>
      <c r="L180" s="601" t="s">
        <v>1539</v>
      </c>
      <c r="M180" s="420" t="s">
        <v>539</v>
      </c>
      <c r="N180" s="423"/>
    </row>
    <row r="181" spans="1:14" ht="42.5" thickBot="1">
      <c r="A181" s="420"/>
      <c r="B181" s="444"/>
      <c r="C181" s="599" t="s">
        <v>1726</v>
      </c>
      <c r="D181" s="600">
        <v>44257</v>
      </c>
      <c r="E181" s="420"/>
      <c r="F181" s="601" t="s">
        <v>1550</v>
      </c>
      <c r="G181" s="602" t="s">
        <v>1726</v>
      </c>
      <c r="H181" s="603">
        <v>55.928097000000001</v>
      </c>
      <c r="I181" s="604">
        <v>-3.9061507</v>
      </c>
      <c r="J181" s="420" t="s">
        <v>1538</v>
      </c>
      <c r="K181" s="605">
        <v>111.01</v>
      </c>
      <c r="L181" s="601" t="s">
        <v>1541</v>
      </c>
      <c r="M181" s="420" t="s">
        <v>539</v>
      </c>
      <c r="N181" s="423"/>
    </row>
    <row r="182" spans="1:14" ht="42.5" thickBot="1">
      <c r="A182" s="420"/>
      <c r="B182" s="444"/>
      <c r="C182" s="599" t="s">
        <v>1727</v>
      </c>
      <c r="D182" s="600">
        <v>44260</v>
      </c>
      <c r="E182" s="420"/>
      <c r="F182" s="601" t="s">
        <v>1536</v>
      </c>
      <c r="G182" s="602" t="s">
        <v>1727</v>
      </c>
      <c r="H182" s="603">
        <v>55.010412000000002</v>
      </c>
      <c r="I182" s="604">
        <v>-4.5489695000000001</v>
      </c>
      <c r="J182" s="420" t="s">
        <v>1538</v>
      </c>
      <c r="K182" s="605">
        <v>42.76</v>
      </c>
      <c r="L182" s="601" t="s">
        <v>1541</v>
      </c>
      <c r="M182" s="420" t="s">
        <v>539</v>
      </c>
      <c r="N182" s="423"/>
    </row>
    <row r="183" spans="1:14" ht="42.5" thickBot="1">
      <c r="A183" s="420"/>
      <c r="B183" s="444"/>
      <c r="C183" s="599" t="s">
        <v>1728</v>
      </c>
      <c r="D183" s="600">
        <v>44260</v>
      </c>
      <c r="E183" s="420"/>
      <c r="F183" s="601" t="s">
        <v>1550</v>
      </c>
      <c r="G183" s="602" t="s">
        <v>1728</v>
      </c>
      <c r="H183" s="603">
        <v>56.460183999999998</v>
      </c>
      <c r="I183" s="604">
        <v>-4.3222775999999996</v>
      </c>
      <c r="J183" s="420" t="s">
        <v>1538</v>
      </c>
      <c r="K183" s="605">
        <v>971.03</v>
      </c>
      <c r="L183" s="601" t="s">
        <v>1539</v>
      </c>
      <c r="M183" s="420" t="s">
        <v>539</v>
      </c>
      <c r="N183" s="423"/>
    </row>
    <row r="184" spans="1:14" ht="42.5" thickBot="1">
      <c r="A184" s="420"/>
      <c r="B184" s="444"/>
      <c r="C184" s="599" t="s">
        <v>1729</v>
      </c>
      <c r="D184" s="600">
        <v>44274</v>
      </c>
      <c r="E184" s="420"/>
      <c r="F184" s="601" t="s">
        <v>1550</v>
      </c>
      <c r="G184" s="602" t="s">
        <v>1729</v>
      </c>
      <c r="H184" s="603">
        <v>56.142266999999997</v>
      </c>
      <c r="I184" s="604">
        <v>-3.6350688</v>
      </c>
      <c r="J184" s="420" t="s">
        <v>1538</v>
      </c>
      <c r="K184" s="605">
        <v>46.29</v>
      </c>
      <c r="L184" s="601" t="s">
        <v>1541</v>
      </c>
      <c r="M184" s="420" t="s">
        <v>539</v>
      </c>
      <c r="N184" s="423"/>
    </row>
    <row r="185" spans="1:14" ht="28.5" thickBot="1">
      <c r="A185" s="420"/>
      <c r="B185" s="444"/>
      <c r="C185" s="599" t="s">
        <v>1730</v>
      </c>
      <c r="D185" s="600">
        <v>44287</v>
      </c>
      <c r="E185" s="420"/>
      <c r="F185" s="601" t="s">
        <v>1552</v>
      </c>
      <c r="G185" s="602" t="s">
        <v>1730</v>
      </c>
      <c r="H185" s="603">
        <v>55.285004000000001</v>
      </c>
      <c r="I185" s="604">
        <v>-4.2531439000000004</v>
      </c>
      <c r="J185" s="420" t="s">
        <v>1538</v>
      </c>
      <c r="K185" s="606">
        <v>3480.47</v>
      </c>
      <c r="L185" s="601" t="s">
        <v>1539</v>
      </c>
      <c r="M185" s="420" t="s">
        <v>539</v>
      </c>
      <c r="N185" s="423"/>
    </row>
    <row r="186" spans="1:14" ht="28.5" thickBot="1">
      <c r="A186" s="420"/>
      <c r="B186" s="444"/>
      <c r="C186" s="599" t="s">
        <v>1731</v>
      </c>
      <c r="D186" s="600">
        <v>44287</v>
      </c>
      <c r="E186" s="420"/>
      <c r="F186" s="601" t="s">
        <v>1552</v>
      </c>
      <c r="G186" s="602" t="s">
        <v>1731</v>
      </c>
      <c r="H186" s="603">
        <v>55.578800999999999</v>
      </c>
      <c r="I186" s="604">
        <v>-3.9447109999999999</v>
      </c>
      <c r="J186" s="420" t="s">
        <v>1538</v>
      </c>
      <c r="K186" s="606">
        <v>1981.14</v>
      </c>
      <c r="L186" s="601" t="s">
        <v>1539</v>
      </c>
      <c r="M186" s="420" t="s">
        <v>539</v>
      </c>
      <c r="N186" s="423"/>
    </row>
    <row r="187" spans="1:14" ht="42.5" thickBot="1">
      <c r="A187" s="420"/>
      <c r="B187" s="444"/>
      <c r="C187" s="599" t="s">
        <v>1732</v>
      </c>
      <c r="D187" s="600">
        <v>44287</v>
      </c>
      <c r="E187" s="420"/>
      <c r="F187" s="601" t="s">
        <v>1563</v>
      </c>
      <c r="G187" s="602" t="s">
        <v>1732</v>
      </c>
      <c r="H187" s="603">
        <v>55.487115000000003</v>
      </c>
      <c r="I187" s="604">
        <v>-3.4986147999999999</v>
      </c>
      <c r="J187" s="420" t="s">
        <v>1538</v>
      </c>
      <c r="K187" s="606">
        <v>1535.1</v>
      </c>
      <c r="L187" s="601" t="s">
        <v>1539</v>
      </c>
      <c r="M187" s="420" t="s">
        <v>539</v>
      </c>
      <c r="N187" s="423"/>
    </row>
    <row r="188" spans="1:14" ht="42.5" thickBot="1">
      <c r="A188" s="420"/>
      <c r="B188" s="444"/>
      <c r="C188" s="599" t="s">
        <v>1733</v>
      </c>
      <c r="D188" s="600">
        <v>44287</v>
      </c>
      <c r="E188" s="420"/>
      <c r="F188" s="601" t="s">
        <v>1536</v>
      </c>
      <c r="G188" s="602" t="s">
        <v>1733</v>
      </c>
      <c r="H188" s="603">
        <v>54.930796999999998</v>
      </c>
      <c r="I188" s="604">
        <v>-3.7681534999999999</v>
      </c>
      <c r="J188" s="420" t="s">
        <v>1538</v>
      </c>
      <c r="K188" s="605">
        <v>384.42</v>
      </c>
      <c r="L188" s="601" t="s">
        <v>1541</v>
      </c>
      <c r="M188" s="420" t="s">
        <v>539</v>
      </c>
      <c r="N188" s="423"/>
    </row>
    <row r="189" spans="1:14" ht="42.5" thickBot="1">
      <c r="A189" s="420"/>
      <c r="B189" s="444"/>
      <c r="C189" s="599" t="s">
        <v>1734</v>
      </c>
      <c r="D189" s="600">
        <v>44287</v>
      </c>
      <c r="E189" s="420"/>
      <c r="F189" s="601" t="s">
        <v>1536</v>
      </c>
      <c r="G189" s="602" t="s">
        <v>1734</v>
      </c>
      <c r="H189" s="603">
        <v>55.513595000000002</v>
      </c>
      <c r="I189" s="604">
        <v>-3.6073141999999998</v>
      </c>
      <c r="J189" s="420" t="s">
        <v>1538</v>
      </c>
      <c r="K189" s="605">
        <v>459.42</v>
      </c>
      <c r="L189" s="601" t="s">
        <v>1541</v>
      </c>
      <c r="M189" s="420" t="s">
        <v>539</v>
      </c>
      <c r="N189" s="423"/>
    </row>
    <row r="190" spans="1:14" ht="42.5" thickBot="1">
      <c r="A190" s="420"/>
      <c r="B190" s="444"/>
      <c r="C190" s="599" t="s">
        <v>1735</v>
      </c>
      <c r="D190" s="600">
        <v>44287</v>
      </c>
      <c r="E190" s="420"/>
      <c r="F190" s="601" t="s">
        <v>1544</v>
      </c>
      <c r="G190" s="602" t="s">
        <v>1735</v>
      </c>
      <c r="H190" s="603">
        <v>55.306845000000003</v>
      </c>
      <c r="I190" s="604">
        <v>-2.4268700999999999</v>
      </c>
      <c r="J190" s="420" t="s">
        <v>1538</v>
      </c>
      <c r="K190" s="605">
        <v>528.04999999999995</v>
      </c>
      <c r="L190" s="601" t="s">
        <v>1539</v>
      </c>
      <c r="M190" s="420" t="s">
        <v>539</v>
      </c>
      <c r="N190" s="423">
        <v>2024</v>
      </c>
    </row>
    <row r="191" spans="1:14" ht="42.5" thickBot="1">
      <c r="A191" s="420"/>
      <c r="B191" s="444"/>
      <c r="C191" s="599" t="s">
        <v>1736</v>
      </c>
      <c r="D191" s="600">
        <v>44327</v>
      </c>
      <c r="E191" s="425"/>
      <c r="F191" s="601" t="s">
        <v>1550</v>
      </c>
      <c r="G191" s="602" t="s">
        <v>1736</v>
      </c>
      <c r="H191" s="603">
        <v>56.346657</v>
      </c>
      <c r="I191" s="604">
        <v>-4.3849612999999996</v>
      </c>
      <c r="J191" s="425" t="s">
        <v>1538</v>
      </c>
      <c r="K191" s="605">
        <v>58.09</v>
      </c>
      <c r="L191" s="601" t="s">
        <v>1541</v>
      </c>
      <c r="M191" s="425" t="s">
        <v>539</v>
      </c>
      <c r="N191" s="423"/>
    </row>
    <row r="192" spans="1:14" ht="42.5" thickBot="1">
      <c r="A192" s="420"/>
      <c r="B192" s="444"/>
      <c r="C192" s="599" t="s">
        <v>1737</v>
      </c>
      <c r="D192" s="600">
        <v>44349</v>
      </c>
      <c r="E192" s="420"/>
      <c r="F192" s="601" t="s">
        <v>1614</v>
      </c>
      <c r="G192" s="602" t="s">
        <v>1737</v>
      </c>
      <c r="H192" s="603">
        <v>57.220872</v>
      </c>
      <c r="I192" s="604">
        <v>-5.9572826000000001</v>
      </c>
      <c r="J192" s="425" t="s">
        <v>1538</v>
      </c>
      <c r="K192" s="605">
        <v>98.5</v>
      </c>
      <c r="L192" s="601" t="s">
        <v>1541</v>
      </c>
      <c r="M192" s="425" t="s">
        <v>539</v>
      </c>
      <c r="N192" s="423"/>
    </row>
    <row r="193" spans="1:14" ht="42.5" thickBot="1">
      <c r="A193" s="420"/>
      <c r="B193" s="444"/>
      <c r="C193" s="599" t="s">
        <v>1738</v>
      </c>
      <c r="D193" s="600">
        <v>44368</v>
      </c>
      <c r="E193" s="420"/>
      <c r="F193" s="601" t="s">
        <v>1550</v>
      </c>
      <c r="G193" s="602" t="s">
        <v>1738</v>
      </c>
      <c r="H193" s="603">
        <v>56.272672999999998</v>
      </c>
      <c r="I193" s="604">
        <v>-3.5566512000000001</v>
      </c>
      <c r="J193" s="425" t="s">
        <v>1538</v>
      </c>
      <c r="K193" s="605">
        <v>249.3</v>
      </c>
      <c r="L193" s="601" t="s">
        <v>1541</v>
      </c>
      <c r="M193" s="425" t="s">
        <v>539</v>
      </c>
      <c r="N193" s="423"/>
    </row>
    <row r="194" spans="1:14" ht="28.5" thickBot="1">
      <c r="A194" s="420"/>
      <c r="B194" s="444"/>
      <c r="C194" s="599" t="s">
        <v>1739</v>
      </c>
      <c r="D194" s="600">
        <v>44372</v>
      </c>
      <c r="E194" s="420"/>
      <c r="F194" s="601" t="s">
        <v>1585</v>
      </c>
      <c r="G194" s="602" t="s">
        <v>1739</v>
      </c>
      <c r="H194" s="603">
        <v>56.171083000000003</v>
      </c>
      <c r="I194" s="604">
        <v>-5.3972039000000001</v>
      </c>
      <c r="J194" s="425" t="s">
        <v>1538</v>
      </c>
      <c r="K194" s="605">
        <v>264.27999999999997</v>
      </c>
      <c r="L194" s="601" t="s">
        <v>1541</v>
      </c>
      <c r="M194" s="425" t="s">
        <v>539</v>
      </c>
      <c r="N194" s="423"/>
    </row>
    <row r="195" spans="1:14" ht="42.5" thickBot="1">
      <c r="A195" s="420"/>
      <c r="B195" s="444"/>
      <c r="C195" s="599" t="s">
        <v>1740</v>
      </c>
      <c r="D195" s="600">
        <v>44406</v>
      </c>
      <c r="E195" s="420"/>
      <c r="F195" s="601" t="s">
        <v>1550</v>
      </c>
      <c r="G195" s="602" t="s">
        <v>1740</v>
      </c>
      <c r="H195" s="603">
        <v>56.755571000000003</v>
      </c>
      <c r="I195" s="604">
        <v>-4.0836534000000002</v>
      </c>
      <c r="J195" s="425" t="s">
        <v>1538</v>
      </c>
      <c r="K195" s="605">
        <v>542.86</v>
      </c>
      <c r="L195" s="601" t="s">
        <v>1539</v>
      </c>
      <c r="M195" s="425" t="s">
        <v>539</v>
      </c>
      <c r="N195" s="423"/>
    </row>
    <row r="196" spans="1:14" ht="42.5" thickBot="1">
      <c r="A196" s="420"/>
      <c r="B196" s="444"/>
      <c r="C196" s="599" t="s">
        <v>1741</v>
      </c>
      <c r="D196" s="600">
        <v>44414</v>
      </c>
      <c r="E196" s="420"/>
      <c r="F196" s="601" t="s">
        <v>1608</v>
      </c>
      <c r="G196" s="602" t="s">
        <v>1741</v>
      </c>
      <c r="H196" s="603">
        <v>57.005074999999998</v>
      </c>
      <c r="I196" s="604">
        <v>-2.3802837999999999</v>
      </c>
      <c r="J196" s="425" t="s">
        <v>1538</v>
      </c>
      <c r="K196" s="605">
        <v>179.35</v>
      </c>
      <c r="L196" s="601" t="s">
        <v>1541</v>
      </c>
      <c r="M196" s="420" t="s">
        <v>539</v>
      </c>
      <c r="N196" s="423"/>
    </row>
    <row r="197" spans="1:14" ht="28.5" thickBot="1">
      <c r="A197" s="420"/>
      <c r="B197" s="444"/>
      <c r="C197" s="599" t="s">
        <v>1742</v>
      </c>
      <c r="D197" s="600">
        <v>44414</v>
      </c>
      <c r="E197" s="426"/>
      <c r="F197" s="601" t="s">
        <v>1585</v>
      </c>
      <c r="G197" s="602" t="s">
        <v>1742</v>
      </c>
      <c r="H197" s="603">
        <v>56.348377999999997</v>
      </c>
      <c r="I197" s="604">
        <v>-3.8655754999999998</v>
      </c>
      <c r="J197" s="425" t="s">
        <v>1743</v>
      </c>
      <c r="K197" s="605">
        <v>164.42</v>
      </c>
      <c r="L197" s="601" t="s">
        <v>1541</v>
      </c>
      <c r="M197" s="426" t="s">
        <v>539</v>
      </c>
      <c r="N197" s="423"/>
    </row>
    <row r="198" spans="1:14" ht="42.5" thickBot="1">
      <c r="A198" s="420"/>
      <c r="B198" s="444"/>
      <c r="C198" s="599" t="s">
        <v>1744</v>
      </c>
      <c r="D198" s="600">
        <v>44420</v>
      </c>
      <c r="E198" s="426"/>
      <c r="F198" s="601" t="s">
        <v>1550</v>
      </c>
      <c r="G198" s="602" t="s">
        <v>1744</v>
      </c>
      <c r="H198" s="603">
        <v>55.959228000000003</v>
      </c>
      <c r="I198" s="604">
        <v>-3.9269050000000001</v>
      </c>
      <c r="J198" s="425" t="s">
        <v>1538</v>
      </c>
      <c r="K198" s="605">
        <v>169.51</v>
      </c>
      <c r="L198" s="601" t="s">
        <v>1541</v>
      </c>
      <c r="M198" s="426" t="s">
        <v>539</v>
      </c>
      <c r="N198" s="423"/>
    </row>
    <row r="199" spans="1:14" ht="42.5" thickBot="1">
      <c r="A199" s="420"/>
      <c r="B199" s="444"/>
      <c r="C199" s="599" t="s">
        <v>1745</v>
      </c>
      <c r="D199" s="600">
        <v>44420</v>
      </c>
      <c r="E199" s="426"/>
      <c r="F199" s="601" t="s">
        <v>1550</v>
      </c>
      <c r="G199" s="602" t="s">
        <v>1745</v>
      </c>
      <c r="H199" s="603">
        <v>56.032152000000004</v>
      </c>
      <c r="I199" s="604">
        <v>-4.6881782000000003</v>
      </c>
      <c r="J199" s="425" t="s">
        <v>1538</v>
      </c>
      <c r="K199" s="605">
        <v>144.33000000000001</v>
      </c>
      <c r="L199" s="601" t="s">
        <v>1541</v>
      </c>
      <c r="M199" s="426" t="s">
        <v>539</v>
      </c>
      <c r="N199" s="423"/>
    </row>
    <row r="200" spans="1:14" ht="42.5" thickBot="1">
      <c r="A200" s="420"/>
      <c r="B200" s="444"/>
      <c r="C200" s="599" t="s">
        <v>1746</v>
      </c>
      <c r="D200" s="600">
        <v>44420</v>
      </c>
      <c r="E200" s="426"/>
      <c r="F200" s="601" t="s">
        <v>1550</v>
      </c>
      <c r="G200" s="602" t="s">
        <v>1746</v>
      </c>
      <c r="H200" s="603">
        <v>56.128154000000002</v>
      </c>
      <c r="I200" s="604">
        <v>-4.6546425999999999</v>
      </c>
      <c r="J200" s="425" t="s">
        <v>1538</v>
      </c>
      <c r="K200" s="605">
        <v>256.67</v>
      </c>
      <c r="L200" s="601" t="s">
        <v>1541</v>
      </c>
      <c r="M200" s="426" t="s">
        <v>539</v>
      </c>
      <c r="N200" s="423"/>
    </row>
    <row r="201" spans="1:14" ht="42.5" thickBot="1">
      <c r="A201" s="420"/>
      <c r="B201" s="444"/>
      <c r="C201" s="599" t="s">
        <v>1747</v>
      </c>
      <c r="D201" s="600">
        <v>44466</v>
      </c>
      <c r="E201" s="426"/>
      <c r="F201" s="601" t="s">
        <v>1614</v>
      </c>
      <c r="G201" s="602" t="s">
        <v>1747</v>
      </c>
      <c r="H201" s="603">
        <v>57.303626000000001</v>
      </c>
      <c r="I201" s="604">
        <v>-4.4831266999999997</v>
      </c>
      <c r="J201" s="425" t="s">
        <v>1538</v>
      </c>
      <c r="K201" s="605">
        <v>365.06</v>
      </c>
      <c r="L201" s="601" t="s">
        <v>1541</v>
      </c>
      <c r="M201" s="426" t="s">
        <v>539</v>
      </c>
      <c r="N201" s="423"/>
    </row>
    <row r="202" spans="1:14" ht="28.5" thickBot="1">
      <c r="A202" s="420"/>
      <c r="B202" s="444"/>
      <c r="C202" s="599" t="s">
        <v>1748</v>
      </c>
      <c r="D202" s="600">
        <v>44473</v>
      </c>
      <c r="E202" s="426"/>
      <c r="F202" s="601" t="s">
        <v>1552</v>
      </c>
      <c r="G202" s="602" t="s">
        <v>1748</v>
      </c>
      <c r="H202" s="603">
        <v>55.367227</v>
      </c>
      <c r="I202" s="604">
        <v>-4.2783309999999997</v>
      </c>
      <c r="J202" s="425" t="s">
        <v>1538</v>
      </c>
      <c r="K202" s="605">
        <v>208.9</v>
      </c>
      <c r="L202" s="601" t="s">
        <v>1541</v>
      </c>
      <c r="M202" s="426" t="s">
        <v>539</v>
      </c>
      <c r="N202" s="423"/>
    </row>
    <row r="203" spans="1:14" ht="42.5" thickBot="1">
      <c r="A203" s="420"/>
      <c r="B203" s="444"/>
      <c r="C203" s="599" t="s">
        <v>1749</v>
      </c>
      <c r="D203" s="600">
        <v>44498</v>
      </c>
      <c r="E203" s="426"/>
      <c r="F203" s="601" t="s">
        <v>1614</v>
      </c>
      <c r="G203" s="602" t="s">
        <v>1749</v>
      </c>
      <c r="H203" s="603">
        <v>58.388339999999999</v>
      </c>
      <c r="I203" s="604">
        <v>-3.7052630999999998</v>
      </c>
      <c r="J203" s="420" t="s">
        <v>1538</v>
      </c>
      <c r="K203" s="606">
        <v>3059.98</v>
      </c>
      <c r="L203" s="601" t="s">
        <v>1539</v>
      </c>
      <c r="M203" s="426" t="s">
        <v>539</v>
      </c>
      <c r="N203" s="423"/>
    </row>
    <row r="204" spans="1:14" ht="28.5" thickBot="1">
      <c r="A204" s="420"/>
      <c r="B204" s="444"/>
      <c r="C204" s="599" t="s">
        <v>1750</v>
      </c>
      <c r="D204" s="600">
        <v>44525</v>
      </c>
      <c r="E204" s="426"/>
      <c r="F204" s="601" t="s">
        <v>1563</v>
      </c>
      <c r="G204" s="602" t="s">
        <v>1750</v>
      </c>
      <c r="H204" s="603">
        <v>55.555177999999998</v>
      </c>
      <c r="I204" s="604">
        <v>-3.3648634999999998</v>
      </c>
      <c r="J204" s="420" t="s">
        <v>1538</v>
      </c>
      <c r="K204" s="605">
        <v>242.84</v>
      </c>
      <c r="L204" s="601" t="s">
        <v>1541</v>
      </c>
      <c r="M204" s="426" t="s">
        <v>539</v>
      </c>
      <c r="N204" s="423">
        <v>2024</v>
      </c>
    </row>
    <row r="205" spans="1:14" ht="42.5" thickBot="1">
      <c r="A205" s="420"/>
      <c r="B205" s="444"/>
      <c r="C205" s="599" t="s">
        <v>1751</v>
      </c>
      <c r="D205" s="600">
        <v>44530</v>
      </c>
      <c r="E205" s="426"/>
      <c r="F205" s="601" t="s">
        <v>1536</v>
      </c>
      <c r="G205" s="602" t="s">
        <v>1751</v>
      </c>
      <c r="H205" s="603">
        <v>54.960102999999997</v>
      </c>
      <c r="I205" s="604">
        <v>-4.7535597999999997</v>
      </c>
      <c r="J205" s="420" t="s">
        <v>1538</v>
      </c>
      <c r="K205" s="605">
        <v>435.15</v>
      </c>
      <c r="L205" s="601" t="s">
        <v>1541</v>
      </c>
      <c r="M205" s="426" t="s">
        <v>539</v>
      </c>
      <c r="N205" s="423"/>
    </row>
    <row r="206" spans="1:14" ht="42.5" thickBot="1">
      <c r="A206" s="420"/>
      <c r="B206" s="444"/>
      <c r="C206" s="599" t="s">
        <v>1752</v>
      </c>
      <c r="D206" s="600">
        <v>44530</v>
      </c>
      <c r="E206" s="426"/>
      <c r="F206" s="601" t="s">
        <v>1536</v>
      </c>
      <c r="G206" s="602" t="s">
        <v>1752</v>
      </c>
      <c r="H206" s="603">
        <v>55.053353000000001</v>
      </c>
      <c r="I206" s="604">
        <v>-4.0350067999999997</v>
      </c>
      <c r="J206" s="420" t="s">
        <v>1538</v>
      </c>
      <c r="K206" s="605">
        <v>449.68</v>
      </c>
      <c r="L206" s="601" t="s">
        <v>1541</v>
      </c>
      <c r="M206" s="426" t="s">
        <v>539</v>
      </c>
      <c r="N206" s="423"/>
    </row>
    <row r="207" spans="1:14" ht="28.5" thickBot="1">
      <c r="A207" s="420"/>
      <c r="B207" s="444"/>
      <c r="C207" s="599" t="s">
        <v>1753</v>
      </c>
      <c r="D207" s="600">
        <v>44530</v>
      </c>
      <c r="E207" s="426"/>
      <c r="F207" s="601" t="s">
        <v>1585</v>
      </c>
      <c r="G207" s="602" t="s">
        <v>1753</v>
      </c>
      <c r="H207" s="603">
        <v>56.226813999999997</v>
      </c>
      <c r="I207" s="604">
        <v>-5.0164482000000001</v>
      </c>
      <c r="J207" s="420" t="s">
        <v>1538</v>
      </c>
      <c r="K207" s="605">
        <v>223.45</v>
      </c>
      <c r="L207" s="601" t="s">
        <v>1541</v>
      </c>
      <c r="M207" s="426" t="s">
        <v>539</v>
      </c>
      <c r="N207" s="423"/>
    </row>
    <row r="208" spans="1:14" ht="28.5" thickBot="1">
      <c r="A208" s="420"/>
      <c r="B208" s="444"/>
      <c r="C208" s="599" t="s">
        <v>1754</v>
      </c>
      <c r="D208" s="600">
        <v>44530</v>
      </c>
      <c r="E208" s="426"/>
      <c r="F208" s="601" t="s">
        <v>1552</v>
      </c>
      <c r="G208" s="602" t="s">
        <v>1754</v>
      </c>
      <c r="H208" s="603">
        <v>55.500543</v>
      </c>
      <c r="I208" s="604">
        <v>-3.8917681000000002</v>
      </c>
      <c r="J208" s="420" t="s">
        <v>1538</v>
      </c>
      <c r="K208" s="605">
        <v>449.17</v>
      </c>
      <c r="L208" s="601" t="s">
        <v>1541</v>
      </c>
      <c r="M208" s="426" t="s">
        <v>539</v>
      </c>
      <c r="N208" s="423"/>
    </row>
    <row r="209" spans="1:14" ht="42.5" thickBot="1">
      <c r="A209" s="420"/>
      <c r="B209" s="444"/>
      <c r="C209" s="599" t="s">
        <v>1755</v>
      </c>
      <c r="D209" s="600">
        <v>44537</v>
      </c>
      <c r="E209" s="426"/>
      <c r="F209" s="601" t="s">
        <v>1536</v>
      </c>
      <c r="G209" s="602" t="s">
        <v>1755</v>
      </c>
      <c r="H209" s="603">
        <v>54.935110000000002</v>
      </c>
      <c r="I209" s="604">
        <v>-4.5816711999999997</v>
      </c>
      <c r="J209" s="420" t="s">
        <v>1538</v>
      </c>
      <c r="K209" s="605">
        <v>170.04</v>
      </c>
      <c r="L209" s="601" t="s">
        <v>1541</v>
      </c>
      <c r="M209" s="426" t="s">
        <v>539</v>
      </c>
      <c r="N209" s="423"/>
    </row>
    <row r="210" spans="1:14" ht="28.5" thickBot="1">
      <c r="A210" s="420"/>
      <c r="B210" s="444"/>
      <c r="C210" s="599" t="s">
        <v>1756</v>
      </c>
      <c r="D210" s="600">
        <v>44538</v>
      </c>
      <c r="E210" s="426"/>
      <c r="F210" s="601" t="s">
        <v>1585</v>
      </c>
      <c r="G210" s="602" t="s">
        <v>1756</v>
      </c>
      <c r="H210" s="603">
        <v>55.339208999999997</v>
      </c>
      <c r="I210" s="604">
        <v>-5.6237374999999998</v>
      </c>
      <c r="J210" s="420" t="s">
        <v>1538</v>
      </c>
      <c r="K210" s="605">
        <v>79.91</v>
      </c>
      <c r="L210" s="601" t="s">
        <v>1541</v>
      </c>
      <c r="M210" s="426" t="s">
        <v>539</v>
      </c>
      <c r="N210" s="423"/>
    </row>
    <row r="211" spans="1:14" ht="42.5" thickBot="1">
      <c r="A211" s="420"/>
      <c r="B211" s="444"/>
      <c r="C211" s="599" t="s">
        <v>1757</v>
      </c>
      <c r="D211" s="600">
        <v>44538</v>
      </c>
      <c r="E211" s="426"/>
      <c r="F211" s="601" t="s">
        <v>1536</v>
      </c>
      <c r="G211" s="602" t="s">
        <v>1757</v>
      </c>
      <c r="H211" s="603">
        <v>55.188350999999997</v>
      </c>
      <c r="I211" s="604">
        <v>-3.2988857999999999</v>
      </c>
      <c r="J211" s="420" t="s">
        <v>1538</v>
      </c>
      <c r="K211" s="605">
        <v>152.87</v>
      </c>
      <c r="L211" s="601" t="s">
        <v>1541</v>
      </c>
      <c r="M211" s="426" t="s">
        <v>539</v>
      </c>
      <c r="N211" s="423"/>
    </row>
    <row r="212" spans="1:14" ht="28.5" thickBot="1">
      <c r="A212" s="420"/>
      <c r="B212" s="444"/>
      <c r="C212" s="599" t="s">
        <v>1758</v>
      </c>
      <c r="D212" s="600">
        <v>44539</v>
      </c>
      <c r="E212" s="426"/>
      <c r="F212" s="601" t="s">
        <v>1585</v>
      </c>
      <c r="G212" s="602" t="s">
        <v>1758</v>
      </c>
      <c r="H212" s="603">
        <v>55.808653</v>
      </c>
      <c r="I212" s="604">
        <v>-5.5906468</v>
      </c>
      <c r="J212" s="420" t="s">
        <v>1538</v>
      </c>
      <c r="K212" s="605">
        <v>181.7</v>
      </c>
      <c r="L212" s="601" t="s">
        <v>1541</v>
      </c>
      <c r="M212" s="426" t="s">
        <v>539</v>
      </c>
      <c r="N212" s="423"/>
    </row>
    <row r="213" spans="1:14" ht="28.5" thickBot="1">
      <c r="A213" s="420"/>
      <c r="B213" s="444"/>
      <c r="C213" s="599" t="s">
        <v>1759</v>
      </c>
      <c r="D213" s="600">
        <v>44544</v>
      </c>
      <c r="E213" s="426"/>
      <c r="F213" s="601" t="s">
        <v>1585</v>
      </c>
      <c r="G213" s="602" t="s">
        <v>1759</v>
      </c>
      <c r="H213" s="603">
        <v>55.803901000000003</v>
      </c>
      <c r="I213" s="604">
        <v>-5.5375271000000001</v>
      </c>
      <c r="J213" s="420" t="s">
        <v>1538</v>
      </c>
      <c r="K213" s="605">
        <v>82.61</v>
      </c>
      <c r="L213" s="601" t="s">
        <v>1541</v>
      </c>
      <c r="M213" s="426" t="s">
        <v>539</v>
      </c>
      <c r="N213" s="423"/>
    </row>
    <row r="214" spans="1:14" ht="42.5" thickBot="1">
      <c r="A214" s="420"/>
      <c r="B214" s="444"/>
      <c r="C214" s="599" t="s">
        <v>1760</v>
      </c>
      <c r="D214" s="600">
        <v>44544</v>
      </c>
      <c r="E214" s="427"/>
      <c r="F214" s="601" t="s">
        <v>1550</v>
      </c>
      <c r="G214" s="602" t="s">
        <v>1760</v>
      </c>
      <c r="H214" s="603">
        <v>56.263393999999998</v>
      </c>
      <c r="I214" s="604">
        <v>-3.5078374000000001</v>
      </c>
      <c r="J214" s="427" t="s">
        <v>1538</v>
      </c>
      <c r="K214" s="605">
        <v>280.05</v>
      </c>
      <c r="L214" s="601" t="s">
        <v>1541</v>
      </c>
      <c r="M214" s="426" t="s">
        <v>539</v>
      </c>
      <c r="N214" s="423"/>
    </row>
    <row r="215" spans="1:14" ht="42.5" thickBot="1">
      <c r="A215" s="420"/>
      <c r="B215" s="444"/>
      <c r="C215" s="599" t="s">
        <v>1761</v>
      </c>
      <c r="D215" s="600">
        <v>44544</v>
      </c>
      <c r="E215" s="427"/>
      <c r="F215" s="601" t="s">
        <v>1550</v>
      </c>
      <c r="G215" s="602" t="s">
        <v>1761</v>
      </c>
      <c r="H215" s="603">
        <v>56.705145000000002</v>
      </c>
      <c r="I215" s="604">
        <v>-3.2967884999999999</v>
      </c>
      <c r="J215" s="427" t="s">
        <v>1538</v>
      </c>
      <c r="K215" s="605">
        <v>202.77</v>
      </c>
      <c r="L215" s="601" t="s">
        <v>1541</v>
      </c>
      <c r="M215" s="426" t="s">
        <v>539</v>
      </c>
      <c r="N215" s="423"/>
    </row>
    <row r="216" spans="1:14" ht="42.5" thickBot="1">
      <c r="A216" s="420"/>
      <c r="B216" s="444"/>
      <c r="C216" s="599" t="s">
        <v>1762</v>
      </c>
      <c r="D216" s="600">
        <v>44544</v>
      </c>
      <c r="E216" s="427"/>
      <c r="F216" s="601" t="s">
        <v>1536</v>
      </c>
      <c r="G216" s="602" t="s">
        <v>1762</v>
      </c>
      <c r="H216" s="603">
        <v>55.126461999999997</v>
      </c>
      <c r="I216" s="604">
        <v>-3.1996418000000002</v>
      </c>
      <c r="J216" s="427" t="s">
        <v>1538</v>
      </c>
      <c r="K216" s="605">
        <v>239.02</v>
      </c>
      <c r="L216" s="601" t="s">
        <v>1541</v>
      </c>
      <c r="M216" s="426" t="s">
        <v>539</v>
      </c>
      <c r="N216" s="423"/>
    </row>
    <row r="217" spans="1:14" ht="28.5" thickBot="1">
      <c r="A217" s="420"/>
      <c r="B217" s="444"/>
      <c r="C217" s="599" t="s">
        <v>1763</v>
      </c>
      <c r="D217" s="600">
        <v>44544</v>
      </c>
      <c r="E217" s="427"/>
      <c r="F217" s="601" t="s">
        <v>1563</v>
      </c>
      <c r="G217" s="602" t="s">
        <v>1763</v>
      </c>
      <c r="H217" s="603">
        <v>55.831659999999999</v>
      </c>
      <c r="I217" s="604">
        <v>-2.4070607000000002</v>
      </c>
      <c r="J217" s="427" t="s">
        <v>1538</v>
      </c>
      <c r="K217" s="605">
        <v>132.75</v>
      </c>
      <c r="L217" s="601" t="s">
        <v>1541</v>
      </c>
      <c r="M217" s="426" t="s">
        <v>539</v>
      </c>
      <c r="N217" s="423"/>
    </row>
    <row r="218" spans="1:14" ht="28.5" thickBot="1">
      <c r="A218" s="420"/>
      <c r="B218" s="444"/>
      <c r="C218" s="599" t="s">
        <v>1764</v>
      </c>
      <c r="D218" s="600">
        <v>44545</v>
      </c>
      <c r="E218" s="427"/>
      <c r="F218" s="601" t="s">
        <v>1563</v>
      </c>
      <c r="G218" s="602" t="s">
        <v>1764</v>
      </c>
      <c r="H218" s="603">
        <v>55.773328999999997</v>
      </c>
      <c r="I218" s="604">
        <v>-2.6073024999999999</v>
      </c>
      <c r="J218" s="427" t="s">
        <v>1538</v>
      </c>
      <c r="K218" s="605">
        <v>311.08999999999997</v>
      </c>
      <c r="L218" s="601" t="s">
        <v>1541</v>
      </c>
      <c r="M218" s="426" t="s">
        <v>539</v>
      </c>
      <c r="N218" s="423"/>
    </row>
    <row r="219" spans="1:14" ht="42.5" thickBot="1">
      <c r="A219" s="420"/>
      <c r="B219" s="444"/>
      <c r="C219" s="599" t="s">
        <v>1765</v>
      </c>
      <c r="D219" s="600">
        <v>44545</v>
      </c>
      <c r="E219" s="427"/>
      <c r="F219" s="601" t="s">
        <v>1550</v>
      </c>
      <c r="G219" s="602" t="s">
        <v>1765</v>
      </c>
      <c r="H219" s="603">
        <v>56.154798</v>
      </c>
      <c r="I219" s="604">
        <v>-3.4971401000000002</v>
      </c>
      <c r="J219" s="427" t="s">
        <v>1538</v>
      </c>
      <c r="K219" s="605">
        <v>88.6</v>
      </c>
      <c r="L219" s="601" t="s">
        <v>1541</v>
      </c>
      <c r="M219" s="426" t="s">
        <v>539</v>
      </c>
      <c r="N219" s="423"/>
    </row>
    <row r="220" spans="1:14" ht="42.5" thickBot="1">
      <c r="A220" s="420"/>
      <c r="B220" s="444"/>
      <c r="C220" s="599" t="s">
        <v>1766</v>
      </c>
      <c r="D220" s="600">
        <v>44572</v>
      </c>
      <c r="E220" s="427"/>
      <c r="F220" s="601" t="s">
        <v>1550</v>
      </c>
      <c r="G220" s="602" t="s">
        <v>1766</v>
      </c>
      <c r="H220" s="603">
        <v>56.642865</v>
      </c>
      <c r="I220" s="604">
        <v>-3.3240023000000001</v>
      </c>
      <c r="J220" s="427" t="s">
        <v>1538</v>
      </c>
      <c r="K220" s="605">
        <v>151.53</v>
      </c>
      <c r="L220" s="601" t="s">
        <v>1541</v>
      </c>
      <c r="M220" s="426" t="s">
        <v>539</v>
      </c>
      <c r="N220" s="423"/>
    </row>
    <row r="221" spans="1:14" ht="42.5" thickBot="1">
      <c r="A221" s="420"/>
      <c r="B221" s="444"/>
      <c r="C221" s="599" t="s">
        <v>1767</v>
      </c>
      <c r="D221" s="600">
        <v>44575</v>
      </c>
      <c r="E221" s="427"/>
      <c r="F221" s="601" t="s">
        <v>1550</v>
      </c>
      <c r="G221" s="602" t="s">
        <v>1767</v>
      </c>
      <c r="H221" s="603">
        <v>56.834111</v>
      </c>
      <c r="I221" s="604">
        <v>-3.3356629999999998</v>
      </c>
      <c r="J221" s="427" t="s">
        <v>1538</v>
      </c>
      <c r="K221" s="605">
        <v>178.5</v>
      </c>
      <c r="L221" s="601" t="s">
        <v>1541</v>
      </c>
      <c r="M221" s="426" t="s">
        <v>539</v>
      </c>
      <c r="N221" s="423"/>
    </row>
    <row r="222" spans="1:14" ht="28.5" thickBot="1">
      <c r="A222" s="420"/>
      <c r="B222" s="444"/>
      <c r="C222" s="599" t="s">
        <v>1768</v>
      </c>
      <c r="D222" s="600">
        <v>44582</v>
      </c>
      <c r="E222" s="427"/>
      <c r="F222" s="601" t="s">
        <v>1552</v>
      </c>
      <c r="G222" s="602" t="s">
        <v>1768</v>
      </c>
      <c r="H222" s="603">
        <v>55.209266</v>
      </c>
      <c r="I222" s="604">
        <v>-4.7864661000000002</v>
      </c>
      <c r="J222" s="427" t="s">
        <v>1538</v>
      </c>
      <c r="K222" s="605">
        <v>142.97</v>
      </c>
      <c r="L222" s="601" t="s">
        <v>1541</v>
      </c>
      <c r="M222" s="426" t="s">
        <v>539</v>
      </c>
      <c r="N222" s="423"/>
    </row>
    <row r="223" spans="1:14" ht="28.5" thickBot="1">
      <c r="A223" s="420"/>
      <c r="B223" s="444"/>
      <c r="C223" s="599" t="s">
        <v>1769</v>
      </c>
      <c r="D223" s="600">
        <v>44582</v>
      </c>
      <c r="E223" s="427"/>
      <c r="F223" s="601" t="s">
        <v>1552</v>
      </c>
      <c r="G223" s="602" t="s">
        <v>1769</v>
      </c>
      <c r="H223" s="603">
        <v>55.225278000000003</v>
      </c>
      <c r="I223" s="604">
        <v>-4.7938767999999996</v>
      </c>
      <c r="J223" s="427" t="s">
        <v>1538</v>
      </c>
      <c r="K223" s="605">
        <v>91.35</v>
      </c>
      <c r="L223" s="601" t="s">
        <v>1541</v>
      </c>
      <c r="M223" s="426" t="s">
        <v>539</v>
      </c>
      <c r="N223" s="423"/>
    </row>
    <row r="224" spans="1:14" ht="28.5" thickBot="1">
      <c r="A224" s="420"/>
      <c r="B224" s="444"/>
      <c r="C224" s="599" t="s">
        <v>1770</v>
      </c>
      <c r="D224" s="600">
        <v>44585</v>
      </c>
      <c r="E224" s="427"/>
      <c r="F224" s="601" t="s">
        <v>1542</v>
      </c>
      <c r="G224" s="602" t="s">
        <v>1770</v>
      </c>
      <c r="H224" s="603">
        <v>57.448855000000002</v>
      </c>
      <c r="I224" s="604">
        <v>-2.6048239999999998</v>
      </c>
      <c r="J224" s="427" t="s">
        <v>1538</v>
      </c>
      <c r="K224" s="605">
        <v>111.38</v>
      </c>
      <c r="L224" s="601" t="s">
        <v>1541</v>
      </c>
      <c r="M224" s="426" t="s">
        <v>539</v>
      </c>
      <c r="N224" s="423"/>
    </row>
    <row r="225" spans="1:14" ht="28.5" thickBot="1">
      <c r="A225" s="420"/>
      <c r="B225" s="444"/>
      <c r="C225" s="599" t="s">
        <v>1771</v>
      </c>
      <c r="D225" s="600">
        <v>44585</v>
      </c>
      <c r="E225" s="427"/>
      <c r="F225" s="601" t="s">
        <v>1552</v>
      </c>
      <c r="G225" s="602" t="s">
        <v>1771</v>
      </c>
      <c r="H225" s="603">
        <v>55.322985000000003</v>
      </c>
      <c r="I225" s="604">
        <v>-4.7266523999999999</v>
      </c>
      <c r="J225" s="427" t="s">
        <v>1538</v>
      </c>
      <c r="K225" s="605">
        <v>128.07</v>
      </c>
      <c r="L225" s="601" t="s">
        <v>1541</v>
      </c>
      <c r="M225" s="426" t="s">
        <v>539</v>
      </c>
      <c r="N225" s="423"/>
    </row>
    <row r="226" spans="1:14" ht="28.5" thickBot="1">
      <c r="A226" s="420"/>
      <c r="B226" s="444"/>
      <c r="C226" s="599" t="s">
        <v>1772</v>
      </c>
      <c r="D226" s="600">
        <v>44585</v>
      </c>
      <c r="E226" s="427"/>
      <c r="F226" s="601" t="s">
        <v>1585</v>
      </c>
      <c r="G226" s="602" t="s">
        <v>1772</v>
      </c>
      <c r="H226" s="603">
        <v>56.580616999999997</v>
      </c>
      <c r="I226" s="604">
        <v>-6.0692784</v>
      </c>
      <c r="J226" s="427" t="s">
        <v>1538</v>
      </c>
      <c r="K226" s="605">
        <v>137.32</v>
      </c>
      <c r="L226" s="601" t="s">
        <v>1541</v>
      </c>
      <c r="M226" s="426" t="s">
        <v>539</v>
      </c>
      <c r="N226" s="423"/>
    </row>
    <row r="227" spans="1:14" ht="28.5" thickBot="1">
      <c r="A227" s="420"/>
      <c r="B227" s="444"/>
      <c r="C227" s="599" t="s">
        <v>1773</v>
      </c>
      <c r="D227" s="600">
        <v>44585</v>
      </c>
      <c r="E227" s="427"/>
      <c r="F227" s="601" t="s">
        <v>1546</v>
      </c>
      <c r="G227" s="602" t="s">
        <v>1773</v>
      </c>
      <c r="H227" s="603">
        <v>56.540616</v>
      </c>
      <c r="I227" s="604">
        <v>-4.8607825</v>
      </c>
      <c r="J227" s="427" t="s">
        <v>1538</v>
      </c>
      <c r="K227" s="605">
        <v>222.22</v>
      </c>
      <c r="L227" s="601" t="s">
        <v>1541</v>
      </c>
      <c r="M227" s="426" t="s">
        <v>539</v>
      </c>
      <c r="N227" s="423"/>
    </row>
    <row r="228" spans="1:14" ht="42.5" thickBot="1">
      <c r="A228" s="420"/>
      <c r="B228" s="444"/>
      <c r="C228" s="599" t="s">
        <v>1774</v>
      </c>
      <c r="D228" s="600">
        <v>44585</v>
      </c>
      <c r="E228" s="427"/>
      <c r="F228" s="601" t="s">
        <v>1536</v>
      </c>
      <c r="G228" s="602" t="s">
        <v>1774</v>
      </c>
      <c r="H228" s="603">
        <v>55.201971999999998</v>
      </c>
      <c r="I228" s="604">
        <v>-4.0158678999999999</v>
      </c>
      <c r="J228" s="427" t="s">
        <v>1538</v>
      </c>
      <c r="K228" s="605">
        <v>102.54</v>
      </c>
      <c r="L228" s="601" t="s">
        <v>1541</v>
      </c>
      <c r="M228" s="426" t="s">
        <v>539</v>
      </c>
      <c r="N228" s="423"/>
    </row>
    <row r="229" spans="1:14" ht="28.5" thickBot="1">
      <c r="A229" s="420"/>
      <c r="B229" s="444"/>
      <c r="C229" s="599" t="s">
        <v>1775</v>
      </c>
      <c r="D229" s="600">
        <v>44585</v>
      </c>
      <c r="E229" s="427"/>
      <c r="F229" s="601" t="s">
        <v>1552</v>
      </c>
      <c r="G229" s="602" t="s">
        <v>1775</v>
      </c>
      <c r="H229" s="603">
        <v>55.074742999999998</v>
      </c>
      <c r="I229" s="604">
        <v>-4.7724012</v>
      </c>
      <c r="J229" s="427" t="s">
        <v>1538</v>
      </c>
      <c r="K229" s="605">
        <v>154.34</v>
      </c>
      <c r="L229" s="601" t="s">
        <v>1541</v>
      </c>
      <c r="M229" s="426" t="s">
        <v>539</v>
      </c>
      <c r="N229" s="423"/>
    </row>
    <row r="230" spans="1:14" ht="28.5" thickBot="1">
      <c r="A230" s="420"/>
      <c r="B230" s="444"/>
      <c r="C230" s="599" t="s">
        <v>1776</v>
      </c>
      <c r="D230" s="600">
        <v>44585</v>
      </c>
      <c r="E230" s="427"/>
      <c r="F230" s="601" t="s">
        <v>1585</v>
      </c>
      <c r="G230" s="602" t="s">
        <v>1776</v>
      </c>
      <c r="H230" s="603">
        <v>55.788493000000003</v>
      </c>
      <c r="I230" s="604">
        <v>-5.5728317000000001</v>
      </c>
      <c r="J230" s="427" t="s">
        <v>1538</v>
      </c>
      <c r="K230" s="605">
        <v>481.92</v>
      </c>
      <c r="L230" s="601" t="s">
        <v>1541</v>
      </c>
      <c r="M230" s="426" t="s">
        <v>539</v>
      </c>
      <c r="N230" s="423"/>
    </row>
    <row r="231" spans="1:14" ht="42.5" thickBot="1">
      <c r="A231" s="420"/>
      <c r="B231" s="444"/>
      <c r="C231" s="599" t="s">
        <v>1777</v>
      </c>
      <c r="D231" s="600">
        <v>44585</v>
      </c>
      <c r="E231" s="427"/>
      <c r="F231" s="601" t="s">
        <v>1536</v>
      </c>
      <c r="G231" s="602" t="s">
        <v>1777</v>
      </c>
      <c r="H231" s="603">
        <v>54.918581000000003</v>
      </c>
      <c r="I231" s="604">
        <v>-4.5556425999999997</v>
      </c>
      <c r="J231" s="427" t="s">
        <v>1538</v>
      </c>
      <c r="K231" s="605">
        <v>127.7</v>
      </c>
      <c r="L231" s="601" t="s">
        <v>1541</v>
      </c>
      <c r="M231" s="426" t="s">
        <v>539</v>
      </c>
      <c r="N231" s="423"/>
    </row>
    <row r="232" spans="1:14" ht="28.5" thickBot="1">
      <c r="A232" s="420"/>
      <c r="B232" s="444"/>
      <c r="C232" s="599" t="s">
        <v>1778</v>
      </c>
      <c r="D232" s="600">
        <v>44585</v>
      </c>
      <c r="E232" s="427"/>
      <c r="F232" s="601" t="s">
        <v>1585</v>
      </c>
      <c r="G232" s="602" t="s">
        <v>1778</v>
      </c>
      <c r="H232" s="603">
        <v>55.827857000000002</v>
      </c>
      <c r="I232" s="604">
        <v>-5.5796387000000003</v>
      </c>
      <c r="J232" s="427" t="s">
        <v>1538</v>
      </c>
      <c r="K232" s="605">
        <v>278.82</v>
      </c>
      <c r="L232" s="601" t="s">
        <v>1541</v>
      </c>
      <c r="M232" s="426" t="s">
        <v>539</v>
      </c>
      <c r="N232" s="423"/>
    </row>
    <row r="233" spans="1:14" ht="28.5" thickBot="1">
      <c r="A233" s="420"/>
      <c r="B233" s="444"/>
      <c r="C233" s="599" t="s">
        <v>1779</v>
      </c>
      <c r="D233" s="600">
        <v>44585</v>
      </c>
      <c r="E233" s="427"/>
      <c r="F233" s="601" t="s">
        <v>1552</v>
      </c>
      <c r="G233" s="602" t="s">
        <v>1779</v>
      </c>
      <c r="H233" s="603">
        <v>55.486803000000002</v>
      </c>
      <c r="I233" s="604">
        <v>-3.8499580999999998</v>
      </c>
      <c r="J233" s="427" t="s">
        <v>1538</v>
      </c>
      <c r="K233" s="605">
        <v>90.6</v>
      </c>
      <c r="L233" s="601" t="s">
        <v>1541</v>
      </c>
      <c r="M233" s="426" t="s">
        <v>539</v>
      </c>
      <c r="N233" s="423"/>
    </row>
    <row r="234" spans="1:14" ht="28.5" thickBot="1">
      <c r="A234" s="420"/>
      <c r="B234" s="444"/>
      <c r="C234" s="599" t="s">
        <v>1780</v>
      </c>
      <c r="D234" s="600">
        <v>44585</v>
      </c>
      <c r="E234" s="427"/>
      <c r="F234" s="601" t="s">
        <v>1563</v>
      </c>
      <c r="G234" s="602" t="s">
        <v>1780</v>
      </c>
      <c r="H234" s="603">
        <v>55.817081999999999</v>
      </c>
      <c r="I234" s="604">
        <v>-2.8106582000000002</v>
      </c>
      <c r="J234" s="427" t="s">
        <v>1538</v>
      </c>
      <c r="K234" s="605">
        <v>120</v>
      </c>
      <c r="L234" s="601" t="s">
        <v>1541</v>
      </c>
      <c r="M234" s="426" t="s">
        <v>539</v>
      </c>
      <c r="N234" s="423"/>
    </row>
    <row r="235" spans="1:14" ht="28.5" thickBot="1">
      <c r="A235" s="420"/>
      <c r="B235" s="444"/>
      <c r="C235" s="599" t="s">
        <v>1781</v>
      </c>
      <c r="D235" s="600">
        <v>44585</v>
      </c>
      <c r="E235" s="427"/>
      <c r="F235" s="601" t="s">
        <v>1552</v>
      </c>
      <c r="G235" s="602" t="s">
        <v>1781</v>
      </c>
      <c r="H235" s="603">
        <v>55.191766000000001</v>
      </c>
      <c r="I235" s="604">
        <v>-4.7255319</v>
      </c>
      <c r="J235" s="427" t="s">
        <v>1538</v>
      </c>
      <c r="K235" s="605">
        <v>349.8</v>
      </c>
      <c r="L235" s="601" t="s">
        <v>1541</v>
      </c>
      <c r="M235" s="426" t="s">
        <v>539</v>
      </c>
      <c r="N235" s="423"/>
    </row>
    <row r="236" spans="1:14" ht="56.5" thickBot="1">
      <c r="A236" s="420"/>
      <c r="B236" s="444"/>
      <c r="C236" s="599" t="s">
        <v>1782</v>
      </c>
      <c r="D236" s="600">
        <v>44690</v>
      </c>
      <c r="E236" s="428"/>
      <c r="F236" s="601" t="s">
        <v>1583</v>
      </c>
      <c r="G236" s="602" t="s">
        <v>1782</v>
      </c>
      <c r="H236" s="603">
        <v>55.353351000000004</v>
      </c>
      <c r="I236" s="604">
        <v>-1.8706484999999999</v>
      </c>
      <c r="J236" s="428" t="s">
        <v>1538</v>
      </c>
      <c r="K236" s="605">
        <v>367.6</v>
      </c>
      <c r="L236" s="601" t="s">
        <v>1541</v>
      </c>
      <c r="M236" s="429" t="s">
        <v>539</v>
      </c>
      <c r="N236" s="430"/>
    </row>
    <row r="237" spans="1:14" ht="42.5" thickBot="1">
      <c r="A237" s="420"/>
      <c r="B237" s="444"/>
      <c r="C237" s="599" t="s">
        <v>1783</v>
      </c>
      <c r="D237" s="600">
        <v>44691</v>
      </c>
      <c r="E237" s="426"/>
      <c r="F237" s="601" t="s">
        <v>1550</v>
      </c>
      <c r="G237" s="602" t="s">
        <v>1783</v>
      </c>
      <c r="H237" s="603">
        <v>56.727691</v>
      </c>
      <c r="I237" s="604">
        <v>-3.3727453000000001</v>
      </c>
      <c r="J237" s="427" t="s">
        <v>1538</v>
      </c>
      <c r="K237" s="605">
        <v>89.05</v>
      </c>
      <c r="L237" s="601" t="s">
        <v>1541</v>
      </c>
      <c r="M237" s="426" t="s">
        <v>539</v>
      </c>
      <c r="N237" s="431"/>
    </row>
    <row r="238" spans="1:14" ht="28.5" thickBot="1">
      <c r="A238" s="420"/>
      <c r="B238" s="444"/>
      <c r="C238" s="599" t="s">
        <v>1784</v>
      </c>
      <c r="D238" s="600">
        <v>44691</v>
      </c>
      <c r="E238" s="426"/>
      <c r="F238" s="601" t="s">
        <v>1552</v>
      </c>
      <c r="G238" s="602" t="s">
        <v>1784</v>
      </c>
      <c r="H238" s="603">
        <v>55.123244999999997</v>
      </c>
      <c r="I238" s="604">
        <v>-4.6941930000000003</v>
      </c>
      <c r="J238" s="427" t="s">
        <v>1538</v>
      </c>
      <c r="K238" s="605">
        <v>993.73</v>
      </c>
      <c r="L238" s="601" t="s">
        <v>1539</v>
      </c>
      <c r="M238" s="426" t="s">
        <v>539</v>
      </c>
      <c r="N238" s="431"/>
    </row>
    <row r="239" spans="1:14" ht="28.5" thickBot="1">
      <c r="A239" s="420"/>
      <c r="B239" s="444"/>
      <c r="C239" s="599" t="s">
        <v>1785</v>
      </c>
      <c r="D239" s="600">
        <v>44698</v>
      </c>
      <c r="E239" s="426"/>
      <c r="F239" s="601" t="s">
        <v>1552</v>
      </c>
      <c r="G239" s="602" t="s">
        <v>1785</v>
      </c>
      <c r="H239" s="603">
        <v>55.597541999999997</v>
      </c>
      <c r="I239" s="604">
        <v>-4.1154742999999998</v>
      </c>
      <c r="J239" s="427" t="s">
        <v>1538</v>
      </c>
      <c r="K239" s="605">
        <v>936.37</v>
      </c>
      <c r="L239" s="601" t="s">
        <v>1539</v>
      </c>
      <c r="M239" s="426" t="s">
        <v>539</v>
      </c>
      <c r="N239" s="431"/>
    </row>
    <row r="240" spans="1:14" ht="42.5" thickBot="1">
      <c r="A240" s="420"/>
      <c r="B240" s="444"/>
      <c r="C240" s="599" t="s">
        <v>1786</v>
      </c>
      <c r="D240" s="600">
        <v>44699</v>
      </c>
      <c r="E240" s="432"/>
      <c r="F240" s="601" t="s">
        <v>1550</v>
      </c>
      <c r="G240" s="602" t="s">
        <v>1786</v>
      </c>
      <c r="H240" s="603">
        <v>56.342011999999997</v>
      </c>
      <c r="I240" s="604">
        <v>-4.3458348000000004</v>
      </c>
      <c r="J240" s="427" t="s">
        <v>1538</v>
      </c>
      <c r="K240" s="605">
        <v>63.63</v>
      </c>
      <c r="L240" s="601" t="s">
        <v>1541</v>
      </c>
      <c r="M240" s="426" t="s">
        <v>539</v>
      </c>
      <c r="N240" s="432"/>
    </row>
    <row r="241" spans="1:14" ht="28.5" thickBot="1">
      <c r="A241" s="420"/>
      <c r="B241" s="444"/>
      <c r="C241" s="599" t="s">
        <v>1787</v>
      </c>
      <c r="D241" s="600">
        <v>44712</v>
      </c>
      <c r="E241" s="432"/>
      <c r="F241" s="601" t="s">
        <v>1563</v>
      </c>
      <c r="G241" s="602" t="s">
        <v>1787</v>
      </c>
      <c r="H241" s="603">
        <v>55.408783999999997</v>
      </c>
      <c r="I241" s="604">
        <v>-3.1844915</v>
      </c>
      <c r="J241" s="427" t="s">
        <v>1538</v>
      </c>
      <c r="K241" s="605">
        <v>239.38</v>
      </c>
      <c r="L241" s="601" t="s">
        <v>1541</v>
      </c>
      <c r="M241" s="426" t="s">
        <v>539</v>
      </c>
      <c r="N241" s="432">
        <v>2024</v>
      </c>
    </row>
    <row r="242" spans="1:14" ht="42.5" thickBot="1">
      <c r="A242" s="420"/>
      <c r="B242" s="444"/>
      <c r="C242" s="599" t="s">
        <v>1788</v>
      </c>
      <c r="D242" s="600">
        <v>44731</v>
      </c>
      <c r="E242" s="432"/>
      <c r="F242" s="601" t="s">
        <v>1614</v>
      </c>
      <c r="G242" s="602" t="s">
        <v>1788</v>
      </c>
      <c r="H242" s="603">
        <v>57.169001999999999</v>
      </c>
      <c r="I242" s="604">
        <v>-4.8942940000000004</v>
      </c>
      <c r="J242" s="427" t="s">
        <v>1538</v>
      </c>
      <c r="K242" s="605">
        <v>201.28</v>
      </c>
      <c r="L242" s="601" t="s">
        <v>1541</v>
      </c>
      <c r="M242" s="426" t="s">
        <v>539</v>
      </c>
      <c r="N242" s="432"/>
    </row>
    <row r="243" spans="1:14" ht="42.5" thickBot="1">
      <c r="A243" s="420"/>
      <c r="B243" s="444"/>
      <c r="C243" s="599" t="s">
        <v>1789</v>
      </c>
      <c r="D243" s="600">
        <v>44731</v>
      </c>
      <c r="E243" s="432"/>
      <c r="F243" s="601" t="s">
        <v>1561</v>
      </c>
      <c r="G243" s="602" t="s">
        <v>1789</v>
      </c>
      <c r="H243" s="603"/>
      <c r="I243" s="604"/>
      <c r="J243" s="427" t="s">
        <v>1538</v>
      </c>
      <c r="K243" s="605">
        <v>60.15</v>
      </c>
      <c r="L243" s="601" t="s">
        <v>1541</v>
      </c>
      <c r="M243" s="426" t="s">
        <v>539</v>
      </c>
      <c r="N243" s="432"/>
    </row>
    <row r="244" spans="1:14" ht="70.5" thickBot="1">
      <c r="A244" s="420"/>
      <c r="B244" s="444"/>
      <c r="C244" s="599" t="s">
        <v>1790</v>
      </c>
      <c r="D244" s="600">
        <v>44732</v>
      </c>
      <c r="E244" s="432"/>
      <c r="F244" s="601" t="s">
        <v>1561</v>
      </c>
      <c r="G244" s="602" t="s">
        <v>1790</v>
      </c>
      <c r="H244" s="603"/>
      <c r="I244" s="604"/>
      <c r="J244" s="427" t="s">
        <v>1538</v>
      </c>
      <c r="K244" s="605">
        <v>71.260000000000005</v>
      </c>
      <c r="L244" s="601" t="s">
        <v>1541</v>
      </c>
      <c r="M244" s="426" t="s">
        <v>539</v>
      </c>
      <c r="N244" s="432"/>
    </row>
    <row r="245" spans="1:14" ht="28.5" thickBot="1">
      <c r="A245" s="420"/>
      <c r="B245" s="444"/>
      <c r="C245" s="599" t="s">
        <v>1791</v>
      </c>
      <c r="D245" s="600">
        <v>44733</v>
      </c>
      <c r="E245" s="432"/>
      <c r="F245" s="601" t="s">
        <v>1563</v>
      </c>
      <c r="G245" s="602" t="s">
        <v>1791</v>
      </c>
      <c r="H245" s="603">
        <v>55.398608000000003</v>
      </c>
      <c r="I245" s="604">
        <v>-3.2141888000000001</v>
      </c>
      <c r="J245" s="433" t="s">
        <v>1538</v>
      </c>
      <c r="K245" s="605">
        <v>462.22</v>
      </c>
      <c r="L245" s="601" t="s">
        <v>1541</v>
      </c>
      <c r="M245" s="434" t="s">
        <v>539</v>
      </c>
      <c r="N245" s="432"/>
    </row>
    <row r="246" spans="1:14" ht="28.5" thickBot="1">
      <c r="A246" s="420"/>
      <c r="B246" s="444"/>
      <c r="C246" s="599" t="s">
        <v>1792</v>
      </c>
      <c r="D246" s="600">
        <v>44768</v>
      </c>
      <c r="E246" s="435"/>
      <c r="F246" s="601" t="s">
        <v>1563</v>
      </c>
      <c r="G246" s="602" t="s">
        <v>1792</v>
      </c>
      <c r="H246" s="603">
        <v>55.551605000000002</v>
      </c>
      <c r="I246" s="604">
        <v>-3.6548384999999999</v>
      </c>
      <c r="J246" s="436" t="s">
        <v>1538</v>
      </c>
      <c r="K246" s="605">
        <v>68.709999999999994</v>
      </c>
      <c r="L246" s="601" t="s">
        <v>1541</v>
      </c>
      <c r="M246" s="435" t="s">
        <v>539</v>
      </c>
      <c r="N246" s="435"/>
    </row>
    <row r="247" spans="1:14" ht="28.5" thickBot="1">
      <c r="A247" s="420"/>
      <c r="B247" s="444"/>
      <c r="C247" s="599" t="s">
        <v>1793</v>
      </c>
      <c r="D247" s="600">
        <v>44773</v>
      </c>
      <c r="E247" s="432"/>
      <c r="F247" s="601" t="s">
        <v>1552</v>
      </c>
      <c r="G247" s="602" t="s">
        <v>1793</v>
      </c>
      <c r="H247" s="603">
        <v>55.869728000000002</v>
      </c>
      <c r="I247" s="604">
        <v>-3.9032895000000001</v>
      </c>
      <c r="J247" s="436" t="s">
        <v>1538</v>
      </c>
      <c r="K247" s="605">
        <v>61.24</v>
      </c>
      <c r="L247" s="601" t="s">
        <v>1541</v>
      </c>
      <c r="M247" s="435" t="s">
        <v>539</v>
      </c>
      <c r="N247" s="432"/>
    </row>
    <row r="248" spans="1:14" ht="28.5" thickBot="1">
      <c r="A248" s="420"/>
      <c r="B248" s="444"/>
      <c r="C248" s="599" t="s">
        <v>1794</v>
      </c>
      <c r="D248" s="600">
        <v>44773</v>
      </c>
      <c r="E248" s="432"/>
      <c r="F248" s="601" t="s">
        <v>1552</v>
      </c>
      <c r="G248" s="602" t="s">
        <v>1794</v>
      </c>
      <c r="H248" s="603">
        <v>55.752169000000002</v>
      </c>
      <c r="I248" s="604">
        <v>-3.6426080000000001</v>
      </c>
      <c r="J248" s="436" t="s">
        <v>1538</v>
      </c>
      <c r="K248" s="605">
        <v>20.07</v>
      </c>
      <c r="L248" s="601" t="s">
        <v>1541</v>
      </c>
      <c r="M248" s="435" t="s">
        <v>539</v>
      </c>
      <c r="N248" s="432"/>
    </row>
    <row r="249" spans="1:14" ht="28.5" thickBot="1">
      <c r="A249" s="420"/>
      <c r="B249" s="444"/>
      <c r="C249" s="599" t="s">
        <v>1795</v>
      </c>
      <c r="D249" s="600">
        <v>44773</v>
      </c>
      <c r="E249" s="432"/>
      <c r="F249" s="601" t="s">
        <v>1552</v>
      </c>
      <c r="G249" s="602" t="s">
        <v>1795</v>
      </c>
      <c r="H249" s="603">
        <v>55.669440000000002</v>
      </c>
      <c r="I249" s="604">
        <v>-4.1670597000000003</v>
      </c>
      <c r="J249" s="436" t="s">
        <v>1538</v>
      </c>
      <c r="K249" s="605">
        <v>193.19</v>
      </c>
      <c r="L249" s="601" t="s">
        <v>1541</v>
      </c>
      <c r="M249" s="435" t="s">
        <v>539</v>
      </c>
      <c r="N249" s="432"/>
    </row>
    <row r="250" spans="1:14" ht="28.5" thickBot="1">
      <c r="A250" s="420"/>
      <c r="B250" s="444"/>
      <c r="C250" s="599" t="s">
        <v>1796</v>
      </c>
      <c r="D250" s="600">
        <v>44773</v>
      </c>
      <c r="E250" s="432"/>
      <c r="F250" s="601" t="s">
        <v>1552</v>
      </c>
      <c r="G250" s="602" t="s">
        <v>1796</v>
      </c>
      <c r="H250" s="603">
        <v>55.713301999999999</v>
      </c>
      <c r="I250" s="604">
        <v>-4.4624269999999999</v>
      </c>
      <c r="J250" s="436" t="s">
        <v>1538</v>
      </c>
      <c r="K250" s="605">
        <v>46.43</v>
      </c>
      <c r="L250" s="601" t="s">
        <v>1541</v>
      </c>
      <c r="M250" s="435" t="s">
        <v>539</v>
      </c>
      <c r="N250" s="432"/>
    </row>
    <row r="251" spans="1:14" ht="28.5" thickBot="1">
      <c r="A251" s="420"/>
      <c r="B251" s="444"/>
      <c r="C251" s="599" t="s">
        <v>1797</v>
      </c>
      <c r="D251" s="600">
        <v>44773</v>
      </c>
      <c r="E251" s="432"/>
      <c r="F251" s="601" t="s">
        <v>1552</v>
      </c>
      <c r="G251" s="602" t="s">
        <v>1797</v>
      </c>
      <c r="H251" s="603">
        <v>55.725549999999998</v>
      </c>
      <c r="I251" s="604">
        <v>-4.6511320999999999</v>
      </c>
      <c r="J251" s="436" t="s">
        <v>1538</v>
      </c>
      <c r="K251" s="605">
        <v>57.21</v>
      </c>
      <c r="L251" s="601" t="s">
        <v>1541</v>
      </c>
      <c r="M251" s="435" t="s">
        <v>539</v>
      </c>
      <c r="N251" s="432"/>
    </row>
    <row r="252" spans="1:14" ht="42.5" thickBot="1">
      <c r="A252" s="420"/>
      <c r="B252" s="444"/>
      <c r="C252" s="599" t="s">
        <v>1798</v>
      </c>
      <c r="D252" s="600">
        <v>44775</v>
      </c>
      <c r="E252" s="435"/>
      <c r="F252" s="601" t="s">
        <v>1550</v>
      </c>
      <c r="G252" s="602" t="s">
        <v>1798</v>
      </c>
      <c r="H252" s="603">
        <v>56.257283999999999</v>
      </c>
      <c r="I252" s="604">
        <v>-3.6351279999999999</v>
      </c>
      <c r="J252" s="436" t="s">
        <v>1538</v>
      </c>
      <c r="K252" s="606">
        <v>1031.7</v>
      </c>
      <c r="L252" s="601" t="s">
        <v>1539</v>
      </c>
      <c r="M252" s="435" t="s">
        <v>539</v>
      </c>
      <c r="N252" s="432"/>
    </row>
    <row r="253" spans="1:14" ht="28.5" thickBot="1">
      <c r="A253" s="420"/>
      <c r="B253" s="445"/>
      <c r="C253" s="599" t="s">
        <v>1799</v>
      </c>
      <c r="D253" s="600">
        <v>44805</v>
      </c>
      <c r="E253" s="432"/>
      <c r="F253" s="601" t="s">
        <v>1552</v>
      </c>
      <c r="G253" s="602" t="s">
        <v>1799</v>
      </c>
      <c r="H253" s="603">
        <v>55.221682999999999</v>
      </c>
      <c r="I253" s="604">
        <v>-4.7543110999999998</v>
      </c>
      <c r="J253" s="436" t="s">
        <v>1538</v>
      </c>
      <c r="K253" s="605">
        <v>56.2</v>
      </c>
      <c r="L253" s="601" t="s">
        <v>1541</v>
      </c>
      <c r="M253" s="435" t="s">
        <v>539</v>
      </c>
      <c r="N253" s="432"/>
    </row>
    <row r="254" spans="1:14" ht="28.5" thickBot="1">
      <c r="A254" s="420"/>
      <c r="B254" s="445"/>
      <c r="C254" s="599" t="s">
        <v>1800</v>
      </c>
      <c r="D254" s="600">
        <v>44805</v>
      </c>
      <c r="E254" s="432"/>
      <c r="F254" s="601" t="s">
        <v>1563</v>
      </c>
      <c r="G254" s="602" t="s">
        <v>1800</v>
      </c>
      <c r="H254" s="603">
        <v>55.763007000000002</v>
      </c>
      <c r="I254" s="604">
        <v>-2.8350341999999999</v>
      </c>
      <c r="J254" s="436" t="s">
        <v>1538</v>
      </c>
      <c r="K254" s="605">
        <v>118.8</v>
      </c>
      <c r="L254" s="601" t="s">
        <v>1541</v>
      </c>
      <c r="M254" s="435" t="s">
        <v>539</v>
      </c>
      <c r="N254" s="432"/>
    </row>
    <row r="255" spans="1:14" ht="28.5" thickBot="1">
      <c r="A255" s="420"/>
      <c r="B255" s="445"/>
      <c r="C255" s="599" t="s">
        <v>1801</v>
      </c>
      <c r="D255" s="600">
        <v>44805</v>
      </c>
      <c r="E255" s="432"/>
      <c r="F255" s="601" t="s">
        <v>1542</v>
      </c>
      <c r="G255" s="602" t="s">
        <v>1801</v>
      </c>
      <c r="H255" s="603">
        <v>57.453707000000001</v>
      </c>
      <c r="I255" s="604">
        <v>-2.219954</v>
      </c>
      <c r="J255" s="436" t="s">
        <v>1538</v>
      </c>
      <c r="K255" s="605">
        <v>55.02</v>
      </c>
      <c r="L255" s="601" t="s">
        <v>1541</v>
      </c>
      <c r="M255" s="435" t="s">
        <v>539</v>
      </c>
      <c r="N255" s="432"/>
    </row>
    <row r="256" spans="1:14" ht="28.5" thickBot="1">
      <c r="A256" s="420"/>
      <c r="B256" s="445"/>
      <c r="C256" s="599" t="s">
        <v>1802</v>
      </c>
      <c r="D256" s="600">
        <v>44805</v>
      </c>
      <c r="E256" s="432"/>
      <c r="F256" s="601" t="s">
        <v>1542</v>
      </c>
      <c r="G256" s="602" t="s">
        <v>1802</v>
      </c>
      <c r="H256" s="603">
        <v>57.33531</v>
      </c>
      <c r="I256" s="604">
        <v>-2.4800347999999999</v>
      </c>
      <c r="J256" s="436" t="s">
        <v>1538</v>
      </c>
      <c r="K256" s="605">
        <v>37.880000000000003</v>
      </c>
      <c r="L256" s="601" t="s">
        <v>1541</v>
      </c>
      <c r="M256" s="435" t="s">
        <v>539</v>
      </c>
      <c r="N256" s="432"/>
    </row>
    <row r="257" spans="1:14" ht="28.5" thickBot="1">
      <c r="A257" s="420"/>
      <c r="B257" s="445"/>
      <c r="C257" s="599" t="s">
        <v>1803</v>
      </c>
      <c r="D257" s="600">
        <v>44805</v>
      </c>
      <c r="E257" s="432"/>
      <c r="F257" s="601" t="s">
        <v>1563</v>
      </c>
      <c r="G257" s="602" t="s">
        <v>1803</v>
      </c>
      <c r="H257" s="603">
        <v>55.562164000000003</v>
      </c>
      <c r="I257" s="604">
        <v>-2.3884132999999999</v>
      </c>
      <c r="J257" s="436" t="s">
        <v>1538</v>
      </c>
      <c r="K257" s="605">
        <v>73.36</v>
      </c>
      <c r="L257" s="601" t="s">
        <v>1541</v>
      </c>
      <c r="M257" s="435" t="s">
        <v>539</v>
      </c>
      <c r="N257" s="432"/>
    </row>
    <row r="258" spans="1:14" ht="42.5" thickBot="1">
      <c r="A258" s="420"/>
      <c r="B258" s="445"/>
      <c r="C258" s="599" t="s">
        <v>1804</v>
      </c>
      <c r="D258" s="600">
        <v>44831</v>
      </c>
      <c r="E258" s="432"/>
      <c r="F258" s="601" t="s">
        <v>1550</v>
      </c>
      <c r="G258" s="602" t="s">
        <v>1804</v>
      </c>
      <c r="H258" s="603">
        <v>56.356177000000002</v>
      </c>
      <c r="I258" s="604">
        <v>-3.6312669</v>
      </c>
      <c r="J258" s="436" t="s">
        <v>1538</v>
      </c>
      <c r="K258" s="605">
        <v>450.87</v>
      </c>
      <c r="L258" s="601" t="s">
        <v>1541</v>
      </c>
      <c r="M258" s="435" t="s">
        <v>539</v>
      </c>
      <c r="N258" s="432"/>
    </row>
    <row r="259" spans="1:14" ht="28.5" thickBot="1">
      <c r="A259" s="420"/>
      <c r="B259" s="445"/>
      <c r="C259" s="599" t="s">
        <v>1805</v>
      </c>
      <c r="D259" s="600">
        <v>44895</v>
      </c>
      <c r="E259" s="432"/>
      <c r="F259" s="601" t="s">
        <v>1563</v>
      </c>
      <c r="G259" s="602" t="s">
        <v>1805</v>
      </c>
      <c r="H259" s="603">
        <v>55.720787999999999</v>
      </c>
      <c r="I259" s="604">
        <v>-2.5030122000000001</v>
      </c>
      <c r="J259" s="436" t="s">
        <v>1538</v>
      </c>
      <c r="K259" s="605">
        <v>41.01</v>
      </c>
      <c r="L259" s="601" t="s">
        <v>1541</v>
      </c>
      <c r="M259" s="435" t="s">
        <v>539</v>
      </c>
      <c r="N259" s="432"/>
    </row>
    <row r="260" spans="1:14" ht="42.5" thickBot="1">
      <c r="A260" s="420"/>
      <c r="B260" s="445"/>
      <c r="C260" s="599" t="s">
        <v>1806</v>
      </c>
      <c r="D260" s="600">
        <v>44902</v>
      </c>
      <c r="E260" s="432"/>
      <c r="F260" s="601" t="s">
        <v>1583</v>
      </c>
      <c r="G260" s="602" t="s">
        <v>1806</v>
      </c>
      <c r="H260" s="603">
        <v>54.838068</v>
      </c>
      <c r="I260" s="604">
        <v>-1.6683361000000001</v>
      </c>
      <c r="J260" s="436" t="s">
        <v>1538</v>
      </c>
      <c r="K260" s="605">
        <v>18.48</v>
      </c>
      <c r="L260" s="601" t="s">
        <v>1541</v>
      </c>
      <c r="M260" s="435" t="s">
        <v>539</v>
      </c>
      <c r="N260" s="432"/>
    </row>
    <row r="261" spans="1:14" ht="42.5" thickBot="1">
      <c r="A261" s="420"/>
      <c r="B261" s="445"/>
      <c r="C261" s="599" t="s">
        <v>1807</v>
      </c>
      <c r="D261" s="600">
        <v>45019</v>
      </c>
      <c r="E261" s="432"/>
      <c r="F261" s="601" t="s">
        <v>1550</v>
      </c>
      <c r="G261" s="602" t="s">
        <v>1807</v>
      </c>
      <c r="H261" s="603">
        <v>56.562390000000001</v>
      </c>
      <c r="I261" s="604">
        <v>-3.0998912000000001</v>
      </c>
      <c r="J261" s="436" t="s">
        <v>1538</v>
      </c>
      <c r="K261" s="605">
        <v>118.6</v>
      </c>
      <c r="L261" s="601" t="s">
        <v>1808</v>
      </c>
      <c r="M261" s="435" t="s">
        <v>539</v>
      </c>
      <c r="N261" s="432"/>
    </row>
    <row r="262" spans="1:14" ht="42.5" thickBot="1">
      <c r="A262" s="420"/>
      <c r="B262" s="445"/>
      <c r="C262" s="599" t="s">
        <v>1809</v>
      </c>
      <c r="D262" s="600">
        <v>45023</v>
      </c>
      <c r="E262" s="432"/>
      <c r="F262" s="601" t="s">
        <v>1608</v>
      </c>
      <c r="G262" s="602" t="s">
        <v>1809</v>
      </c>
      <c r="H262" s="603">
        <v>56.999459999999999</v>
      </c>
      <c r="I262" s="604">
        <v>-2.3750599999999999</v>
      </c>
      <c r="J262" s="436" t="s">
        <v>1538</v>
      </c>
      <c r="K262" s="605">
        <v>85.35</v>
      </c>
      <c r="L262" s="601" t="s">
        <v>1539</v>
      </c>
      <c r="M262" s="435" t="s">
        <v>539</v>
      </c>
      <c r="N262" s="432"/>
    </row>
    <row r="263" spans="1:14" ht="42.5" thickBot="1">
      <c r="A263" s="420"/>
      <c r="B263" s="445"/>
      <c r="C263" s="599" t="s">
        <v>1810</v>
      </c>
      <c r="D263" s="600">
        <v>45132</v>
      </c>
      <c r="E263" s="432"/>
      <c r="F263" s="601" t="s">
        <v>1550</v>
      </c>
      <c r="G263" s="602" t="s">
        <v>1810</v>
      </c>
      <c r="H263" s="603">
        <v>56.736964999999998</v>
      </c>
      <c r="I263" s="604">
        <v>-3.2602852000000002</v>
      </c>
      <c r="J263" s="436" t="s">
        <v>1538</v>
      </c>
      <c r="K263" s="605">
        <v>71.3</v>
      </c>
      <c r="L263" s="601" t="s">
        <v>1539</v>
      </c>
      <c r="M263" s="435" t="s">
        <v>539</v>
      </c>
      <c r="N263" s="432"/>
    </row>
    <row r="264" spans="1:14" ht="42.5" thickBot="1">
      <c r="A264" s="420"/>
      <c r="B264" s="445"/>
      <c r="C264" s="599" t="s">
        <v>1811</v>
      </c>
      <c r="D264" s="600">
        <v>45169</v>
      </c>
      <c r="E264" s="432"/>
      <c r="F264" s="607" t="s">
        <v>1608</v>
      </c>
      <c r="G264" s="602" t="s">
        <v>1811</v>
      </c>
      <c r="H264" s="603">
        <v>57.049067000000001</v>
      </c>
      <c r="I264" s="604">
        <v>-2.6131430999999998</v>
      </c>
      <c r="J264" s="436" t="s">
        <v>1538</v>
      </c>
      <c r="K264" s="605">
        <v>173.16</v>
      </c>
      <c r="L264" s="601" t="s">
        <v>1808</v>
      </c>
      <c r="M264" s="435" t="s">
        <v>539</v>
      </c>
      <c r="N264" s="432"/>
    </row>
    <row r="265" spans="1:14" ht="28.5" thickBot="1">
      <c r="A265" s="420"/>
      <c r="B265" s="445"/>
      <c r="C265" s="599" t="s">
        <v>1812</v>
      </c>
      <c r="D265" s="600">
        <v>45183</v>
      </c>
      <c r="E265" s="432"/>
      <c r="F265" s="607" t="s">
        <v>1563</v>
      </c>
      <c r="G265" s="602" t="s">
        <v>1812</v>
      </c>
      <c r="H265" s="603">
        <v>55.761834</v>
      </c>
      <c r="I265" s="604">
        <v>-2.9927787000000001</v>
      </c>
      <c r="J265" s="436" t="s">
        <v>1538</v>
      </c>
      <c r="K265" s="605">
        <v>122.3</v>
      </c>
      <c r="L265" s="601" t="s">
        <v>1808</v>
      </c>
      <c r="M265" s="435" t="s">
        <v>539</v>
      </c>
      <c r="N265" s="432"/>
    </row>
    <row r="266" spans="1:14" ht="42.5" thickBot="1">
      <c r="A266" s="420"/>
      <c r="B266" s="445"/>
      <c r="C266" s="599" t="s">
        <v>1813</v>
      </c>
      <c r="D266" s="600">
        <v>45112</v>
      </c>
      <c r="E266" s="432"/>
      <c r="F266" s="607" t="s">
        <v>1550</v>
      </c>
      <c r="G266" s="602" t="s">
        <v>1813</v>
      </c>
      <c r="H266" s="603">
        <v>56.647337999999998</v>
      </c>
      <c r="I266" s="604">
        <v>-3.3257899000000002</v>
      </c>
      <c r="J266" s="436" t="s">
        <v>1538</v>
      </c>
      <c r="K266" s="605">
        <v>172.36</v>
      </c>
      <c r="L266" s="601" t="s">
        <v>1808</v>
      </c>
      <c r="M266" s="435" t="s">
        <v>539</v>
      </c>
      <c r="N266" s="432"/>
    </row>
    <row r="267" spans="1:14" ht="42.5" thickBot="1">
      <c r="A267" s="420"/>
      <c r="B267" s="445"/>
      <c r="C267" s="599" t="s">
        <v>1814</v>
      </c>
      <c r="D267" s="600">
        <v>45112</v>
      </c>
      <c r="E267" s="432"/>
      <c r="F267" s="607" t="s">
        <v>1583</v>
      </c>
      <c r="G267" s="602" t="s">
        <v>1814</v>
      </c>
      <c r="H267" s="603">
        <v>56.641708999999999</v>
      </c>
      <c r="I267" s="604">
        <v>-3.7772964</v>
      </c>
      <c r="J267" s="436" t="s">
        <v>1538</v>
      </c>
      <c r="K267" s="605">
        <v>105.59</v>
      </c>
      <c r="L267" s="601" t="s">
        <v>1808</v>
      </c>
      <c r="M267" s="435" t="s">
        <v>539</v>
      </c>
      <c r="N267" s="432"/>
    </row>
    <row r="268" spans="1:14" ht="28.5" thickBot="1">
      <c r="A268" s="420"/>
      <c r="B268" s="445"/>
      <c r="C268" s="599" t="s">
        <v>1815</v>
      </c>
      <c r="D268" s="600">
        <v>45132</v>
      </c>
      <c r="E268" s="432"/>
      <c r="F268" s="607" t="s">
        <v>1563</v>
      </c>
      <c r="G268" s="602" t="s">
        <v>1815</v>
      </c>
      <c r="H268" s="603">
        <v>55.673943999999999</v>
      </c>
      <c r="I268" s="604">
        <v>-3.351505</v>
      </c>
      <c r="J268" s="436" t="s">
        <v>1538</v>
      </c>
      <c r="K268" s="605">
        <v>94.93</v>
      </c>
      <c r="L268" s="601" t="s">
        <v>1808</v>
      </c>
      <c r="M268" s="435" t="s">
        <v>539</v>
      </c>
      <c r="N268" s="432"/>
    </row>
    <row r="269" spans="1:14" ht="42.5" thickBot="1">
      <c r="A269" s="420"/>
      <c r="B269" s="445"/>
      <c r="C269" s="599" t="s">
        <v>1816</v>
      </c>
      <c r="D269" s="600">
        <v>45246</v>
      </c>
      <c r="E269" s="432"/>
      <c r="F269" s="607" t="s">
        <v>1536</v>
      </c>
      <c r="G269" s="602" t="s">
        <v>1816</v>
      </c>
      <c r="H269" s="603">
        <v>55.099117</v>
      </c>
      <c r="I269" s="604">
        <v>-3.9291808000000001</v>
      </c>
      <c r="J269" s="436" t="s">
        <v>1538</v>
      </c>
      <c r="K269" s="605">
        <v>344.82</v>
      </c>
      <c r="L269" s="601" t="s">
        <v>1808</v>
      </c>
      <c r="M269" s="435" t="s">
        <v>539</v>
      </c>
      <c r="N269" s="432">
        <v>2024</v>
      </c>
    </row>
    <row r="270" spans="1:14" ht="28.5" thickBot="1">
      <c r="A270" s="420"/>
      <c r="B270" s="445"/>
      <c r="C270" s="599" t="s">
        <v>1817</v>
      </c>
      <c r="D270" s="600">
        <v>45246</v>
      </c>
      <c r="E270" s="432"/>
      <c r="F270" s="607" t="s">
        <v>1552</v>
      </c>
      <c r="G270" s="602" t="s">
        <v>1817</v>
      </c>
      <c r="H270" s="603">
        <v>55.501925999999997</v>
      </c>
      <c r="I270" s="604">
        <v>-3.8601673999999999</v>
      </c>
      <c r="J270" s="436" t="s">
        <v>1538</v>
      </c>
      <c r="K270" s="605">
        <v>190.56</v>
      </c>
      <c r="L270" s="601" t="s">
        <v>1808</v>
      </c>
      <c r="M270" s="435" t="s">
        <v>539</v>
      </c>
      <c r="N270" s="432"/>
    </row>
    <row r="271" spans="1:14" ht="28.5" thickBot="1">
      <c r="A271" s="437"/>
      <c r="B271" s="437"/>
      <c r="C271" s="599" t="s">
        <v>1818</v>
      </c>
      <c r="D271" s="600">
        <v>45246</v>
      </c>
      <c r="E271" s="437"/>
      <c r="F271" s="607" t="s">
        <v>1563</v>
      </c>
      <c r="G271" s="602" t="s">
        <v>1818</v>
      </c>
      <c r="H271" s="603">
        <v>55.796374</v>
      </c>
      <c r="I271" s="604">
        <v>-2.9426158</v>
      </c>
      <c r="J271" s="436" t="s">
        <v>1538</v>
      </c>
      <c r="K271" s="605">
        <v>101.39</v>
      </c>
      <c r="L271" s="601" t="s">
        <v>1808</v>
      </c>
      <c r="M271" s="435" t="s">
        <v>539</v>
      </c>
      <c r="N271" s="437"/>
    </row>
    <row r="272" spans="1:14" ht="28.5" thickBot="1">
      <c r="A272" s="437"/>
      <c r="B272" s="437"/>
      <c r="C272" s="599" t="s">
        <v>1819</v>
      </c>
      <c r="D272" s="600">
        <v>45267</v>
      </c>
      <c r="E272" s="437"/>
      <c r="F272" s="607" t="s">
        <v>1563</v>
      </c>
      <c r="G272" s="602" t="s">
        <v>1819</v>
      </c>
      <c r="H272" s="603">
        <v>55.501302000000003</v>
      </c>
      <c r="I272" s="604">
        <v>-2.8674794000000001</v>
      </c>
      <c r="J272" s="436" t="s">
        <v>1538</v>
      </c>
      <c r="K272" s="605">
        <v>75.5</v>
      </c>
      <c r="L272" s="601" t="s">
        <v>1808</v>
      </c>
      <c r="M272" s="435" t="s">
        <v>539</v>
      </c>
      <c r="N272" s="437"/>
    </row>
    <row r="273" spans="1:14" ht="66" customHeight="1" thickBot="1">
      <c r="A273" s="437"/>
      <c r="B273" s="437"/>
      <c r="C273" s="599" t="s">
        <v>1820</v>
      </c>
      <c r="D273" s="600">
        <v>45278</v>
      </c>
      <c r="E273" s="437"/>
      <c r="F273" s="607" t="s">
        <v>1536</v>
      </c>
      <c r="G273" s="602" t="s">
        <v>1820</v>
      </c>
      <c r="H273" s="603">
        <v>54.881824000000002</v>
      </c>
      <c r="I273" s="604">
        <v>-3.9156635999999998</v>
      </c>
      <c r="J273" s="436" t="s">
        <v>1538</v>
      </c>
      <c r="K273" s="605">
        <v>116.1</v>
      </c>
      <c r="L273" s="601" t="s">
        <v>1808</v>
      </c>
      <c r="M273" s="435" t="s">
        <v>539</v>
      </c>
      <c r="N273" s="437">
        <v>2024</v>
      </c>
    </row>
    <row r="274" spans="1:14">
      <c r="A274" s="437"/>
      <c r="B274" s="437"/>
      <c r="C274" s="438" t="s">
        <v>1827</v>
      </c>
      <c r="D274" s="437"/>
      <c r="E274" s="437"/>
      <c r="F274" s="437"/>
      <c r="G274" s="437"/>
      <c r="H274" s="437"/>
      <c r="I274" s="437"/>
      <c r="J274" s="438" t="s">
        <v>1821</v>
      </c>
      <c r="K274" s="608" t="s">
        <v>1822</v>
      </c>
      <c r="L274" s="437"/>
      <c r="M274" s="437"/>
      <c r="N274" s="437"/>
    </row>
    <row r="275" spans="1:14" ht="14.5">
      <c r="A275" s="437"/>
      <c r="B275" s="437"/>
      <c r="C275" s="437"/>
      <c r="D275" s="437"/>
      <c r="E275" s="437"/>
      <c r="F275" s="437"/>
      <c r="G275" s="437"/>
      <c r="H275" s="437"/>
      <c r="I275" s="437"/>
      <c r="J275" s="437"/>
      <c r="K275" s="609"/>
      <c r="L275" s="437"/>
      <c r="M275" s="437"/>
      <c r="N275" s="437"/>
    </row>
    <row r="276" spans="1:14">
      <c r="A276" s="437"/>
      <c r="B276" s="437"/>
      <c r="C276" s="437"/>
      <c r="D276" s="437"/>
      <c r="E276" s="437"/>
      <c r="F276" s="437"/>
      <c r="G276" s="437"/>
      <c r="H276" s="437"/>
      <c r="I276" s="437"/>
      <c r="J276" s="437"/>
      <c r="K276" s="437"/>
      <c r="L276" s="437"/>
      <c r="M276" s="437"/>
      <c r="N276" s="437"/>
    </row>
    <row r="277" spans="1:14">
      <c r="A277" s="437"/>
      <c r="B277" s="437"/>
      <c r="C277" s="437"/>
      <c r="D277" s="437"/>
      <c r="E277" s="437"/>
      <c r="F277" s="437"/>
      <c r="G277" s="437"/>
      <c r="H277" s="437"/>
      <c r="I277" s="437"/>
      <c r="J277" s="437"/>
      <c r="K277" s="437"/>
      <c r="L277" s="437"/>
      <c r="M277" s="437"/>
      <c r="N277" s="437"/>
    </row>
    <row r="278" spans="1:14">
      <c r="A278" s="437"/>
      <c r="B278" s="437"/>
      <c r="C278" s="437"/>
      <c r="D278" s="437"/>
      <c r="E278" s="437"/>
      <c r="F278" s="437"/>
      <c r="G278" s="437"/>
      <c r="H278" s="437"/>
      <c r="I278" s="437"/>
      <c r="J278" s="437"/>
      <c r="K278" s="437"/>
      <c r="L278" s="437"/>
      <c r="M278" s="437"/>
      <c r="N278" s="437"/>
    </row>
    <row r="279" spans="1:14">
      <c r="A279" s="437"/>
      <c r="B279" s="437"/>
      <c r="C279" s="437"/>
      <c r="D279" s="437"/>
      <c r="E279" s="437"/>
      <c r="F279" s="437"/>
      <c r="G279" s="437"/>
      <c r="H279" s="421"/>
      <c r="I279" s="422"/>
      <c r="J279" s="437"/>
      <c r="K279" s="437"/>
      <c r="L279" s="437"/>
      <c r="M279" s="437"/>
      <c r="N279" s="437"/>
    </row>
    <row r="280" spans="1:14">
      <c r="F280" s="437"/>
    </row>
  </sheetData>
  <conditionalFormatting sqref="C4:D273 F4:F273">
    <cfRule type="expression" dxfId="6" priority="5" stopIfTrue="1">
      <formula>NOT(selectedGroupCert)</formula>
    </cfRule>
    <cfRule type="expression" dxfId="5" priority="6">
      <formula>AND(selectedDisplayLevel &gt; 1, $G4 = refYN_Yes)</formula>
    </cfRule>
    <cfRule type="expression" dxfId="4" priority="7">
      <formula>AND($L4, C$4, ISBLANK(C4))</formula>
    </cfRule>
  </conditionalFormatting>
  <conditionalFormatting sqref="C4:D273">
    <cfRule type="expression" dxfId="3" priority="3" stopIfTrue="1">
      <formula>AND(selectedDisplayLevel &gt; 1, $G4 = refYN_Yes)</formula>
    </cfRule>
  </conditionalFormatting>
  <conditionalFormatting sqref="F4:F273">
    <cfRule type="expression" dxfId="2" priority="2" stopIfTrue="1">
      <formula>AND(selectedDisplayLevel &gt; 1, $G4 = refYN_Yes)</formula>
    </cfRule>
  </conditionalFormatting>
  <conditionalFormatting sqref="G4:I273 H279:I279 L4:L273">
    <cfRule type="expression" dxfId="1" priority="8">
      <formula>AND($U4, OR(G$4 = TRUE, AND(G$4 = "Conditional", $W4)), (G4 = ""))</formula>
    </cfRule>
  </conditionalFormatting>
  <conditionalFormatting sqref="H4:I273 H279:I279">
    <cfRule type="expression" dxfId="0" priority="1">
      <formula>AND(NOT(ISBLANK(H4)), NOT(ISNUMBER(H4)))</formula>
    </cfRule>
  </conditionalFormatting>
  <dataValidations count="3">
    <dataValidation type="list" allowBlank="1" showInputMessage="1" showErrorMessage="1" sqref="M4:M273 J4:J273" xr:uid="{C27AD9B5-906D-4096-AB73-3E1C18607ABB}">
      <formula1>#REF!</formula1>
    </dataValidation>
    <dataValidation type="list" allowBlank="1" showInputMessage="1" showErrorMessage="1" sqref="L4:L273" xr:uid="{4DAF852F-1EB4-47F3-B724-7C98940E68FE}">
      <formula1>contlistSlimfTypes</formula1>
    </dataValidation>
    <dataValidation type="decimal" allowBlank="1" showInputMessage="1" showErrorMessage="1" sqref="H4:I273 H279:I279" xr:uid="{F98827B2-B2DF-4086-9BB2-EC402696B048}">
      <formula1>-180</formula1>
      <formula2>180</formula2>
    </dataValidation>
  </dataValidations>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21B27-BB9C-448D-B421-4B1DCB99845E}">
  <sheetPr>
    <tabColor rgb="FF92D050"/>
  </sheetPr>
  <dimension ref="A1:J32"/>
  <sheetViews>
    <sheetView topLeftCell="C1" workbookViewId="0">
      <selection activeCell="I15" sqref="I15"/>
    </sheetView>
  </sheetViews>
  <sheetFormatPr defaultRowHeight="14"/>
  <cols>
    <col min="1" max="1" width="14.54296875" customWidth="1"/>
    <col min="2" max="2" width="17.81640625" customWidth="1"/>
    <col min="4" max="4" width="12.81640625" customWidth="1"/>
    <col min="5" max="5" width="18.54296875" customWidth="1"/>
    <col min="6" max="6" width="15.7265625" customWidth="1"/>
    <col min="7" max="7" width="26.7265625" customWidth="1"/>
    <col min="8" max="8" width="60.7265625" customWidth="1"/>
    <col min="9" max="9" width="108.26953125" customWidth="1"/>
  </cols>
  <sheetData>
    <row r="1" spans="1:10" ht="15">
      <c r="A1" s="619" t="s">
        <v>1879</v>
      </c>
      <c r="B1" s="620"/>
      <c r="C1" s="621"/>
      <c r="D1" s="621"/>
      <c r="E1" s="621"/>
      <c r="F1" s="621"/>
      <c r="G1" s="621"/>
      <c r="H1" s="621"/>
      <c r="I1" s="622"/>
      <c r="J1" s="73"/>
    </row>
    <row r="2" spans="1:10" ht="56">
      <c r="A2" s="623" t="s">
        <v>1880</v>
      </c>
      <c r="B2" s="624" t="s">
        <v>1881</v>
      </c>
      <c r="C2" s="625" t="s">
        <v>1882</v>
      </c>
      <c r="D2" s="626" t="s">
        <v>1883</v>
      </c>
      <c r="E2" s="626" t="s">
        <v>1884</v>
      </c>
      <c r="F2" s="626" t="s">
        <v>182</v>
      </c>
      <c r="G2" s="626" t="s">
        <v>1885</v>
      </c>
      <c r="H2" s="626" t="s">
        <v>1886</v>
      </c>
      <c r="I2" s="626" t="s">
        <v>1887</v>
      </c>
      <c r="J2" s="73"/>
    </row>
    <row r="3" spans="1:10" ht="62.5">
      <c r="A3" s="631" t="s">
        <v>740</v>
      </c>
      <c r="B3" s="631" t="s">
        <v>1888</v>
      </c>
      <c r="C3" s="631">
        <v>1</v>
      </c>
      <c r="D3" s="631" t="s">
        <v>1889</v>
      </c>
      <c r="E3" s="632" t="s">
        <v>1890</v>
      </c>
      <c r="F3" s="632" t="s">
        <v>1891</v>
      </c>
      <c r="G3" s="631" t="s">
        <v>1892</v>
      </c>
      <c r="H3" s="632" t="s">
        <v>2156</v>
      </c>
      <c r="I3" s="632" t="s">
        <v>1522</v>
      </c>
      <c r="J3" s="633"/>
    </row>
    <row r="4" spans="1:10" ht="50">
      <c r="A4" s="634" t="s">
        <v>740</v>
      </c>
      <c r="B4" s="635" t="s">
        <v>1523</v>
      </c>
      <c r="C4" s="634">
        <v>2</v>
      </c>
      <c r="D4" s="635" t="s">
        <v>1893</v>
      </c>
      <c r="E4" s="635" t="s">
        <v>1894</v>
      </c>
      <c r="F4" s="634" t="s">
        <v>1895</v>
      </c>
      <c r="G4" s="635" t="s">
        <v>1896</v>
      </c>
      <c r="H4" s="635" t="s">
        <v>1897</v>
      </c>
      <c r="I4" s="635" t="s">
        <v>1898</v>
      </c>
      <c r="J4" s="633"/>
    </row>
    <row r="5" spans="1:10">
      <c r="A5" s="629"/>
      <c r="B5" s="629"/>
      <c r="C5" s="629"/>
      <c r="D5" s="629"/>
      <c r="E5" s="629"/>
      <c r="F5" s="629"/>
      <c r="G5" s="629"/>
      <c r="H5" s="630"/>
      <c r="I5" s="630"/>
      <c r="J5" s="73"/>
    </row>
    <row r="6" spans="1:10">
      <c r="A6" s="627"/>
      <c r="B6" s="627"/>
      <c r="C6" s="627"/>
      <c r="D6" s="627"/>
      <c r="E6" s="627"/>
      <c r="F6" s="627"/>
      <c r="G6" s="627"/>
      <c r="H6" s="628"/>
      <c r="I6" s="628"/>
      <c r="J6" s="73"/>
    </row>
    <row r="7" spans="1:10">
      <c r="A7" s="627"/>
      <c r="B7" s="627"/>
      <c r="C7" s="627"/>
      <c r="D7" s="627"/>
      <c r="E7" s="627"/>
      <c r="F7" s="627"/>
      <c r="G7" s="627"/>
      <c r="H7" s="628"/>
      <c r="I7" s="628"/>
      <c r="J7" s="73"/>
    </row>
    <row r="8" spans="1:10">
      <c r="A8" s="627"/>
      <c r="B8" s="627"/>
      <c r="C8" s="627"/>
      <c r="D8" s="627"/>
      <c r="E8" s="627"/>
      <c r="F8" s="627"/>
      <c r="G8" s="627"/>
      <c r="H8" s="628"/>
      <c r="I8" s="628"/>
      <c r="J8" s="73"/>
    </row>
    <row r="9" spans="1:10">
      <c r="A9" s="627"/>
      <c r="B9" s="627"/>
      <c r="C9" s="627"/>
      <c r="D9" s="627"/>
      <c r="E9" s="627"/>
      <c r="F9" s="627"/>
      <c r="G9" s="627"/>
      <c r="H9" s="628"/>
      <c r="I9" s="628"/>
      <c r="J9" s="73"/>
    </row>
    <row r="10" spans="1:10">
      <c r="A10" s="627"/>
      <c r="B10" s="627"/>
      <c r="C10" s="627"/>
      <c r="D10" s="627"/>
      <c r="E10" s="627"/>
      <c r="F10" s="627"/>
      <c r="G10" s="627"/>
      <c r="H10" s="628"/>
      <c r="I10" s="628"/>
      <c r="J10" s="73"/>
    </row>
    <row r="11" spans="1:10">
      <c r="A11" s="627"/>
      <c r="B11" s="627"/>
      <c r="C11" s="627"/>
      <c r="D11" s="627"/>
      <c r="E11" s="627"/>
      <c r="F11" s="627"/>
      <c r="G11" s="627"/>
      <c r="H11" s="628"/>
      <c r="I11" s="628"/>
      <c r="J11" s="73"/>
    </row>
    <row r="12" spans="1:10">
      <c r="A12" s="627"/>
      <c r="B12" s="627"/>
      <c r="C12" s="627"/>
      <c r="D12" s="627"/>
      <c r="E12" s="627"/>
      <c r="F12" s="627"/>
      <c r="G12" s="627"/>
      <c r="H12" s="628"/>
      <c r="I12" s="628"/>
      <c r="J12" s="73"/>
    </row>
    <row r="13" spans="1:10">
      <c r="A13" s="627"/>
      <c r="B13" s="627"/>
      <c r="C13" s="627"/>
      <c r="D13" s="627"/>
      <c r="E13" s="627"/>
      <c r="F13" s="627"/>
      <c r="G13" s="627"/>
      <c r="H13" s="628"/>
      <c r="I13" s="628"/>
      <c r="J13" s="73"/>
    </row>
    <row r="14" spans="1:10">
      <c r="A14" s="627"/>
      <c r="B14" s="627"/>
      <c r="C14" s="627"/>
      <c r="D14" s="627"/>
      <c r="E14" s="627"/>
      <c r="F14" s="627"/>
      <c r="G14" s="627"/>
      <c r="H14" s="628"/>
      <c r="I14" s="628"/>
      <c r="J14" s="73"/>
    </row>
    <row r="15" spans="1:10">
      <c r="A15" s="627"/>
      <c r="B15" s="627"/>
      <c r="C15" s="627"/>
      <c r="D15" s="627"/>
      <c r="E15" s="627"/>
      <c r="F15" s="627"/>
      <c r="G15" s="627"/>
      <c r="H15" s="628"/>
      <c r="I15" s="628"/>
      <c r="J15" s="73"/>
    </row>
    <row r="16" spans="1:10">
      <c r="A16" s="627"/>
      <c r="B16" s="627"/>
      <c r="C16" s="627"/>
      <c r="D16" s="627"/>
      <c r="E16" s="627"/>
      <c r="F16" s="627"/>
      <c r="G16" s="627"/>
      <c r="H16" s="628"/>
      <c r="I16" s="628"/>
      <c r="J16" s="73"/>
    </row>
    <row r="17" spans="1:10">
      <c r="A17" s="627"/>
      <c r="B17" s="627"/>
      <c r="C17" s="627"/>
      <c r="D17" s="627"/>
      <c r="E17" s="627"/>
      <c r="F17" s="627"/>
      <c r="G17" s="627"/>
      <c r="H17" s="628"/>
      <c r="I17" s="628"/>
      <c r="J17" s="73"/>
    </row>
    <row r="18" spans="1:10">
      <c r="A18" s="627"/>
      <c r="B18" s="627"/>
      <c r="C18" s="627"/>
      <c r="D18" s="627"/>
      <c r="E18" s="627"/>
      <c r="F18" s="627"/>
      <c r="G18" s="627"/>
      <c r="H18" s="628"/>
      <c r="I18" s="628"/>
      <c r="J18" s="73"/>
    </row>
    <row r="19" spans="1:10">
      <c r="A19" s="627"/>
      <c r="B19" s="627"/>
      <c r="C19" s="627"/>
      <c r="D19" s="627"/>
      <c r="E19" s="627"/>
      <c r="F19" s="627"/>
      <c r="G19" s="627"/>
      <c r="H19" s="628"/>
      <c r="I19" s="628"/>
      <c r="J19" s="73"/>
    </row>
    <row r="20" spans="1:10">
      <c r="A20" s="627"/>
      <c r="B20" s="627"/>
      <c r="C20" s="627"/>
      <c r="D20" s="627"/>
      <c r="E20" s="627"/>
      <c r="F20" s="627"/>
      <c r="G20" s="627"/>
      <c r="H20" s="628"/>
      <c r="I20" s="628"/>
      <c r="J20" s="73"/>
    </row>
    <row r="21" spans="1:10">
      <c r="A21" s="627"/>
      <c r="B21" s="627"/>
      <c r="C21" s="627"/>
      <c r="D21" s="627"/>
      <c r="E21" s="627"/>
      <c r="F21" s="627"/>
      <c r="G21" s="627"/>
      <c r="H21" s="628"/>
      <c r="I21" s="628"/>
      <c r="J21" s="73"/>
    </row>
    <row r="22" spans="1:10">
      <c r="A22" s="627"/>
      <c r="B22" s="627"/>
      <c r="C22" s="627"/>
      <c r="D22" s="627"/>
      <c r="E22" s="627"/>
      <c r="F22" s="627"/>
      <c r="G22" s="627"/>
      <c r="H22" s="628"/>
      <c r="I22" s="628"/>
      <c r="J22" s="73"/>
    </row>
    <row r="23" spans="1:10">
      <c r="A23" s="627"/>
      <c r="B23" s="627"/>
      <c r="C23" s="627"/>
      <c r="D23" s="627"/>
      <c r="E23" s="627"/>
      <c r="F23" s="627"/>
      <c r="G23" s="627"/>
      <c r="H23" s="628"/>
      <c r="I23" s="628"/>
      <c r="J23" s="73"/>
    </row>
    <row r="24" spans="1:10">
      <c r="A24" s="627"/>
      <c r="B24" s="627"/>
      <c r="C24" s="627"/>
      <c r="D24" s="627"/>
      <c r="E24" s="627"/>
      <c r="F24" s="627"/>
      <c r="G24" s="627"/>
      <c r="H24" s="628"/>
      <c r="I24" s="628"/>
      <c r="J24" s="73"/>
    </row>
    <row r="25" spans="1:10">
      <c r="A25" s="627"/>
      <c r="B25" s="627"/>
      <c r="C25" s="627"/>
      <c r="D25" s="627"/>
      <c r="E25" s="627"/>
      <c r="F25" s="627"/>
      <c r="G25" s="627"/>
      <c r="H25" s="628"/>
      <c r="I25" s="628"/>
      <c r="J25" s="73"/>
    </row>
    <row r="26" spans="1:10">
      <c r="A26" s="627"/>
      <c r="B26" s="627"/>
      <c r="C26" s="627"/>
      <c r="D26" s="627"/>
      <c r="E26" s="627"/>
      <c r="F26" s="627"/>
      <c r="G26" s="627"/>
      <c r="H26" s="628"/>
      <c r="I26" s="628"/>
      <c r="J26" s="73"/>
    </row>
    <row r="27" spans="1:10">
      <c r="A27" s="627"/>
      <c r="B27" s="627"/>
      <c r="C27" s="627"/>
      <c r="D27" s="627"/>
      <c r="E27" s="627"/>
      <c r="F27" s="627"/>
      <c r="G27" s="627"/>
      <c r="H27" s="628"/>
      <c r="I27" s="628"/>
      <c r="J27" s="73"/>
    </row>
    <row r="28" spans="1:10">
      <c r="A28" s="627"/>
      <c r="B28" s="627"/>
      <c r="C28" s="627"/>
      <c r="D28" s="627"/>
      <c r="E28" s="627"/>
      <c r="F28" s="627"/>
      <c r="G28" s="627"/>
      <c r="H28" s="628"/>
      <c r="I28" s="628"/>
      <c r="J28" s="73"/>
    </row>
    <row r="29" spans="1:10">
      <c r="A29" s="627"/>
      <c r="B29" s="627"/>
      <c r="C29" s="627"/>
      <c r="D29" s="627"/>
      <c r="E29" s="627"/>
      <c r="F29" s="627"/>
      <c r="G29" s="627"/>
      <c r="H29" s="628"/>
      <c r="I29" s="628"/>
      <c r="J29" s="73"/>
    </row>
    <row r="30" spans="1:10">
      <c r="A30" s="627"/>
      <c r="B30" s="627"/>
      <c r="C30" s="627"/>
      <c r="D30" s="627"/>
      <c r="E30" s="627"/>
      <c r="F30" s="627"/>
      <c r="G30" s="627"/>
      <c r="H30" s="628"/>
      <c r="I30" s="628"/>
      <c r="J30" s="73"/>
    </row>
    <row r="31" spans="1:10">
      <c r="A31" s="627"/>
      <c r="B31" s="627"/>
      <c r="C31" s="627"/>
      <c r="D31" s="627"/>
      <c r="E31" s="627"/>
      <c r="F31" s="627"/>
      <c r="G31" s="627"/>
      <c r="H31" s="628"/>
      <c r="I31" s="627"/>
      <c r="J31" s="73"/>
    </row>
    <row r="32" spans="1:10">
      <c r="A32" s="627"/>
      <c r="B32" s="627"/>
      <c r="C32" s="627"/>
      <c r="D32" s="627"/>
      <c r="E32" s="627"/>
      <c r="F32" s="627"/>
      <c r="G32" s="627"/>
      <c r="H32" s="628"/>
      <c r="I32" s="627"/>
      <c r="J32" s="73"/>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V77"/>
  <sheetViews>
    <sheetView workbookViewId="0">
      <selection activeCell="C23" sqref="C23"/>
    </sheetView>
  </sheetViews>
  <sheetFormatPr defaultRowHeight="14.5"/>
  <cols>
    <col min="1" max="1" width="30.54296875" style="334" customWidth="1"/>
    <col min="2" max="2" width="51.7265625" style="334" customWidth="1"/>
    <col min="3" max="3" width="13.1796875" style="334" customWidth="1"/>
    <col min="4" max="6" width="8.7265625" style="334"/>
    <col min="7" max="7" width="29.453125" style="334" customWidth="1"/>
    <col min="8" max="8" width="51.1796875" style="334" customWidth="1"/>
    <col min="9" max="256" width="8.7265625" style="334"/>
  </cols>
  <sheetData>
    <row r="1" spans="1:7" ht="15.5">
      <c r="A1" s="333" t="s">
        <v>1246</v>
      </c>
    </row>
    <row r="2" spans="1:7">
      <c r="A2" s="335" t="s">
        <v>1247</v>
      </c>
      <c r="B2" s="335" t="s">
        <v>1248</v>
      </c>
      <c r="C2" s="336" t="s">
        <v>1249</v>
      </c>
    </row>
    <row r="3" spans="1:7">
      <c r="A3" s="335" t="s">
        <v>1250</v>
      </c>
      <c r="B3" s="335"/>
    </row>
    <row r="4" spans="1:7" ht="117">
      <c r="A4" s="335" t="s">
        <v>1251</v>
      </c>
      <c r="B4" s="337" t="s">
        <v>1252</v>
      </c>
      <c r="C4" s="338"/>
    </row>
    <row r="5" spans="1:7" ht="26">
      <c r="A5" s="339" t="s">
        <v>1253</v>
      </c>
      <c r="B5" s="340" t="s">
        <v>1254</v>
      </c>
      <c r="C5" s="338"/>
    </row>
    <row r="6" spans="1:7">
      <c r="A6" s="335" t="s">
        <v>1255</v>
      </c>
      <c r="B6" s="341">
        <v>42491</v>
      </c>
    </row>
    <row r="7" spans="1:7">
      <c r="A7" s="342" t="s">
        <v>1256</v>
      </c>
    </row>
    <row r="8" spans="1:7">
      <c r="A8" s="342" t="s">
        <v>1257</v>
      </c>
      <c r="B8" s="343" t="s">
        <v>1258</v>
      </c>
      <c r="E8" s="344"/>
      <c r="G8" s="344"/>
    </row>
    <row r="9" spans="1:7">
      <c r="B9" s="343" t="s">
        <v>1259</v>
      </c>
      <c r="E9" s="344"/>
      <c r="G9" s="344"/>
    </row>
    <row r="10" spans="1:7">
      <c r="B10" s="343" t="s">
        <v>1260</v>
      </c>
      <c r="E10" s="344"/>
      <c r="G10" s="344"/>
    </row>
    <row r="11" spans="1:7">
      <c r="B11" s="345" t="s">
        <v>1261</v>
      </c>
      <c r="E11" s="344"/>
      <c r="G11" s="344"/>
    </row>
    <row r="12" spans="1:7">
      <c r="B12" s="343" t="s">
        <v>1262</v>
      </c>
      <c r="E12" s="344"/>
      <c r="G12" s="344"/>
    </row>
    <row r="13" spans="1:7">
      <c r="B13" s="343"/>
      <c r="E13" s="344"/>
      <c r="G13" s="344"/>
    </row>
    <row r="14" spans="1:7">
      <c r="A14" s="346" t="s">
        <v>1263</v>
      </c>
      <c r="B14" s="343" t="s">
        <v>1264</v>
      </c>
      <c r="E14" s="344"/>
      <c r="G14" s="344"/>
    </row>
    <row r="15" spans="1:7">
      <c r="A15" s="346" t="s">
        <v>1265</v>
      </c>
      <c r="B15" s="343" t="s">
        <v>1266</v>
      </c>
      <c r="E15" s="344"/>
      <c r="G15" s="344"/>
    </row>
    <row r="16" spans="1:7">
      <c r="A16" s="346" t="s">
        <v>1267</v>
      </c>
      <c r="B16" s="343" t="s">
        <v>1268</v>
      </c>
      <c r="E16" s="344"/>
      <c r="G16" s="344"/>
    </row>
    <row r="17" spans="1:7">
      <c r="A17" s="346" t="s">
        <v>1269</v>
      </c>
      <c r="B17" s="343" t="s">
        <v>1270</v>
      </c>
      <c r="E17" s="344"/>
      <c r="G17" s="344"/>
    </row>
    <row r="18" spans="1:7">
      <c r="A18" s="346" t="s">
        <v>1271</v>
      </c>
      <c r="B18" s="343" t="s">
        <v>1272</v>
      </c>
      <c r="E18" s="344"/>
      <c r="G18" s="344"/>
    </row>
    <row r="19" spans="1:7" ht="15" thickBot="1">
      <c r="E19" s="344"/>
      <c r="G19" s="344"/>
    </row>
    <row r="20" spans="1:7" ht="15" thickBot="1">
      <c r="A20" s="856" t="s">
        <v>1273</v>
      </c>
      <c r="B20" s="857"/>
      <c r="C20" s="784" t="s">
        <v>740</v>
      </c>
      <c r="D20" s="782" t="s">
        <v>188</v>
      </c>
      <c r="E20" s="782" t="s">
        <v>10</v>
      </c>
      <c r="F20" s="782" t="s">
        <v>11</v>
      </c>
      <c r="G20" s="783" t="s">
        <v>12</v>
      </c>
    </row>
    <row r="21" spans="1:7">
      <c r="A21" s="759" t="s">
        <v>1274</v>
      </c>
      <c r="B21" s="759" t="s">
        <v>1275</v>
      </c>
      <c r="C21" s="774">
        <v>262</v>
      </c>
      <c r="D21" s="775"/>
      <c r="E21" s="775"/>
      <c r="F21" s="775"/>
      <c r="G21" s="776"/>
    </row>
    <row r="22" spans="1:7">
      <c r="A22" s="780"/>
      <c r="B22" s="778" t="s">
        <v>1276</v>
      </c>
      <c r="C22" s="785">
        <v>5</v>
      </c>
      <c r="D22" s="746"/>
      <c r="E22" s="746"/>
      <c r="F22" s="746"/>
      <c r="G22" s="771"/>
    </row>
    <row r="23" spans="1:7" ht="15" thickBot="1">
      <c r="A23" s="781"/>
      <c r="B23" s="779" t="s">
        <v>1277</v>
      </c>
      <c r="C23" s="777">
        <v>1</v>
      </c>
      <c r="D23" s="772"/>
      <c r="E23" s="772"/>
      <c r="F23" s="772"/>
      <c r="G23" s="773"/>
    </row>
    <row r="24" spans="1:7">
      <c r="A24" s="770"/>
      <c r="B24" s="343"/>
    </row>
    <row r="25" spans="1:7">
      <c r="A25" s="347" t="s">
        <v>1278</v>
      </c>
      <c r="E25" s="344"/>
      <c r="G25" s="344"/>
    </row>
    <row r="26" spans="1:7" ht="52.5">
      <c r="A26" s="347" t="s">
        <v>1279</v>
      </c>
      <c r="B26" s="348" t="s">
        <v>1280</v>
      </c>
      <c r="C26" s="348" t="s">
        <v>1281</v>
      </c>
      <c r="E26" s="344"/>
      <c r="G26" s="344"/>
    </row>
    <row r="27" spans="1:7" ht="43.5">
      <c r="A27" s="337" t="s">
        <v>1282</v>
      </c>
      <c r="B27" s="349" t="s">
        <v>1283</v>
      </c>
      <c r="C27" s="349" t="s">
        <v>1284</v>
      </c>
    </row>
    <row r="28" spans="1:7" ht="43.5">
      <c r="A28" s="337" t="s">
        <v>1285</v>
      </c>
      <c r="B28" s="349" t="s">
        <v>1286</v>
      </c>
      <c r="C28" s="349" t="s">
        <v>1284</v>
      </c>
    </row>
    <row r="29" spans="1:7" ht="29">
      <c r="A29" s="337" t="s">
        <v>1287</v>
      </c>
      <c r="B29" s="349" t="s">
        <v>1288</v>
      </c>
      <c r="C29" s="349" t="s">
        <v>1289</v>
      </c>
    </row>
    <row r="30" spans="1:7">
      <c r="A30" s="337" t="s">
        <v>1290</v>
      </c>
      <c r="B30" s="349" t="s">
        <v>1291</v>
      </c>
      <c r="C30" s="349" t="s">
        <v>1289</v>
      </c>
    </row>
    <row r="31" spans="1:7" ht="58">
      <c r="A31" s="337" t="s">
        <v>1292</v>
      </c>
      <c r="B31" s="349" t="s">
        <v>1293</v>
      </c>
      <c r="C31" s="349" t="s">
        <v>1284</v>
      </c>
    </row>
    <row r="32" spans="1:7" ht="43.5">
      <c r="A32" s="337" t="s">
        <v>1294</v>
      </c>
      <c r="B32" s="349" t="s">
        <v>1295</v>
      </c>
      <c r="C32" s="349" t="s">
        <v>1284</v>
      </c>
    </row>
    <row r="33" spans="1:6">
      <c r="A33" s="337" t="s">
        <v>1296</v>
      </c>
      <c r="B33" s="349" t="s">
        <v>1297</v>
      </c>
      <c r="C33" s="349" t="s">
        <v>1284</v>
      </c>
    </row>
    <row r="34" spans="1:6" ht="29">
      <c r="A34" s="337" t="s">
        <v>1298</v>
      </c>
      <c r="B34" s="349" t="s">
        <v>1299</v>
      </c>
      <c r="C34" s="349" t="s">
        <v>1284</v>
      </c>
    </row>
    <row r="35" spans="1:6">
      <c r="B35" s="350" t="s">
        <v>1300</v>
      </c>
      <c r="C35" s="351" t="s">
        <v>1289</v>
      </c>
      <c r="E35" s="352"/>
    </row>
    <row r="36" spans="1:6">
      <c r="A36" s="343"/>
      <c r="C36" s="343"/>
      <c r="D36" s="343"/>
      <c r="E36" s="343"/>
      <c r="F36" s="343"/>
    </row>
    <row r="37" spans="1:6">
      <c r="A37" s="347" t="s">
        <v>1301</v>
      </c>
    </row>
    <row r="38" spans="1:6">
      <c r="A38" s="353" t="s">
        <v>1302</v>
      </c>
      <c r="C38" s="353"/>
    </row>
    <row r="39" spans="1:6">
      <c r="A39" s="353" t="s">
        <v>1303</v>
      </c>
      <c r="C39" s="353"/>
    </row>
    <row r="40" spans="1:6" ht="15" thickBot="1">
      <c r="A40" s="353"/>
      <c r="C40" s="353"/>
    </row>
    <row r="41" spans="1:6" ht="15" thickBot="1">
      <c r="A41" s="759" t="s">
        <v>1304</v>
      </c>
      <c r="B41" s="765" t="s">
        <v>2160</v>
      </c>
      <c r="C41" s="762" t="s">
        <v>129</v>
      </c>
      <c r="D41" s="749" t="s">
        <v>1305</v>
      </c>
      <c r="E41" s="750" t="s">
        <v>740</v>
      </c>
    </row>
    <row r="42" spans="1:6">
      <c r="A42" s="760" t="s">
        <v>1306</v>
      </c>
      <c r="B42" s="757"/>
      <c r="C42" s="763">
        <f>ROUND((ROUND((SQRT(B42)),1)*0.4),0)</f>
        <v>0</v>
      </c>
      <c r="D42" s="753">
        <f>ROUND((ROUND((SQRT(B42)),1)*0.2),0)</f>
        <v>0</v>
      </c>
      <c r="E42" s="754">
        <f>ROUND((ROUND((SQRT(B42)),1)*0.2),0)</f>
        <v>0</v>
      </c>
      <c r="F42" s="355"/>
    </row>
    <row r="43" spans="1:6" ht="15.5">
      <c r="A43" s="760" t="s">
        <v>1307</v>
      </c>
      <c r="B43" s="767">
        <v>262</v>
      </c>
      <c r="C43" s="768">
        <f>ROUND((ROUND((SQRT(B43)),1)*0.5),0)</f>
        <v>8</v>
      </c>
      <c r="D43" s="747">
        <f>ROUND((ROUND((SQRT(B43)),1)*0.3),0)</f>
        <v>5</v>
      </c>
      <c r="E43" s="748">
        <f>ROUND((ROUND((SQRT(B43)),1)*0.3),0)</f>
        <v>5</v>
      </c>
    </row>
    <row r="44" spans="1:6" ht="15" thickBot="1">
      <c r="A44" s="760" t="s">
        <v>1308</v>
      </c>
      <c r="B44" s="758"/>
      <c r="C44" s="764">
        <f>ROUND((ROUND((SQRT(B44)),1)*0.6),0)</f>
        <v>0</v>
      </c>
      <c r="D44" s="755">
        <f>ROUND((ROUND((SQRT(B44)),1)*0.4),0)</f>
        <v>0</v>
      </c>
      <c r="E44" s="756">
        <f>ROUND((ROUND((SQRT(B44)),1)*0.6),0)</f>
        <v>0</v>
      </c>
    </row>
    <row r="45" spans="1:6" ht="16" thickBot="1">
      <c r="A45" s="761" t="s">
        <v>1300</v>
      </c>
      <c r="B45" s="766"/>
      <c r="C45" s="769">
        <f>SUM(C42:C44)</f>
        <v>8</v>
      </c>
      <c r="D45" s="751">
        <f>SUM(D42:D44)</f>
        <v>5</v>
      </c>
      <c r="E45" s="752">
        <f>SUM(E42:E44)</f>
        <v>5</v>
      </c>
    </row>
    <row r="47" spans="1:6">
      <c r="A47" s="347" t="s">
        <v>1309</v>
      </c>
    </row>
    <row r="48" spans="1:6">
      <c r="A48" s="354" t="s">
        <v>1310</v>
      </c>
    </row>
    <row r="49" spans="1:7">
      <c r="A49" s="357" t="s">
        <v>1311</v>
      </c>
    </row>
    <row r="50" spans="1:7">
      <c r="A50" s="357" t="s">
        <v>1312</v>
      </c>
    </row>
    <row r="51" spans="1:7">
      <c r="A51" s="357" t="s">
        <v>1313</v>
      </c>
    </row>
    <row r="52" spans="1:7">
      <c r="A52" s="357" t="s">
        <v>1314</v>
      </c>
    </row>
    <row r="53" spans="1:7">
      <c r="A53" s="357" t="s">
        <v>1315</v>
      </c>
    </row>
    <row r="54" spans="1:7">
      <c r="A54" s="357" t="s">
        <v>1316</v>
      </c>
    </row>
    <row r="55" spans="1:7">
      <c r="A55" s="357" t="s">
        <v>1317</v>
      </c>
    </row>
    <row r="56" spans="1:7">
      <c r="A56" s="347" t="s">
        <v>1318</v>
      </c>
      <c r="B56" s="356"/>
    </row>
    <row r="57" spans="1:7" ht="26.5">
      <c r="A57" s="358" t="s">
        <v>1319</v>
      </c>
      <c r="B57" s="356"/>
      <c r="C57" s="858" t="s">
        <v>1320</v>
      </c>
      <c r="D57" s="859"/>
      <c r="E57" s="859"/>
      <c r="F57" s="859"/>
      <c r="G57" s="859"/>
    </row>
    <row r="58" spans="1:7">
      <c r="B58" s="336"/>
    </row>
    <row r="60" spans="1:7">
      <c r="A60" s="347" t="s">
        <v>1271</v>
      </c>
      <c r="D60" s="342"/>
    </row>
    <row r="61" spans="1:7">
      <c r="A61" s="347" t="s">
        <v>1321</v>
      </c>
      <c r="B61" s="342"/>
    </row>
    <row r="62" spans="1:7">
      <c r="A62" s="334" t="s">
        <v>1322</v>
      </c>
      <c r="B62" s="343"/>
      <c r="E62" s="352"/>
    </row>
    <row r="63" spans="1:7">
      <c r="A63" s="334" t="s">
        <v>1323</v>
      </c>
      <c r="B63" s="343"/>
      <c r="C63" s="343"/>
      <c r="D63" s="343"/>
      <c r="E63" s="343"/>
      <c r="F63" s="343"/>
    </row>
    <row r="64" spans="1:7">
      <c r="A64" s="334" t="s">
        <v>1324</v>
      </c>
    </row>
    <row r="65" spans="1:1">
      <c r="A65" s="334" t="s">
        <v>1325</v>
      </c>
    </row>
    <row r="66" spans="1:1">
      <c r="A66" s="334" t="s">
        <v>1326</v>
      </c>
    </row>
    <row r="67" spans="1:1">
      <c r="A67" s="334" t="s">
        <v>1327</v>
      </c>
    </row>
    <row r="68" spans="1:1">
      <c r="A68" s="334" t="s">
        <v>1328</v>
      </c>
    </row>
    <row r="69" spans="1:1">
      <c r="A69" s="334" t="s">
        <v>1329</v>
      </c>
    </row>
    <row r="70" spans="1:1">
      <c r="A70" s="334" t="s">
        <v>1330</v>
      </c>
    </row>
    <row r="71" spans="1:1">
      <c r="A71" s="334" t="s">
        <v>1331</v>
      </c>
    </row>
    <row r="72" spans="1:1">
      <c r="A72" s="336" t="s">
        <v>1332</v>
      </c>
    </row>
    <row r="73" spans="1:1">
      <c r="A73" s="334" t="s">
        <v>1333</v>
      </c>
    </row>
    <row r="74" spans="1:1">
      <c r="A74" s="334" t="s">
        <v>1334</v>
      </c>
    </row>
    <row r="75" spans="1:1">
      <c r="A75" s="334" t="s">
        <v>1335</v>
      </c>
    </row>
    <row r="77" spans="1:1">
      <c r="A77" s="336"/>
    </row>
  </sheetData>
  <mergeCells count="2">
    <mergeCell ref="A20:B20"/>
    <mergeCell ref="C57:G5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B43"/>
  <sheetViews>
    <sheetView view="pageBreakPreview" zoomScaleNormal="100" zoomScaleSheetLayoutView="100" workbookViewId="0">
      <selection activeCell="H20" sqref="H20"/>
    </sheetView>
  </sheetViews>
  <sheetFormatPr defaultColWidth="9" defaultRowHeight="12.5"/>
  <cols>
    <col min="1" max="1" width="93.54296875" style="42" customWidth="1"/>
    <col min="2" max="2" width="108" style="42" customWidth="1"/>
    <col min="3" max="16384" width="9" style="36"/>
  </cols>
  <sheetData>
    <row r="1" spans="1:2" ht="163.5" customHeight="1">
      <c r="A1" s="75"/>
      <c r="B1" s="34" t="s">
        <v>498</v>
      </c>
    </row>
    <row r="2" spans="1:2" ht="14">
      <c r="A2" s="76" t="s">
        <v>38</v>
      </c>
      <c r="B2" s="77"/>
    </row>
    <row r="3" spans="1:2" ht="14">
      <c r="A3" s="78" t="s">
        <v>39</v>
      </c>
      <c r="B3" s="79" t="str">
        <f>Cover!D3</f>
        <v>Scottish Woodlands Limited</v>
      </c>
    </row>
    <row r="4" spans="1:2" ht="14">
      <c r="A4" s="78" t="s">
        <v>40</v>
      </c>
      <c r="B4" s="79" t="str">
        <f>Cover!D8</f>
        <v>SA-PEFC-FM-COC-010210</v>
      </c>
    </row>
    <row r="5" spans="1:2" ht="14">
      <c r="A5" s="78" t="s">
        <v>80</v>
      </c>
      <c r="B5" s="79" t="s">
        <v>1518</v>
      </c>
    </row>
    <row r="6" spans="1:2" ht="14">
      <c r="A6" s="78" t="s">
        <v>41</v>
      </c>
      <c r="B6" s="79">
        <v>262</v>
      </c>
    </row>
    <row r="7" spans="1:2" ht="14">
      <c r="A7" s="78" t="s">
        <v>42</v>
      </c>
      <c r="B7" s="79">
        <v>106123.96</v>
      </c>
    </row>
    <row r="8" spans="1:2" ht="14">
      <c r="A8" s="80" t="s">
        <v>152</v>
      </c>
      <c r="B8" s="409" t="s">
        <v>1517</v>
      </c>
    </row>
    <row r="9" spans="1:2" ht="14">
      <c r="A9" s="48"/>
      <c r="B9" s="48"/>
    </row>
    <row r="10" spans="1:2" ht="14">
      <c r="A10" s="787" t="s">
        <v>153</v>
      </c>
      <c r="B10" s="788"/>
    </row>
    <row r="11" spans="1:2" ht="14">
      <c r="A11" s="789" t="s">
        <v>154</v>
      </c>
      <c r="B11" s="790" t="s">
        <v>740</v>
      </c>
    </row>
    <row r="12" spans="1:2" ht="14">
      <c r="A12" s="789" t="s">
        <v>155</v>
      </c>
      <c r="B12" s="790" t="s">
        <v>1338</v>
      </c>
    </row>
    <row r="13" spans="1:2" ht="14">
      <c r="A13" s="789" t="s">
        <v>187</v>
      </c>
      <c r="B13" s="790" t="s">
        <v>2159</v>
      </c>
    </row>
    <row r="14" spans="1:2" ht="14">
      <c r="A14" s="791" t="s">
        <v>499</v>
      </c>
      <c r="B14" s="792" t="s">
        <v>2170</v>
      </c>
    </row>
    <row r="15" spans="1:2" ht="14">
      <c r="A15" s="48"/>
      <c r="B15" s="48"/>
    </row>
    <row r="16" spans="1:2" s="48" customFormat="1" ht="14">
      <c r="A16" s="81" t="s">
        <v>156</v>
      </c>
      <c r="B16" s="82"/>
    </row>
    <row r="17" spans="1:2" s="48" customFormat="1" ht="14">
      <c r="A17" s="83" t="s">
        <v>426</v>
      </c>
      <c r="B17" s="84">
        <v>0</v>
      </c>
    </row>
    <row r="18" spans="1:2" s="48" customFormat="1" ht="14">
      <c r="A18" s="83" t="s">
        <v>427</v>
      </c>
      <c r="B18" s="84">
        <v>0</v>
      </c>
    </row>
    <row r="19" spans="1:2" s="48" customFormat="1" ht="14">
      <c r="A19" s="83" t="s">
        <v>428</v>
      </c>
      <c r="B19" s="84">
        <v>2</v>
      </c>
    </row>
    <row r="20" spans="1:2" s="48" customFormat="1" ht="14">
      <c r="A20" s="83" t="s">
        <v>30</v>
      </c>
      <c r="B20" s="84">
        <v>2</v>
      </c>
    </row>
    <row r="21" spans="1:2" s="48" customFormat="1" ht="14">
      <c r="A21" s="83" t="s">
        <v>157</v>
      </c>
      <c r="B21" s="84" t="s">
        <v>1521</v>
      </c>
    </row>
    <row r="22" spans="1:2" s="48" customFormat="1" ht="14">
      <c r="A22" s="85" t="s">
        <v>158</v>
      </c>
      <c r="B22" s="86" t="s">
        <v>159</v>
      </c>
    </row>
    <row r="23" spans="1:2" s="48" customFormat="1" ht="14"/>
    <row r="24" spans="1:2" s="48" customFormat="1" ht="14">
      <c r="A24" s="76" t="s">
        <v>160</v>
      </c>
      <c r="B24" s="87"/>
    </row>
    <row r="25" spans="1:2" s="48" customFormat="1" ht="14">
      <c r="A25" s="860" t="s">
        <v>161</v>
      </c>
      <c r="B25" s="91" t="s">
        <v>500</v>
      </c>
    </row>
    <row r="26" spans="1:2" s="48" customFormat="1" ht="14">
      <c r="A26" s="861"/>
      <c r="B26" s="88"/>
    </row>
    <row r="27" spans="1:2" s="48" customFormat="1" ht="14">
      <c r="A27" s="78"/>
      <c r="B27" s="89"/>
    </row>
    <row r="28" spans="1:2" s="48" customFormat="1" ht="14">
      <c r="A28" s="80" t="s">
        <v>2169</v>
      </c>
      <c r="B28" s="90"/>
    </row>
    <row r="29" spans="1:2" s="48" customFormat="1" ht="14">
      <c r="B29" s="52"/>
    </row>
    <row r="30" spans="1:2" s="48" customFormat="1" ht="14">
      <c r="A30" s="76" t="s">
        <v>163</v>
      </c>
      <c r="B30" s="87"/>
    </row>
    <row r="31" spans="1:2" s="42" customFormat="1" ht="14">
      <c r="A31" s="861" t="s">
        <v>657</v>
      </c>
      <c r="B31" s="88" t="s">
        <v>408</v>
      </c>
    </row>
    <row r="32" spans="1:2" s="42" customFormat="1" ht="14">
      <c r="A32" s="861"/>
      <c r="B32" s="88"/>
    </row>
    <row r="33" spans="1:2" s="42" customFormat="1" ht="14">
      <c r="A33" s="861"/>
      <c r="B33" s="175"/>
    </row>
    <row r="34" spans="1:2" s="42" customFormat="1" ht="45.75" customHeight="1">
      <c r="A34" s="78" t="s">
        <v>39</v>
      </c>
      <c r="B34" s="42" t="s">
        <v>2170</v>
      </c>
    </row>
    <row r="35" spans="1:2" s="42" customFormat="1" ht="58.5" customHeight="1">
      <c r="A35" s="91" t="s">
        <v>656</v>
      </c>
      <c r="B35" s="212" t="s">
        <v>2170</v>
      </c>
    </row>
    <row r="36" spans="1:2" ht="14">
      <c r="A36" s="80" t="s">
        <v>162</v>
      </c>
      <c r="B36" s="786">
        <v>45442</v>
      </c>
    </row>
    <row r="37" spans="1:2" s="92" customFormat="1" ht="10.5" customHeight="1">
      <c r="A37" s="48"/>
    </row>
    <row r="38" spans="1:2" s="92" customFormat="1" ht="10.5" customHeight="1">
      <c r="A38" s="862" t="s">
        <v>514</v>
      </c>
      <c r="B38" s="862"/>
    </row>
    <row r="39" spans="1:2" s="92" customFormat="1" ht="10.5">
      <c r="A39" s="838" t="s">
        <v>515</v>
      </c>
      <c r="B39" s="838"/>
    </row>
    <row r="40" spans="1:2" s="92" customFormat="1" ht="10.5">
      <c r="A40" s="838" t="s">
        <v>501</v>
      </c>
      <c r="B40" s="838"/>
    </row>
    <row r="41" spans="1:2" s="92" customFormat="1" ht="10.5">
      <c r="A41" s="93"/>
      <c r="B41" s="93"/>
    </row>
    <row r="42" spans="1:2" s="92" customFormat="1" ht="10.5">
      <c r="A42" s="838" t="s">
        <v>57</v>
      </c>
      <c r="B42" s="838"/>
    </row>
    <row r="43" spans="1:2">
      <c r="A43" s="838" t="s">
        <v>58</v>
      </c>
      <c r="B43" s="838"/>
    </row>
  </sheetData>
  <mergeCells count="7">
    <mergeCell ref="A43:B43"/>
    <mergeCell ref="A25:A26"/>
    <mergeCell ref="A42:B42"/>
    <mergeCell ref="A38:B38"/>
    <mergeCell ref="A39:B39"/>
    <mergeCell ref="A31:A33"/>
    <mergeCell ref="A40:B40"/>
  </mergeCells>
  <phoneticPr fontId="9" type="noConversion"/>
  <pageMargins left="0.75" right="0.75" top="1" bottom="1" header="0.5" footer="0.5"/>
  <pageSetup paperSize="9" scale="43" orientation="portrait" horizontalDpi="4294967294"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pageSetUpPr fitToPage="1"/>
  </sheetPr>
  <dimension ref="A1:BN105"/>
  <sheetViews>
    <sheetView view="pageBreakPreview" zoomScaleNormal="100" zoomScaleSheetLayoutView="100" workbookViewId="0">
      <selection activeCell="B35" sqref="B35"/>
    </sheetView>
  </sheetViews>
  <sheetFormatPr defaultColWidth="8" defaultRowHeight="12.5"/>
  <cols>
    <col min="1" max="1" width="40.90625" style="96" customWidth="1"/>
    <col min="2" max="2" width="55.1796875" style="96" customWidth="1"/>
    <col min="3" max="3" width="22.90625" style="95" customWidth="1"/>
    <col min="4" max="4" width="24.453125" style="95" customWidth="1"/>
    <col min="5" max="12" width="8" style="95" customWidth="1"/>
    <col min="13" max="16384" width="8" style="96"/>
  </cols>
  <sheetData>
    <row r="1" spans="1:66" ht="143.25" customHeight="1">
      <c r="A1" s="794"/>
      <c r="B1" s="863" t="s">
        <v>369</v>
      </c>
      <c r="C1" s="863"/>
      <c r="D1" s="795"/>
      <c r="E1" s="94"/>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row>
    <row r="2" spans="1:66" ht="9.75" customHeight="1">
      <c r="A2" s="796"/>
      <c r="B2" s="797"/>
      <c r="C2" s="798"/>
      <c r="D2" s="799"/>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row>
    <row r="3" spans="1:66">
      <c r="A3" s="864" t="s">
        <v>264</v>
      </c>
      <c r="B3" s="865"/>
      <c r="C3" s="865"/>
      <c r="D3" s="866"/>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row>
    <row r="4" spans="1:66" ht="22" customHeight="1">
      <c r="A4" s="864"/>
      <c r="B4" s="865"/>
      <c r="C4" s="865"/>
      <c r="D4" s="866"/>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row>
    <row r="5" spans="1:66" ht="25.5" customHeight="1">
      <c r="A5" s="864" t="s">
        <v>367</v>
      </c>
      <c r="B5" s="865"/>
      <c r="C5" s="865"/>
      <c r="D5" s="866"/>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row>
    <row r="6" spans="1:66" ht="14">
      <c r="A6" s="867" t="s">
        <v>38</v>
      </c>
      <c r="B6" s="868"/>
      <c r="C6" s="868"/>
      <c r="D6" s="800"/>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row>
    <row r="7" spans="1:66" ht="14">
      <c r="A7" s="801" t="s">
        <v>39</v>
      </c>
      <c r="B7" s="869" t="str">
        <f>'[4]1 Basic info'!C11</f>
        <v>Scottish Woodlands Limited</v>
      </c>
      <c r="C7" s="869"/>
      <c r="D7" s="870"/>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5"/>
      <c r="BC7" s="95"/>
      <c r="BD7" s="95"/>
      <c r="BE7" s="95"/>
      <c r="BF7" s="95"/>
      <c r="BG7" s="95"/>
      <c r="BH7" s="95"/>
      <c r="BI7" s="95"/>
      <c r="BJ7" s="95"/>
      <c r="BK7" s="95"/>
      <c r="BL7" s="95"/>
      <c r="BM7" s="95"/>
      <c r="BN7" s="95"/>
    </row>
    <row r="8" spans="1:66" ht="14">
      <c r="A8" s="801" t="s">
        <v>130</v>
      </c>
      <c r="B8" s="871" t="str">
        <f>'[4]1 Basic info'!C15</f>
        <v>Scottish Woodlands Ltd, Research Park, Riccarton, Edinburgh, EH14 4AP</v>
      </c>
      <c r="C8" s="871"/>
      <c r="D8" s="872"/>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row>
    <row r="9" spans="1:66" ht="14">
      <c r="A9" s="801" t="s">
        <v>80</v>
      </c>
      <c r="B9" s="802" t="str">
        <f>'[4]A11a Cert Decsn'!$B$5</f>
        <v>Scotland</v>
      </c>
      <c r="C9" s="802"/>
      <c r="D9" s="803"/>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5"/>
      <c r="BJ9" s="95"/>
      <c r="BK9" s="95"/>
      <c r="BL9" s="95"/>
      <c r="BM9" s="95"/>
      <c r="BN9" s="95"/>
    </row>
    <row r="10" spans="1:66" ht="14">
      <c r="A10" s="801" t="s">
        <v>40</v>
      </c>
      <c r="B10" s="869" t="str">
        <f>[4]Cover!$D$8</f>
        <v>SA-PEFC-FM-COC-010210</v>
      </c>
      <c r="C10" s="869"/>
      <c r="D10" s="803"/>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row>
    <row r="11" spans="1:66" ht="14">
      <c r="A11" s="801" t="s">
        <v>77</v>
      </c>
      <c r="B11" s="869" t="str">
        <f>'[4]1 Basic info'!C25</f>
        <v>Group</v>
      </c>
      <c r="C11" s="869"/>
      <c r="D11" s="803"/>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row>
    <row r="12" spans="1:66" ht="14">
      <c r="A12" s="801" t="s">
        <v>131</v>
      </c>
      <c r="B12" s="804">
        <f>Cover!D10</f>
        <v>45444</v>
      </c>
      <c r="C12" s="802" t="s">
        <v>132</v>
      </c>
      <c r="D12" s="805">
        <f>Cover!D11</f>
        <v>47269</v>
      </c>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row>
    <row r="13" spans="1:66" ht="9.75" customHeight="1">
      <c r="A13" s="801"/>
      <c r="B13" s="802"/>
      <c r="C13" s="806"/>
      <c r="D13" s="803"/>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row>
    <row r="14" spans="1:66" ht="18" customHeight="1">
      <c r="A14" s="867" t="s">
        <v>133</v>
      </c>
      <c r="B14" s="868"/>
      <c r="C14" s="868"/>
      <c r="D14" s="873"/>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row>
    <row r="15" spans="1:66" s="99" customFormat="1" ht="14">
      <c r="A15" s="807" t="s">
        <v>265</v>
      </c>
      <c r="B15" s="97" t="s">
        <v>368</v>
      </c>
      <c r="C15" s="97" t="s">
        <v>134</v>
      </c>
      <c r="D15" s="808" t="s">
        <v>135</v>
      </c>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row>
    <row r="16" spans="1:66" s="101" customFormat="1">
      <c r="A16" s="809" t="s">
        <v>1519</v>
      </c>
      <c r="B16" s="407" t="s">
        <v>275</v>
      </c>
      <c r="C16" s="823">
        <v>1010</v>
      </c>
      <c r="D16" s="810" t="s">
        <v>1520</v>
      </c>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row>
    <row r="17" spans="1:66" s="101" customFormat="1">
      <c r="A17" s="809" t="s">
        <v>1519</v>
      </c>
      <c r="B17" s="407" t="s">
        <v>278</v>
      </c>
      <c r="C17" s="823">
        <v>1020</v>
      </c>
      <c r="D17" s="810" t="s">
        <v>1520</v>
      </c>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row>
    <row r="18" spans="1:66" s="101" customFormat="1">
      <c r="A18" s="809" t="s">
        <v>1519</v>
      </c>
      <c r="B18" s="407" t="s">
        <v>280</v>
      </c>
      <c r="C18" s="823">
        <v>1030</v>
      </c>
      <c r="D18" s="810" t="s">
        <v>1520</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row>
    <row r="19" spans="1:66" s="101" customFormat="1">
      <c r="A19" s="809" t="s">
        <v>1519</v>
      </c>
      <c r="B19" s="407" t="s">
        <v>281</v>
      </c>
      <c r="C19" s="823">
        <v>1040</v>
      </c>
      <c r="D19" s="810" t="s">
        <v>1520</v>
      </c>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row>
    <row r="20" spans="1:66" ht="14">
      <c r="A20" s="811"/>
      <c r="B20" s="812"/>
      <c r="C20" s="802"/>
      <c r="D20" s="813"/>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row>
    <row r="21" spans="1:66" ht="14">
      <c r="A21" s="814" t="s">
        <v>163</v>
      </c>
      <c r="B21" s="102"/>
      <c r="C21" s="103"/>
      <c r="D21" s="81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5"/>
      <c r="BB21" s="95"/>
      <c r="BC21" s="95"/>
      <c r="BD21" s="95"/>
      <c r="BE21" s="95"/>
      <c r="BF21" s="95"/>
      <c r="BG21" s="95"/>
      <c r="BH21" s="95"/>
      <c r="BI21" s="95"/>
      <c r="BJ21" s="95"/>
      <c r="BK21" s="95"/>
      <c r="BL21" s="95"/>
      <c r="BM21" s="95"/>
      <c r="BN21" s="95"/>
    </row>
    <row r="22" spans="1:66" ht="14">
      <c r="A22" s="801" t="s">
        <v>39</v>
      </c>
      <c r="B22" s="816" t="s">
        <v>2170</v>
      </c>
      <c r="C22" s="871"/>
      <c r="D22" s="872"/>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c r="BG22" s="95"/>
      <c r="BH22" s="95"/>
      <c r="BI22" s="95"/>
      <c r="BJ22" s="95"/>
      <c r="BK22" s="95"/>
      <c r="BL22" s="95"/>
      <c r="BM22" s="95"/>
      <c r="BN22" s="95"/>
    </row>
    <row r="23" spans="1:66" ht="14">
      <c r="A23" s="874" t="s">
        <v>164</v>
      </c>
      <c r="B23" s="869"/>
      <c r="C23" s="875"/>
      <c r="D23" s="876"/>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row>
    <row r="24" spans="1:66" ht="17.25" customHeight="1">
      <c r="A24" s="817" t="s">
        <v>162</v>
      </c>
      <c r="B24" s="793">
        <v>45442</v>
      </c>
      <c r="C24" s="408"/>
      <c r="D24" s="818"/>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row>
    <row r="25" spans="1:66" ht="14">
      <c r="A25" s="811"/>
      <c r="B25" s="812"/>
      <c r="C25" s="802"/>
      <c r="D25" s="813"/>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row>
    <row r="26" spans="1:66" ht="14">
      <c r="A26" s="801"/>
      <c r="B26" s="819"/>
      <c r="C26" s="806"/>
      <c r="D26" s="800"/>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row>
    <row r="27" spans="1:66">
      <c r="A27" s="880" t="s">
        <v>513</v>
      </c>
      <c r="B27" s="881"/>
      <c r="C27" s="881"/>
      <c r="D27" s="882"/>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5"/>
      <c r="BJ27" s="95"/>
      <c r="BK27" s="95"/>
      <c r="BL27" s="95"/>
      <c r="BM27" s="95"/>
      <c r="BN27" s="95"/>
    </row>
    <row r="28" spans="1:66">
      <c r="A28" s="883" t="s">
        <v>515</v>
      </c>
      <c r="B28" s="884"/>
      <c r="C28" s="884"/>
      <c r="D28" s="88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row>
    <row r="29" spans="1:66">
      <c r="A29" s="883" t="s">
        <v>502</v>
      </c>
      <c r="B29" s="884"/>
      <c r="C29" s="884"/>
      <c r="D29" s="88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95"/>
      <c r="AS29" s="95"/>
      <c r="AT29" s="95"/>
      <c r="AU29" s="95"/>
      <c r="AV29" s="95"/>
      <c r="AW29" s="95"/>
      <c r="AX29" s="95"/>
      <c r="AY29" s="95"/>
      <c r="AZ29" s="95"/>
      <c r="BA29" s="95"/>
      <c r="BB29" s="95"/>
      <c r="BC29" s="95"/>
      <c r="BD29" s="95"/>
      <c r="BE29" s="95"/>
      <c r="BF29" s="95"/>
      <c r="BG29" s="95"/>
      <c r="BH29" s="95"/>
      <c r="BI29" s="95"/>
      <c r="BJ29" s="95"/>
      <c r="BK29" s="95"/>
      <c r="BL29" s="95"/>
      <c r="BM29" s="95"/>
      <c r="BN29" s="95"/>
    </row>
    <row r="30" spans="1:66" ht="13.5" customHeight="1">
      <c r="A30" s="820"/>
      <c r="B30" s="821"/>
      <c r="C30" s="821"/>
      <c r="D30" s="822"/>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5"/>
      <c r="AU30" s="95"/>
      <c r="AV30" s="95"/>
      <c r="AW30" s="95"/>
      <c r="AX30" s="95"/>
      <c r="AY30" s="95"/>
      <c r="AZ30" s="95"/>
      <c r="BA30" s="95"/>
      <c r="BB30" s="95"/>
      <c r="BC30" s="95"/>
      <c r="BD30" s="95"/>
      <c r="BE30" s="95"/>
      <c r="BF30" s="95"/>
      <c r="BG30" s="95"/>
      <c r="BH30" s="95"/>
      <c r="BI30" s="95"/>
      <c r="BJ30" s="95"/>
      <c r="BK30" s="95"/>
      <c r="BL30" s="95"/>
      <c r="BM30" s="95"/>
      <c r="BN30" s="95"/>
    </row>
    <row r="31" spans="1:66">
      <c r="A31" s="883" t="s">
        <v>57</v>
      </c>
      <c r="B31" s="884"/>
      <c r="C31" s="884"/>
      <c r="D31" s="88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row>
    <row r="32" spans="1:66">
      <c r="A32" s="883" t="s">
        <v>58</v>
      </c>
      <c r="B32" s="884"/>
      <c r="C32" s="884"/>
      <c r="D32" s="88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row>
    <row r="33" spans="1:66" ht="13" thickBot="1">
      <c r="A33" s="877" t="s">
        <v>356</v>
      </c>
      <c r="B33" s="878"/>
      <c r="C33" s="878"/>
      <c r="D33" s="879"/>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row>
    <row r="34" spans="1:66">
      <c r="A34" s="95"/>
      <c r="B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row>
    <row r="35" spans="1:66">
      <c r="A35" s="95"/>
      <c r="B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5"/>
      <c r="BC35" s="95"/>
      <c r="BD35" s="95"/>
      <c r="BE35" s="95"/>
      <c r="BF35" s="95"/>
      <c r="BG35" s="95"/>
      <c r="BH35" s="95"/>
      <c r="BI35" s="95"/>
      <c r="BJ35" s="95"/>
      <c r="BK35" s="95"/>
      <c r="BL35" s="95"/>
      <c r="BM35" s="95"/>
      <c r="BN35" s="95"/>
    </row>
    <row r="36" spans="1:66">
      <c r="A36" s="95"/>
      <c r="B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95"/>
      <c r="BA36" s="95"/>
      <c r="BB36" s="95"/>
      <c r="BC36" s="95"/>
      <c r="BD36" s="95"/>
      <c r="BE36" s="95"/>
      <c r="BF36" s="95"/>
      <c r="BG36" s="95"/>
      <c r="BH36" s="95"/>
      <c r="BI36" s="95"/>
      <c r="BJ36" s="95"/>
      <c r="BK36" s="95"/>
      <c r="BL36" s="95"/>
      <c r="BM36" s="95"/>
      <c r="BN36" s="95"/>
    </row>
    <row r="37" spans="1:66">
      <c r="A37" s="95"/>
      <c r="B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95"/>
      <c r="AT37" s="95"/>
      <c r="AU37" s="95"/>
      <c r="AV37" s="95"/>
      <c r="AW37" s="95"/>
      <c r="AX37" s="95"/>
      <c r="AY37" s="95"/>
      <c r="AZ37" s="95"/>
      <c r="BA37" s="95"/>
      <c r="BB37" s="95"/>
      <c r="BC37" s="95"/>
      <c r="BD37" s="95"/>
      <c r="BE37" s="95"/>
      <c r="BF37" s="95"/>
      <c r="BG37" s="95"/>
      <c r="BH37" s="95"/>
      <c r="BI37" s="95"/>
      <c r="BJ37" s="95"/>
      <c r="BK37" s="95"/>
      <c r="BL37" s="95"/>
      <c r="BM37" s="95"/>
      <c r="BN37" s="95"/>
    </row>
    <row r="38" spans="1:66" s="95" customFormat="1"/>
    <row r="39" spans="1:66" s="95" customFormat="1"/>
    <row r="40" spans="1:66" s="95" customFormat="1"/>
    <row r="41" spans="1:66" s="95" customFormat="1"/>
    <row r="42" spans="1:66" s="95" customFormat="1"/>
    <row r="43" spans="1:66" s="95" customFormat="1"/>
    <row r="44" spans="1:66" s="95" customFormat="1"/>
    <row r="45" spans="1:66" s="95" customFormat="1"/>
    <row r="46" spans="1:66" s="95" customFormat="1"/>
    <row r="47" spans="1:66" s="95" customFormat="1"/>
    <row r="48" spans="1:66" s="95" customFormat="1"/>
    <row r="49" spans="1:31" s="95" customFormat="1"/>
    <row r="50" spans="1:31" s="95" customFormat="1"/>
    <row r="51" spans="1:31" s="95" customFormat="1"/>
    <row r="52" spans="1:31" s="95" customFormat="1"/>
    <row r="53" spans="1:31" s="95" customFormat="1"/>
    <row r="54" spans="1:31" s="95" customFormat="1"/>
    <row r="55" spans="1:31" s="95" customFormat="1"/>
    <row r="56" spans="1:31" s="95" customFormat="1"/>
    <row r="57" spans="1:31">
      <c r="A57" s="95"/>
      <c r="B57" s="95"/>
      <c r="M57" s="95"/>
      <c r="N57" s="95"/>
      <c r="O57" s="95"/>
      <c r="P57" s="95"/>
      <c r="Q57" s="95"/>
      <c r="R57" s="95"/>
      <c r="S57" s="95"/>
      <c r="T57" s="95"/>
      <c r="U57" s="95"/>
      <c r="V57" s="95"/>
      <c r="W57" s="95"/>
      <c r="X57" s="95"/>
      <c r="Y57" s="95"/>
      <c r="Z57" s="95"/>
      <c r="AA57" s="95"/>
      <c r="AB57" s="95"/>
      <c r="AC57" s="95"/>
      <c r="AD57" s="95"/>
      <c r="AE57" s="95"/>
    </row>
    <row r="58" spans="1:31">
      <c r="A58" s="95"/>
      <c r="B58" s="95"/>
      <c r="M58" s="95"/>
      <c r="N58" s="95"/>
      <c r="O58" s="95"/>
      <c r="P58" s="95"/>
      <c r="Q58" s="95"/>
      <c r="R58" s="95"/>
      <c r="S58" s="95"/>
      <c r="T58" s="95"/>
      <c r="U58" s="95"/>
      <c r="V58" s="95"/>
      <c r="W58" s="95"/>
      <c r="X58" s="95"/>
      <c r="Y58" s="95"/>
      <c r="Z58" s="95"/>
      <c r="AA58" s="95"/>
      <c r="AB58" s="95"/>
      <c r="AC58" s="95"/>
      <c r="AD58" s="95"/>
      <c r="AE58" s="95"/>
    </row>
    <row r="59" spans="1:31">
      <c r="A59" s="95"/>
      <c r="B59" s="95"/>
      <c r="M59" s="95"/>
      <c r="N59" s="95"/>
      <c r="O59" s="95"/>
      <c r="P59" s="95"/>
      <c r="Q59" s="95"/>
      <c r="R59" s="95"/>
      <c r="S59" s="95"/>
      <c r="T59" s="95"/>
      <c r="U59" s="95"/>
      <c r="V59" s="95"/>
      <c r="W59" s="95"/>
      <c r="X59" s="95"/>
      <c r="Y59" s="95"/>
      <c r="Z59" s="95"/>
      <c r="AA59" s="95"/>
      <c r="AB59" s="95"/>
      <c r="AC59" s="95"/>
      <c r="AD59" s="95"/>
      <c r="AE59" s="95"/>
    </row>
    <row r="60" spans="1:31">
      <c r="A60" s="95"/>
      <c r="B60" s="95"/>
      <c r="M60" s="95"/>
      <c r="N60" s="95"/>
      <c r="O60" s="95"/>
      <c r="P60" s="95"/>
      <c r="Q60" s="95"/>
      <c r="R60" s="95"/>
      <c r="S60" s="95"/>
      <c r="T60" s="95"/>
      <c r="U60" s="95"/>
      <c r="V60" s="95"/>
      <c r="W60" s="95"/>
      <c r="X60" s="95"/>
      <c r="Y60" s="95"/>
      <c r="Z60" s="95"/>
      <c r="AA60" s="95"/>
      <c r="AB60" s="95"/>
      <c r="AC60" s="95"/>
      <c r="AD60" s="95"/>
      <c r="AE60" s="95"/>
    </row>
    <row r="61" spans="1:31">
      <c r="A61" s="95"/>
      <c r="B61" s="95"/>
      <c r="M61" s="95"/>
      <c r="N61" s="95"/>
      <c r="O61" s="95"/>
      <c r="P61" s="95"/>
      <c r="Q61" s="95"/>
      <c r="R61" s="95"/>
      <c r="S61" s="95"/>
      <c r="T61" s="95"/>
      <c r="U61" s="95"/>
      <c r="V61" s="95"/>
      <c r="W61" s="95"/>
      <c r="X61" s="95"/>
      <c r="Y61" s="95"/>
      <c r="Z61" s="95"/>
      <c r="AA61" s="95"/>
      <c r="AB61" s="95"/>
      <c r="AC61" s="95"/>
      <c r="AD61" s="95"/>
      <c r="AE61" s="95"/>
    </row>
    <row r="62" spans="1:31">
      <c r="A62" s="95"/>
      <c r="B62" s="95"/>
      <c r="M62" s="95"/>
      <c r="N62" s="95"/>
      <c r="O62" s="95"/>
      <c r="P62" s="95"/>
      <c r="Q62" s="95"/>
      <c r="R62" s="95"/>
      <c r="S62" s="95"/>
      <c r="T62" s="95"/>
      <c r="U62" s="95"/>
      <c r="V62" s="95"/>
      <c r="W62" s="95"/>
      <c r="X62" s="95"/>
      <c r="Y62" s="95"/>
      <c r="Z62" s="95"/>
      <c r="AA62" s="95"/>
      <c r="AB62" s="95"/>
      <c r="AC62" s="95"/>
      <c r="AD62" s="95"/>
      <c r="AE62" s="95"/>
    </row>
    <row r="63" spans="1:31">
      <c r="A63" s="95"/>
      <c r="B63" s="95"/>
      <c r="M63" s="95"/>
      <c r="N63" s="95"/>
      <c r="O63" s="95"/>
      <c r="P63" s="95"/>
      <c r="Q63" s="95"/>
      <c r="R63" s="95"/>
      <c r="S63" s="95"/>
      <c r="T63" s="95"/>
      <c r="U63" s="95"/>
      <c r="V63" s="95"/>
      <c r="W63" s="95"/>
      <c r="X63" s="95"/>
      <c r="Y63" s="95"/>
      <c r="Z63" s="95"/>
      <c r="AA63" s="95"/>
      <c r="AB63" s="95"/>
      <c r="AC63" s="95"/>
      <c r="AD63" s="95"/>
      <c r="AE63" s="95"/>
    </row>
    <row r="64" spans="1:31">
      <c r="A64" s="95"/>
      <c r="B64" s="95"/>
      <c r="M64" s="95"/>
      <c r="N64" s="95"/>
      <c r="O64" s="95"/>
      <c r="P64" s="95"/>
      <c r="Q64" s="95"/>
      <c r="R64" s="95"/>
      <c r="S64" s="95"/>
      <c r="T64" s="95"/>
      <c r="U64" s="95"/>
      <c r="V64" s="95"/>
      <c r="W64" s="95"/>
      <c r="X64" s="95"/>
      <c r="Y64" s="95"/>
      <c r="Z64" s="95"/>
      <c r="AA64" s="95"/>
      <c r="AB64" s="95"/>
      <c r="AC64" s="95"/>
      <c r="AD64" s="95"/>
      <c r="AE64" s="95"/>
    </row>
    <row r="65" spans="1:31">
      <c r="A65" s="95"/>
      <c r="B65" s="95"/>
      <c r="M65" s="95"/>
      <c r="N65" s="95"/>
      <c r="O65" s="95"/>
      <c r="P65" s="95"/>
      <c r="Q65" s="95"/>
      <c r="R65" s="95"/>
      <c r="S65" s="95"/>
      <c r="T65" s="95"/>
      <c r="U65" s="95"/>
      <c r="V65" s="95"/>
      <c r="W65" s="95"/>
      <c r="X65" s="95"/>
      <c r="Y65" s="95"/>
      <c r="Z65" s="95"/>
      <c r="AA65" s="95"/>
      <c r="AB65" s="95"/>
      <c r="AC65" s="95"/>
      <c r="AD65" s="95"/>
      <c r="AE65" s="95"/>
    </row>
    <row r="66" spans="1:31">
      <c r="A66" s="95"/>
      <c r="B66" s="95"/>
      <c r="M66" s="95"/>
      <c r="N66" s="95"/>
      <c r="O66" s="95"/>
      <c r="P66" s="95"/>
      <c r="Q66" s="95"/>
      <c r="R66" s="95"/>
      <c r="S66" s="95"/>
      <c r="T66" s="95"/>
      <c r="U66" s="95"/>
      <c r="V66" s="95"/>
      <c r="W66" s="95"/>
      <c r="X66" s="95"/>
      <c r="Y66" s="95"/>
      <c r="Z66" s="95"/>
      <c r="AA66" s="95"/>
      <c r="AB66" s="95"/>
      <c r="AC66" s="95"/>
      <c r="AD66" s="95"/>
      <c r="AE66" s="95"/>
    </row>
    <row r="67" spans="1:31">
      <c r="A67" s="95"/>
      <c r="B67" s="95"/>
      <c r="M67" s="95"/>
      <c r="N67" s="95"/>
      <c r="O67" s="95"/>
      <c r="P67" s="95"/>
      <c r="Q67" s="95"/>
      <c r="R67" s="95"/>
      <c r="S67" s="95"/>
      <c r="T67" s="95"/>
      <c r="U67" s="95"/>
      <c r="V67" s="95"/>
      <c r="W67" s="95"/>
      <c r="X67" s="95"/>
      <c r="Y67" s="95"/>
      <c r="Z67" s="95"/>
      <c r="AA67" s="95"/>
      <c r="AB67" s="95"/>
      <c r="AC67" s="95"/>
      <c r="AD67" s="95"/>
      <c r="AE67" s="95"/>
    </row>
    <row r="68" spans="1:31">
      <c r="A68" s="95"/>
      <c r="B68" s="95"/>
      <c r="M68" s="95"/>
      <c r="N68" s="95"/>
      <c r="O68" s="95"/>
      <c r="P68" s="95"/>
      <c r="Q68" s="95"/>
      <c r="R68" s="95"/>
      <c r="S68" s="95"/>
      <c r="T68" s="95"/>
      <c r="U68" s="95"/>
      <c r="V68" s="95"/>
      <c r="W68" s="95"/>
      <c r="X68" s="95"/>
      <c r="Y68" s="95"/>
      <c r="Z68" s="95"/>
      <c r="AA68" s="95"/>
      <c r="AB68" s="95"/>
      <c r="AC68" s="95"/>
      <c r="AD68" s="95"/>
      <c r="AE68" s="95"/>
    </row>
    <row r="69" spans="1:31">
      <c r="A69" s="95"/>
      <c r="B69" s="95"/>
      <c r="M69" s="95"/>
      <c r="N69" s="95"/>
      <c r="O69" s="95"/>
      <c r="P69" s="95"/>
      <c r="Q69" s="95"/>
      <c r="R69" s="95"/>
      <c r="S69" s="95"/>
      <c r="T69" s="95"/>
      <c r="U69" s="95"/>
      <c r="V69" s="95"/>
      <c r="W69" s="95"/>
      <c r="X69" s="95"/>
      <c r="Y69" s="95"/>
      <c r="Z69" s="95"/>
      <c r="AA69" s="95"/>
      <c r="AB69" s="95"/>
      <c r="AC69" s="95"/>
      <c r="AD69" s="95"/>
      <c r="AE69" s="95"/>
    </row>
    <row r="70" spans="1:31">
      <c r="A70" s="95"/>
      <c r="B70" s="95"/>
      <c r="M70" s="95"/>
      <c r="N70" s="95"/>
      <c r="O70" s="95"/>
      <c r="P70" s="95"/>
      <c r="Q70" s="95"/>
      <c r="R70" s="95"/>
      <c r="S70" s="95"/>
      <c r="T70" s="95"/>
      <c r="U70" s="95"/>
      <c r="V70" s="95"/>
      <c r="W70" s="95"/>
      <c r="X70" s="95"/>
      <c r="Y70" s="95"/>
      <c r="Z70" s="95"/>
      <c r="AA70" s="95"/>
      <c r="AB70" s="95"/>
      <c r="AC70" s="95"/>
      <c r="AD70" s="95"/>
      <c r="AE70" s="95"/>
    </row>
    <row r="71" spans="1:31">
      <c r="A71" s="95"/>
      <c r="B71" s="95"/>
      <c r="M71" s="95"/>
      <c r="N71" s="95"/>
      <c r="O71" s="95"/>
      <c r="P71" s="95"/>
      <c r="Q71" s="95"/>
      <c r="R71" s="95"/>
      <c r="S71" s="95"/>
      <c r="T71" s="95"/>
      <c r="U71" s="95"/>
      <c r="V71" s="95"/>
      <c r="W71" s="95"/>
      <c r="X71" s="95"/>
      <c r="Y71" s="95"/>
      <c r="Z71" s="95"/>
      <c r="AA71" s="95"/>
      <c r="AB71" s="95"/>
      <c r="AC71" s="95"/>
      <c r="AD71" s="95"/>
      <c r="AE71" s="95"/>
    </row>
    <row r="72" spans="1:31">
      <c r="A72" s="95"/>
      <c r="B72" s="95"/>
      <c r="M72" s="95"/>
      <c r="N72" s="95"/>
      <c r="O72" s="95"/>
      <c r="P72" s="95"/>
      <c r="Q72" s="95"/>
      <c r="R72" s="95"/>
      <c r="S72" s="95"/>
      <c r="T72" s="95"/>
      <c r="U72" s="95"/>
      <c r="V72" s="95"/>
      <c r="W72" s="95"/>
      <c r="X72" s="95"/>
      <c r="Y72" s="95"/>
      <c r="Z72" s="95"/>
      <c r="AA72" s="95"/>
      <c r="AB72" s="95"/>
      <c r="AC72" s="95"/>
      <c r="AD72" s="95"/>
      <c r="AE72" s="95"/>
    </row>
    <row r="73" spans="1:31">
      <c r="A73" s="95"/>
      <c r="B73" s="95"/>
      <c r="M73" s="95"/>
      <c r="N73" s="95"/>
      <c r="O73" s="95"/>
      <c r="P73" s="95"/>
      <c r="Q73" s="95"/>
      <c r="R73" s="95"/>
      <c r="S73" s="95"/>
      <c r="T73" s="95"/>
      <c r="U73" s="95"/>
      <c r="V73" s="95"/>
      <c r="W73" s="95"/>
      <c r="X73" s="95"/>
      <c r="Y73" s="95"/>
      <c r="Z73" s="95"/>
      <c r="AA73" s="95"/>
      <c r="AB73" s="95"/>
      <c r="AC73" s="95"/>
      <c r="AD73" s="95"/>
      <c r="AE73" s="95"/>
    </row>
    <row r="74" spans="1:31">
      <c r="A74" s="95"/>
      <c r="B74" s="95"/>
      <c r="M74" s="95"/>
      <c r="N74" s="95"/>
      <c r="O74" s="95"/>
      <c r="P74" s="95"/>
      <c r="Q74" s="95"/>
      <c r="R74" s="95"/>
      <c r="S74" s="95"/>
      <c r="T74" s="95"/>
      <c r="U74" s="95"/>
      <c r="V74" s="95"/>
      <c r="W74" s="95"/>
      <c r="X74" s="95"/>
      <c r="Y74" s="95"/>
      <c r="Z74" s="95"/>
      <c r="AA74" s="95"/>
      <c r="AB74" s="95"/>
      <c r="AC74" s="95"/>
      <c r="AD74" s="95"/>
      <c r="AE74" s="95"/>
    </row>
    <row r="75" spans="1:31">
      <c r="A75" s="95"/>
      <c r="B75" s="95"/>
      <c r="M75" s="95"/>
      <c r="N75" s="95"/>
      <c r="O75" s="95"/>
      <c r="P75" s="95"/>
      <c r="Q75" s="95"/>
      <c r="R75" s="95"/>
      <c r="S75" s="95"/>
      <c r="T75" s="95"/>
      <c r="U75" s="95"/>
      <c r="V75" s="95"/>
      <c r="W75" s="95"/>
      <c r="X75" s="95"/>
      <c r="Y75" s="95"/>
      <c r="Z75" s="95"/>
      <c r="AA75" s="95"/>
      <c r="AB75" s="95"/>
      <c r="AC75" s="95"/>
      <c r="AD75" s="95"/>
      <c r="AE75" s="95"/>
    </row>
    <row r="76" spans="1:31">
      <c r="A76" s="95"/>
      <c r="B76" s="95"/>
      <c r="M76" s="95"/>
      <c r="N76" s="95"/>
      <c r="O76" s="95"/>
      <c r="P76" s="95"/>
      <c r="Q76" s="95"/>
      <c r="R76" s="95"/>
      <c r="S76" s="95"/>
      <c r="T76" s="95"/>
      <c r="U76" s="95"/>
      <c r="V76" s="95"/>
      <c r="W76" s="95"/>
      <c r="X76" s="95"/>
      <c r="Y76" s="95"/>
      <c r="Z76" s="95"/>
      <c r="AA76" s="95"/>
      <c r="AB76" s="95"/>
      <c r="AC76" s="95"/>
      <c r="AD76" s="95"/>
      <c r="AE76" s="95"/>
    </row>
    <row r="77" spans="1:31">
      <c r="A77" s="95"/>
      <c r="B77" s="95"/>
      <c r="M77" s="95"/>
      <c r="N77" s="95"/>
      <c r="O77" s="95"/>
      <c r="P77" s="95"/>
      <c r="Q77" s="95"/>
      <c r="R77" s="95"/>
      <c r="S77" s="95"/>
      <c r="T77" s="95"/>
      <c r="U77" s="95"/>
      <c r="V77" s="95"/>
      <c r="W77" s="95"/>
      <c r="X77" s="95"/>
      <c r="Y77" s="95"/>
      <c r="Z77" s="95"/>
      <c r="AA77" s="95"/>
      <c r="AB77" s="95"/>
      <c r="AC77" s="95"/>
      <c r="AD77" s="95"/>
      <c r="AE77" s="95"/>
    </row>
    <row r="78" spans="1:31">
      <c r="A78" s="95"/>
      <c r="B78" s="95"/>
      <c r="M78" s="95"/>
      <c r="N78" s="95"/>
      <c r="O78" s="95"/>
      <c r="P78" s="95"/>
      <c r="Q78" s="95"/>
      <c r="R78" s="95"/>
      <c r="S78" s="95"/>
      <c r="T78" s="95"/>
      <c r="U78" s="95"/>
      <c r="V78" s="95"/>
      <c r="W78" s="95"/>
      <c r="X78" s="95"/>
      <c r="Y78" s="95"/>
      <c r="Z78" s="95"/>
      <c r="AA78" s="95"/>
      <c r="AB78" s="95"/>
      <c r="AC78" s="95"/>
      <c r="AD78" s="95"/>
      <c r="AE78" s="95"/>
    </row>
    <row r="79" spans="1:31">
      <c r="A79" s="95"/>
      <c r="B79" s="95"/>
      <c r="M79" s="95"/>
      <c r="N79" s="95"/>
      <c r="O79" s="95"/>
      <c r="P79" s="95"/>
      <c r="Q79" s="95"/>
      <c r="R79" s="95"/>
      <c r="S79" s="95"/>
      <c r="T79" s="95"/>
      <c r="U79" s="95"/>
      <c r="V79" s="95"/>
      <c r="W79" s="95"/>
      <c r="X79" s="95"/>
      <c r="Y79" s="95"/>
      <c r="Z79" s="95"/>
      <c r="AA79" s="95"/>
      <c r="AB79" s="95"/>
      <c r="AC79" s="95"/>
      <c r="AD79" s="95"/>
      <c r="AE79" s="95"/>
    </row>
    <row r="80" spans="1:31">
      <c r="A80" s="95"/>
      <c r="B80" s="95"/>
      <c r="M80" s="95"/>
      <c r="N80" s="95"/>
      <c r="O80" s="95"/>
      <c r="P80" s="95"/>
      <c r="Q80" s="95"/>
      <c r="R80" s="95"/>
      <c r="S80" s="95"/>
      <c r="T80" s="95"/>
      <c r="U80" s="95"/>
      <c r="V80" s="95"/>
      <c r="W80" s="95"/>
      <c r="X80" s="95"/>
      <c r="Y80" s="95"/>
      <c r="Z80" s="95"/>
      <c r="AA80" s="95"/>
      <c r="AB80" s="95"/>
      <c r="AC80" s="95"/>
      <c r="AD80" s="95"/>
      <c r="AE80" s="95"/>
    </row>
    <row r="81" spans="1:31">
      <c r="A81" s="95"/>
      <c r="B81" s="95"/>
      <c r="M81" s="95"/>
      <c r="N81" s="95"/>
      <c r="O81" s="95"/>
      <c r="P81" s="95"/>
      <c r="Q81" s="95"/>
      <c r="R81" s="95"/>
      <c r="S81" s="95"/>
      <c r="T81" s="95"/>
      <c r="U81" s="95"/>
      <c r="V81" s="95"/>
      <c r="W81" s="95"/>
      <c r="X81" s="95"/>
      <c r="Y81" s="95"/>
      <c r="Z81" s="95"/>
      <c r="AA81" s="95"/>
      <c r="AB81" s="95"/>
      <c r="AC81" s="95"/>
      <c r="AD81" s="95"/>
      <c r="AE81" s="95"/>
    </row>
    <row r="82" spans="1:31">
      <c r="A82" s="95"/>
      <c r="B82" s="95"/>
      <c r="M82" s="95"/>
      <c r="N82" s="95"/>
      <c r="O82" s="95"/>
      <c r="P82" s="95"/>
      <c r="Q82" s="95"/>
      <c r="R82" s="95"/>
      <c r="S82" s="95"/>
      <c r="T82" s="95"/>
      <c r="U82" s="95"/>
      <c r="V82" s="95"/>
      <c r="W82" s="95"/>
      <c r="X82" s="95"/>
      <c r="Y82" s="95"/>
      <c r="Z82" s="95"/>
      <c r="AA82" s="95"/>
      <c r="AB82" s="95"/>
      <c r="AC82" s="95"/>
      <c r="AD82" s="95"/>
      <c r="AE82" s="95"/>
    </row>
    <row r="83" spans="1:31">
      <c r="A83" s="95"/>
      <c r="B83" s="95"/>
      <c r="M83" s="95"/>
      <c r="N83" s="95"/>
      <c r="O83" s="95"/>
      <c r="P83" s="95"/>
      <c r="Q83" s="95"/>
      <c r="R83" s="95"/>
      <c r="S83" s="95"/>
      <c r="T83" s="95"/>
      <c r="U83" s="95"/>
      <c r="V83" s="95"/>
      <c r="W83" s="95"/>
      <c r="X83" s="95"/>
      <c r="Y83" s="95"/>
      <c r="Z83" s="95"/>
      <c r="AA83" s="95"/>
      <c r="AB83" s="95"/>
      <c r="AC83" s="95"/>
      <c r="AD83" s="95"/>
      <c r="AE83" s="95"/>
    </row>
    <row r="84" spans="1:31">
      <c r="A84" s="95"/>
      <c r="B84" s="95"/>
      <c r="M84" s="95"/>
      <c r="N84" s="95"/>
      <c r="O84" s="95"/>
      <c r="P84" s="95"/>
      <c r="Q84" s="95"/>
      <c r="R84" s="95"/>
      <c r="S84" s="95"/>
      <c r="T84" s="95"/>
      <c r="U84" s="95"/>
      <c r="V84" s="95"/>
      <c r="W84" s="95"/>
      <c r="X84" s="95"/>
      <c r="Y84" s="95"/>
      <c r="Z84" s="95"/>
      <c r="AA84" s="95"/>
      <c r="AB84" s="95"/>
      <c r="AC84" s="95"/>
      <c r="AD84" s="95"/>
      <c r="AE84" s="95"/>
    </row>
    <row r="85" spans="1:31">
      <c r="A85" s="95"/>
      <c r="B85" s="95"/>
      <c r="M85" s="95"/>
      <c r="N85" s="95"/>
      <c r="O85" s="95"/>
      <c r="P85" s="95"/>
      <c r="Q85" s="95"/>
      <c r="R85" s="95"/>
      <c r="S85" s="95"/>
      <c r="T85" s="95"/>
      <c r="U85" s="95"/>
      <c r="V85" s="95"/>
      <c r="W85" s="95"/>
      <c r="X85" s="95"/>
      <c r="Y85" s="95"/>
      <c r="Z85" s="95"/>
      <c r="AA85" s="95"/>
      <c r="AB85" s="95"/>
      <c r="AC85" s="95"/>
      <c r="AD85" s="95"/>
      <c r="AE85" s="95"/>
    </row>
    <row r="86" spans="1:31">
      <c r="A86" s="95"/>
      <c r="B86" s="95"/>
      <c r="M86" s="95"/>
      <c r="N86" s="95"/>
      <c r="O86" s="95"/>
      <c r="P86" s="95"/>
      <c r="Q86" s="95"/>
      <c r="R86" s="95"/>
      <c r="S86" s="95"/>
      <c r="T86" s="95"/>
      <c r="U86" s="95"/>
      <c r="V86" s="95"/>
      <c r="W86" s="95"/>
      <c r="X86" s="95"/>
      <c r="Y86" s="95"/>
      <c r="Z86" s="95"/>
      <c r="AA86" s="95"/>
      <c r="AB86" s="95"/>
      <c r="AC86" s="95"/>
      <c r="AD86" s="95"/>
      <c r="AE86" s="95"/>
    </row>
    <row r="87" spans="1:31">
      <c r="A87" s="95"/>
      <c r="B87" s="95"/>
      <c r="M87" s="95"/>
      <c r="N87" s="95"/>
      <c r="O87" s="95"/>
      <c r="P87" s="95"/>
      <c r="Q87" s="95"/>
      <c r="R87" s="95"/>
      <c r="S87" s="95"/>
      <c r="T87" s="95"/>
      <c r="U87" s="95"/>
      <c r="V87" s="95"/>
      <c r="W87" s="95"/>
      <c r="X87" s="95"/>
      <c r="Y87" s="95"/>
      <c r="Z87" s="95"/>
      <c r="AA87" s="95"/>
      <c r="AB87" s="95"/>
      <c r="AC87" s="95"/>
      <c r="AD87" s="95"/>
      <c r="AE87" s="95"/>
    </row>
    <row r="88" spans="1:31">
      <c r="A88" s="95"/>
      <c r="B88" s="95"/>
      <c r="M88" s="95"/>
      <c r="N88" s="95"/>
      <c r="O88" s="95"/>
      <c r="P88" s="95"/>
      <c r="Q88" s="95"/>
      <c r="R88" s="95"/>
      <c r="S88" s="95"/>
      <c r="T88" s="95"/>
      <c r="U88" s="95"/>
      <c r="V88" s="95"/>
      <c r="W88" s="95"/>
      <c r="X88" s="95"/>
      <c r="Y88" s="95"/>
      <c r="Z88" s="95"/>
      <c r="AA88" s="95"/>
      <c r="AB88" s="95"/>
      <c r="AC88" s="95"/>
      <c r="AD88" s="95"/>
      <c r="AE88" s="95"/>
    </row>
    <row r="89" spans="1:31">
      <c r="A89" s="95"/>
      <c r="B89" s="95"/>
      <c r="M89" s="95"/>
      <c r="N89" s="95"/>
      <c r="O89" s="95"/>
      <c r="P89" s="95"/>
      <c r="Q89" s="95"/>
      <c r="R89" s="95"/>
      <c r="S89" s="95"/>
      <c r="T89" s="95"/>
      <c r="U89" s="95"/>
      <c r="V89" s="95"/>
      <c r="W89" s="95"/>
      <c r="X89" s="95"/>
      <c r="Y89" s="95"/>
      <c r="Z89" s="95"/>
      <c r="AA89" s="95"/>
      <c r="AB89" s="95"/>
      <c r="AC89" s="95"/>
      <c r="AD89" s="95"/>
      <c r="AE89" s="95"/>
    </row>
    <row r="90" spans="1:31">
      <c r="A90" s="95"/>
      <c r="B90" s="95"/>
      <c r="M90" s="95"/>
      <c r="N90" s="95"/>
      <c r="O90" s="95"/>
      <c r="P90" s="95"/>
      <c r="Q90" s="95"/>
      <c r="R90" s="95"/>
      <c r="S90" s="95"/>
      <c r="T90" s="95"/>
      <c r="U90" s="95"/>
      <c r="V90" s="95"/>
      <c r="W90" s="95"/>
      <c r="X90" s="95"/>
      <c r="Y90" s="95"/>
      <c r="Z90" s="95"/>
      <c r="AA90" s="95"/>
      <c r="AB90" s="95"/>
      <c r="AC90" s="95"/>
      <c r="AD90" s="95"/>
      <c r="AE90" s="95"/>
    </row>
    <row r="91" spans="1:31">
      <c r="A91" s="95"/>
      <c r="B91" s="95"/>
      <c r="M91" s="95"/>
      <c r="N91" s="95"/>
      <c r="O91" s="95"/>
      <c r="P91" s="95"/>
      <c r="Q91" s="95"/>
      <c r="R91" s="95"/>
      <c r="S91" s="95"/>
      <c r="T91" s="95"/>
      <c r="U91" s="95"/>
      <c r="V91" s="95"/>
      <c r="W91" s="95"/>
      <c r="X91" s="95"/>
      <c r="Y91" s="95"/>
      <c r="Z91" s="95"/>
      <c r="AA91" s="95"/>
      <c r="AB91" s="95"/>
      <c r="AC91" s="95"/>
      <c r="AD91" s="95"/>
      <c r="AE91" s="95"/>
    </row>
    <row r="92" spans="1:31">
      <c r="A92" s="95"/>
      <c r="B92" s="95"/>
      <c r="M92" s="95"/>
      <c r="N92" s="95"/>
      <c r="O92" s="95"/>
      <c r="P92" s="95"/>
      <c r="Q92" s="95"/>
      <c r="R92" s="95"/>
      <c r="S92" s="95"/>
      <c r="T92" s="95"/>
      <c r="U92" s="95"/>
      <c r="V92" s="95"/>
      <c r="W92" s="95"/>
      <c r="X92" s="95"/>
      <c r="Y92" s="95"/>
      <c r="Z92" s="95"/>
      <c r="AA92" s="95"/>
      <c r="AB92" s="95"/>
      <c r="AC92" s="95"/>
      <c r="AD92" s="95"/>
      <c r="AE92" s="95"/>
    </row>
    <row r="93" spans="1:31">
      <c r="A93" s="95"/>
      <c r="B93" s="95"/>
      <c r="M93" s="95"/>
      <c r="N93" s="95"/>
      <c r="O93" s="95"/>
      <c r="P93" s="95"/>
      <c r="Q93" s="95"/>
      <c r="R93" s="95"/>
      <c r="S93" s="95"/>
      <c r="T93" s="95"/>
      <c r="U93" s="95"/>
      <c r="V93" s="95"/>
      <c r="W93" s="95"/>
      <c r="X93" s="95"/>
      <c r="Y93" s="95"/>
      <c r="Z93" s="95"/>
      <c r="AA93" s="95"/>
      <c r="AB93" s="95"/>
      <c r="AC93" s="95"/>
      <c r="AD93" s="95"/>
      <c r="AE93" s="95"/>
    </row>
    <row r="94" spans="1:31">
      <c r="A94" s="95"/>
      <c r="B94" s="95"/>
      <c r="M94" s="95"/>
      <c r="N94" s="95"/>
      <c r="O94" s="95"/>
      <c r="P94" s="95"/>
      <c r="Q94" s="95"/>
      <c r="R94" s="95"/>
      <c r="S94" s="95"/>
      <c r="T94" s="95"/>
      <c r="U94" s="95"/>
      <c r="V94" s="95"/>
      <c r="W94" s="95"/>
      <c r="X94" s="95"/>
      <c r="Y94" s="95"/>
      <c r="Z94" s="95"/>
      <c r="AA94" s="95"/>
      <c r="AB94" s="95"/>
      <c r="AC94" s="95"/>
      <c r="AD94" s="95"/>
      <c r="AE94" s="95"/>
    </row>
    <row r="95" spans="1:31">
      <c r="A95" s="95"/>
      <c r="B95" s="95"/>
      <c r="M95" s="95"/>
      <c r="N95" s="95"/>
      <c r="O95" s="95"/>
      <c r="P95" s="95"/>
      <c r="Q95" s="95"/>
      <c r="R95" s="95"/>
      <c r="S95" s="95"/>
      <c r="T95" s="95"/>
      <c r="U95" s="95"/>
      <c r="V95" s="95"/>
      <c r="W95" s="95"/>
      <c r="X95" s="95"/>
      <c r="Y95" s="95"/>
      <c r="Z95" s="95"/>
      <c r="AA95" s="95"/>
      <c r="AB95" s="95"/>
      <c r="AC95" s="95"/>
      <c r="AD95" s="95"/>
      <c r="AE95" s="95"/>
    </row>
    <row r="96" spans="1:31">
      <c r="A96" s="95"/>
      <c r="B96" s="95"/>
      <c r="M96" s="95"/>
      <c r="N96" s="95"/>
      <c r="O96" s="95"/>
      <c r="P96" s="95"/>
      <c r="Q96" s="95"/>
      <c r="R96" s="95"/>
      <c r="S96" s="95"/>
      <c r="T96" s="95"/>
      <c r="U96" s="95"/>
      <c r="V96" s="95"/>
      <c r="W96" s="95"/>
      <c r="X96" s="95"/>
      <c r="Y96" s="95"/>
      <c r="Z96" s="95"/>
      <c r="AA96" s="95"/>
      <c r="AB96" s="95"/>
      <c r="AC96" s="95"/>
      <c r="AD96" s="95"/>
      <c r="AE96" s="95"/>
    </row>
    <row r="97" spans="1:31">
      <c r="A97" s="95"/>
      <c r="B97" s="95"/>
      <c r="M97" s="95"/>
      <c r="N97" s="95"/>
      <c r="O97" s="95"/>
      <c r="P97" s="95"/>
      <c r="Q97" s="95"/>
      <c r="R97" s="95"/>
      <c r="S97" s="95"/>
      <c r="T97" s="95"/>
      <c r="U97" s="95"/>
      <c r="V97" s="95"/>
      <c r="W97" s="95"/>
      <c r="X97" s="95"/>
      <c r="Y97" s="95"/>
      <c r="Z97" s="95"/>
      <c r="AA97" s="95"/>
      <c r="AB97" s="95"/>
      <c r="AC97" s="95"/>
      <c r="AD97" s="95"/>
      <c r="AE97" s="95"/>
    </row>
    <row r="98" spans="1:31">
      <c r="A98" s="95"/>
      <c r="B98" s="95"/>
      <c r="M98" s="95"/>
      <c r="N98" s="95"/>
      <c r="O98" s="95"/>
      <c r="P98" s="95"/>
      <c r="Q98" s="95"/>
      <c r="R98" s="95"/>
      <c r="S98" s="95"/>
      <c r="T98" s="95"/>
      <c r="U98" s="95"/>
      <c r="V98" s="95"/>
      <c r="W98" s="95"/>
      <c r="X98" s="95"/>
      <c r="Y98" s="95"/>
      <c r="Z98" s="95"/>
      <c r="AA98" s="95"/>
      <c r="AB98" s="95"/>
      <c r="AC98" s="95"/>
      <c r="AD98" s="95"/>
      <c r="AE98" s="95"/>
    </row>
    <row r="99" spans="1:31">
      <c r="A99" s="95"/>
      <c r="B99" s="95"/>
      <c r="M99" s="95"/>
      <c r="N99" s="95"/>
      <c r="O99" s="95"/>
      <c r="P99" s="95"/>
      <c r="Q99" s="95"/>
      <c r="R99" s="95"/>
      <c r="S99" s="95"/>
      <c r="T99" s="95"/>
      <c r="U99" s="95"/>
      <c r="V99" s="95"/>
      <c r="W99" s="95"/>
      <c r="X99" s="95"/>
      <c r="Y99" s="95"/>
      <c r="Z99" s="95"/>
      <c r="AA99" s="95"/>
      <c r="AB99" s="95"/>
      <c r="AC99" s="95"/>
      <c r="AD99" s="95"/>
      <c r="AE99" s="95"/>
    </row>
    <row r="100" spans="1:31">
      <c r="A100" s="95"/>
      <c r="B100" s="95"/>
      <c r="M100" s="95"/>
      <c r="N100" s="95"/>
      <c r="O100" s="95"/>
      <c r="P100" s="95"/>
      <c r="Q100" s="95"/>
      <c r="R100" s="95"/>
      <c r="S100" s="95"/>
      <c r="T100" s="95"/>
      <c r="U100" s="95"/>
      <c r="V100" s="95"/>
      <c r="W100" s="95"/>
      <c r="X100" s="95"/>
      <c r="Y100" s="95"/>
      <c r="Z100" s="95"/>
      <c r="AA100" s="95"/>
      <c r="AB100" s="95"/>
      <c r="AC100" s="95"/>
      <c r="AD100" s="95"/>
      <c r="AE100" s="95"/>
    </row>
    <row r="101" spans="1:31">
      <c r="A101" s="95"/>
      <c r="B101" s="95"/>
      <c r="M101" s="95"/>
      <c r="N101" s="95"/>
      <c r="O101" s="95"/>
      <c r="P101" s="95"/>
      <c r="Q101" s="95"/>
      <c r="R101" s="95"/>
      <c r="S101" s="95"/>
      <c r="T101" s="95"/>
      <c r="U101" s="95"/>
      <c r="V101" s="95"/>
      <c r="W101" s="95"/>
      <c r="X101" s="95"/>
      <c r="Y101" s="95"/>
      <c r="Z101" s="95"/>
      <c r="AA101" s="95"/>
      <c r="AB101" s="95"/>
      <c r="AC101" s="95"/>
      <c r="AD101" s="95"/>
      <c r="AE101" s="95"/>
    </row>
    <row r="102" spans="1:31">
      <c r="A102" s="95"/>
      <c r="B102" s="95"/>
    </row>
    <row r="103" spans="1:31">
      <c r="A103" s="95"/>
      <c r="B103" s="95"/>
    </row>
    <row r="104" spans="1:31">
      <c r="A104" s="95"/>
      <c r="B104" s="95"/>
    </row>
    <row r="105" spans="1:31">
      <c r="A105" s="95"/>
      <c r="B105" s="95"/>
    </row>
  </sheetData>
  <mergeCells count="18">
    <mergeCell ref="A23:B23"/>
    <mergeCell ref="C23:D23"/>
    <mergeCell ref="A33:D33"/>
    <mergeCell ref="A27:D27"/>
    <mergeCell ref="A28:D28"/>
    <mergeCell ref="A29:D29"/>
    <mergeCell ref="A32:D32"/>
    <mergeCell ref="A31:D31"/>
    <mergeCell ref="B8:D8"/>
    <mergeCell ref="B10:C10"/>
    <mergeCell ref="B11:C11"/>
    <mergeCell ref="A14:D14"/>
    <mergeCell ref="C22:D22"/>
    <mergeCell ref="B1:C1"/>
    <mergeCell ref="A3:D4"/>
    <mergeCell ref="A5:D5"/>
    <mergeCell ref="A6:C6"/>
    <mergeCell ref="B7:D7"/>
  </mergeCells>
  <phoneticPr fontId="9" type="noConversion"/>
  <pageMargins left="1.19" right="0.75" top="1" bottom="1" header="0.5" footer="0.5"/>
  <pageSetup paperSize="9" scale="7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A111"/>
  <sheetViews>
    <sheetView view="pageBreakPreview" zoomScaleNormal="78" zoomScaleSheetLayoutView="100" workbookViewId="0">
      <selection activeCell="Q12" sqref="Q12"/>
    </sheetView>
  </sheetViews>
  <sheetFormatPr defaultColWidth="9" defaultRowHeight="14"/>
  <cols>
    <col min="1" max="1" width="7.453125" style="231" customWidth="1"/>
    <col min="2" max="2" width="48.453125" style="232" customWidth="1"/>
    <col min="3" max="3" width="99.81640625" style="694" customWidth="1"/>
    <col min="4" max="4" width="85" style="233" hidden="1" customWidth="1"/>
    <col min="5" max="5" width="2.81640625" style="219" customWidth="1"/>
    <col min="6" max="11" width="9" style="229" hidden="1" customWidth="1"/>
    <col min="12" max="16384" width="9" style="229"/>
  </cols>
  <sheetData>
    <row r="1" spans="1:11" ht="14.5" thickBot="1">
      <c r="A1" s="216">
        <v>1</v>
      </c>
      <c r="B1" s="217" t="s">
        <v>571</v>
      </c>
      <c r="C1" s="689" t="s">
        <v>572</v>
      </c>
      <c r="D1" s="218"/>
      <c r="K1" s="229" t="s">
        <v>598</v>
      </c>
    </row>
    <row r="2" spans="1:11">
      <c r="A2" s="220">
        <v>1.1000000000000001</v>
      </c>
      <c r="B2" s="221" t="s">
        <v>62</v>
      </c>
      <c r="C2" s="690" t="s">
        <v>573</v>
      </c>
      <c r="D2" s="222" t="s">
        <v>370</v>
      </c>
      <c r="K2" s="229" t="s">
        <v>598</v>
      </c>
    </row>
    <row r="3" spans="1:11">
      <c r="A3" s="223" t="s">
        <v>63</v>
      </c>
      <c r="B3" s="224" t="s">
        <v>64</v>
      </c>
      <c r="C3" s="691" t="s">
        <v>663</v>
      </c>
      <c r="D3" s="225" t="s">
        <v>574</v>
      </c>
      <c r="K3" s="229" t="s">
        <v>598</v>
      </c>
    </row>
    <row r="4" spans="1:11" ht="58.5" customHeight="1">
      <c r="A4" s="223" t="s">
        <v>440</v>
      </c>
      <c r="B4" s="226" t="s">
        <v>441</v>
      </c>
      <c r="C4" s="692" t="s">
        <v>664</v>
      </c>
      <c r="D4" s="225"/>
      <c r="K4" s="229" t="s">
        <v>598</v>
      </c>
    </row>
    <row r="5" spans="1:11" s="48" customFormat="1" ht="79.5" customHeight="1">
      <c r="A5" s="105" t="s">
        <v>575</v>
      </c>
      <c r="B5" s="228" t="s">
        <v>576</v>
      </c>
      <c r="C5" s="693" t="s">
        <v>407</v>
      </c>
      <c r="D5" s="106" t="s">
        <v>577</v>
      </c>
      <c r="E5" s="118"/>
      <c r="K5" s="48" t="s">
        <v>599</v>
      </c>
    </row>
    <row r="6" spans="1:11" s="48" customFormat="1" ht="69.75" customHeight="1">
      <c r="A6" s="105" t="s">
        <v>578</v>
      </c>
      <c r="B6" s="228" t="s">
        <v>579</v>
      </c>
      <c r="C6" s="693" t="s">
        <v>407</v>
      </c>
      <c r="D6" s="106" t="s">
        <v>577</v>
      </c>
      <c r="E6" s="118"/>
      <c r="K6" s="48" t="s">
        <v>599</v>
      </c>
    </row>
    <row r="7" spans="1:11" ht="115.5" hidden="1" customHeight="1">
      <c r="A7" s="223" t="s">
        <v>531</v>
      </c>
      <c r="B7" s="264" t="s">
        <v>608</v>
      </c>
      <c r="C7" s="265"/>
      <c r="D7" s="266" t="s">
        <v>609</v>
      </c>
      <c r="K7" s="229" t="s">
        <v>610</v>
      </c>
    </row>
    <row r="8" spans="1:11" s="35" customFormat="1" ht="0.65" customHeight="1">
      <c r="A8" s="186" t="s">
        <v>580</v>
      </c>
      <c r="B8" s="230" t="s">
        <v>518</v>
      </c>
      <c r="C8" s="693"/>
      <c r="D8" s="199" t="s">
        <v>517</v>
      </c>
      <c r="E8" s="118"/>
      <c r="K8" s="35" t="s">
        <v>599</v>
      </c>
    </row>
    <row r="9" spans="1:11">
      <c r="K9" s="229" t="s">
        <v>598</v>
      </c>
    </row>
    <row r="10" spans="1:11" ht="14.5" thickBot="1">
      <c r="A10" s="220">
        <v>1.2</v>
      </c>
      <c r="B10" s="234" t="s">
        <v>581</v>
      </c>
      <c r="C10" s="695"/>
      <c r="D10" s="235"/>
      <c r="K10" s="229" t="s">
        <v>598</v>
      </c>
    </row>
    <row r="11" spans="1:11" ht="14.5" thickBot="1">
      <c r="A11" s="236" t="s">
        <v>65</v>
      </c>
      <c r="B11" s="237" t="s">
        <v>165</v>
      </c>
      <c r="C11" s="692" t="s">
        <v>659</v>
      </c>
      <c r="D11" s="238"/>
      <c r="K11" s="229" t="s">
        <v>598</v>
      </c>
    </row>
    <row r="12" spans="1:11" ht="14.5" thickBot="1">
      <c r="A12" s="236" t="s">
        <v>66</v>
      </c>
      <c r="B12" s="237" t="s">
        <v>504</v>
      </c>
      <c r="C12" s="692" t="s">
        <v>659</v>
      </c>
      <c r="D12" s="238"/>
      <c r="K12" s="229" t="s">
        <v>598</v>
      </c>
    </row>
    <row r="13" spans="1:11" ht="14.5" thickBot="1">
      <c r="A13" s="236" t="s">
        <v>68</v>
      </c>
      <c r="B13" s="232" t="s">
        <v>505</v>
      </c>
      <c r="C13" s="692" t="s">
        <v>665</v>
      </c>
      <c r="D13" s="238"/>
      <c r="K13" s="229" t="s">
        <v>598</v>
      </c>
    </row>
    <row r="14" spans="1:11" ht="14.5" thickBot="1">
      <c r="A14" s="236" t="s">
        <v>70</v>
      </c>
      <c r="B14" s="237" t="s">
        <v>67</v>
      </c>
      <c r="C14" s="692" t="s">
        <v>666</v>
      </c>
      <c r="D14" s="238"/>
      <c r="K14" s="229" t="s">
        <v>598</v>
      </c>
    </row>
    <row r="15" spans="1:11" ht="14.5" thickBot="1">
      <c r="A15" s="236" t="s">
        <v>72</v>
      </c>
      <c r="B15" s="237" t="s">
        <v>69</v>
      </c>
      <c r="C15" s="692" t="s">
        <v>667</v>
      </c>
      <c r="D15" s="239" t="s">
        <v>582</v>
      </c>
      <c r="G15" s="229" t="s">
        <v>600</v>
      </c>
      <c r="K15" s="229" t="s">
        <v>598</v>
      </c>
    </row>
    <row r="16" spans="1:11" ht="14.5" thickBot="1">
      <c r="A16" s="236" t="s">
        <v>122</v>
      </c>
      <c r="B16" s="237" t="s">
        <v>80</v>
      </c>
      <c r="C16" s="692" t="s">
        <v>668</v>
      </c>
      <c r="D16" s="238"/>
      <c r="G16" s="229" t="s">
        <v>601</v>
      </c>
      <c r="K16" s="229" t="s">
        <v>598</v>
      </c>
    </row>
    <row r="17" spans="1:11" ht="14.5" thickBot="1">
      <c r="A17" s="236" t="s">
        <v>16</v>
      </c>
      <c r="B17" s="237" t="s">
        <v>71</v>
      </c>
      <c r="C17" s="692" t="s">
        <v>669</v>
      </c>
      <c r="D17" s="238"/>
      <c r="G17" s="229" t="s">
        <v>602</v>
      </c>
      <c r="K17" s="229" t="s">
        <v>598</v>
      </c>
    </row>
    <row r="18" spans="1:11" ht="14.5" thickBot="1">
      <c r="A18" s="236" t="s">
        <v>167</v>
      </c>
      <c r="B18" s="237" t="s">
        <v>73</v>
      </c>
      <c r="C18" s="692" t="s">
        <v>670</v>
      </c>
      <c r="D18" s="238"/>
      <c r="G18" s="229" t="s">
        <v>603</v>
      </c>
      <c r="K18" s="229" t="s">
        <v>598</v>
      </c>
    </row>
    <row r="19" spans="1:11" ht="14.5" thickBot="1">
      <c r="A19" s="236" t="s">
        <v>168</v>
      </c>
      <c r="B19" s="237" t="s">
        <v>74</v>
      </c>
      <c r="C19" s="903" t="s">
        <v>671</v>
      </c>
      <c r="D19" s="238"/>
      <c r="G19" s="229" t="s">
        <v>604</v>
      </c>
      <c r="K19" s="229" t="s">
        <v>598</v>
      </c>
    </row>
    <row r="20" spans="1:11" ht="14.5" thickBot="1">
      <c r="A20" s="236" t="s">
        <v>371</v>
      </c>
      <c r="B20" s="237" t="s">
        <v>15</v>
      </c>
      <c r="C20" s="692" t="s">
        <v>672</v>
      </c>
      <c r="D20" s="238"/>
      <c r="G20" s="229" t="s">
        <v>605</v>
      </c>
      <c r="K20" s="229" t="s">
        <v>598</v>
      </c>
    </row>
    <row r="21" spans="1:11" ht="40.5" customHeight="1">
      <c r="A21" s="236" t="s">
        <v>506</v>
      </c>
      <c r="B21" s="232" t="s">
        <v>123</v>
      </c>
      <c r="C21" s="692" t="s">
        <v>666</v>
      </c>
      <c r="D21" s="240" t="s">
        <v>124</v>
      </c>
      <c r="K21" s="229" t="s">
        <v>598</v>
      </c>
    </row>
    <row r="22" spans="1:11" ht="28">
      <c r="A22" s="236" t="s">
        <v>507</v>
      </c>
      <c r="B22" s="241" t="s">
        <v>532</v>
      </c>
      <c r="C22" s="692" t="s">
        <v>1517</v>
      </c>
      <c r="D22" s="240"/>
      <c r="K22" s="229" t="s">
        <v>598</v>
      </c>
    </row>
    <row r="23" spans="1:11">
      <c r="A23" s="236"/>
      <c r="C23" s="692"/>
      <c r="D23" s="238"/>
      <c r="K23" s="229" t="s">
        <v>598</v>
      </c>
    </row>
    <row r="24" spans="1:11" ht="14.5" thickBot="1">
      <c r="A24" s="220">
        <v>1.3</v>
      </c>
      <c r="B24" s="242" t="s">
        <v>75</v>
      </c>
      <c r="C24" s="696"/>
      <c r="D24" s="235"/>
      <c r="K24" s="229" t="s">
        <v>598</v>
      </c>
    </row>
    <row r="25" spans="1:11" ht="26.25" customHeight="1" thickBot="1">
      <c r="A25" s="236" t="s">
        <v>76</v>
      </c>
      <c r="B25" s="237" t="s">
        <v>77</v>
      </c>
      <c r="C25" s="692" t="s">
        <v>8</v>
      </c>
      <c r="D25" s="239" t="s">
        <v>583</v>
      </c>
      <c r="G25" s="229" t="s">
        <v>437</v>
      </c>
      <c r="K25" s="229" t="s">
        <v>598</v>
      </c>
    </row>
    <row r="26" spans="1:11" ht="101.25" customHeight="1">
      <c r="A26" s="236" t="s">
        <v>438</v>
      </c>
      <c r="B26" s="232" t="s">
        <v>439</v>
      </c>
      <c r="C26" s="692" t="s">
        <v>605</v>
      </c>
      <c r="D26" s="240" t="s">
        <v>584</v>
      </c>
      <c r="G26" s="229" t="s">
        <v>8</v>
      </c>
      <c r="K26" s="229" t="s">
        <v>598</v>
      </c>
    </row>
    <row r="27" spans="1:11" ht="101.25" customHeight="1">
      <c r="A27" s="236" t="s">
        <v>585</v>
      </c>
      <c r="B27" s="232" t="s">
        <v>439</v>
      </c>
      <c r="C27" s="692" t="s">
        <v>605</v>
      </c>
      <c r="D27" s="240" t="s">
        <v>586</v>
      </c>
      <c r="K27" s="229" t="s">
        <v>599</v>
      </c>
    </row>
    <row r="28" spans="1:11" ht="28.5" thickBot="1">
      <c r="A28" s="236" t="s">
        <v>511</v>
      </c>
      <c r="B28" s="232" t="s">
        <v>530</v>
      </c>
      <c r="C28" s="692" t="s">
        <v>673</v>
      </c>
      <c r="D28" s="240" t="s">
        <v>169</v>
      </c>
      <c r="K28" s="229" t="s">
        <v>598</v>
      </c>
    </row>
    <row r="29" spans="1:11" ht="34.5" customHeight="1" thickBot="1">
      <c r="A29" s="236" t="s">
        <v>508</v>
      </c>
      <c r="B29" s="237" t="s">
        <v>509</v>
      </c>
      <c r="C29" s="692">
        <v>262</v>
      </c>
      <c r="D29" s="240" t="s">
        <v>510</v>
      </c>
      <c r="K29" s="229" t="s">
        <v>598</v>
      </c>
    </row>
    <row r="30" spans="1:11">
      <c r="A30" s="236" t="s">
        <v>78</v>
      </c>
      <c r="B30" s="232" t="s">
        <v>372</v>
      </c>
      <c r="C30" s="692">
        <v>262</v>
      </c>
      <c r="D30" s="240" t="s">
        <v>373</v>
      </c>
      <c r="K30" s="229" t="s">
        <v>598</v>
      </c>
    </row>
    <row r="31" spans="1:11">
      <c r="A31" s="236" t="s">
        <v>79</v>
      </c>
      <c r="B31" s="232" t="s">
        <v>80</v>
      </c>
      <c r="C31" s="692" t="s">
        <v>1518</v>
      </c>
      <c r="D31" s="240"/>
      <c r="K31" s="229" t="s">
        <v>598</v>
      </c>
    </row>
    <row r="32" spans="1:11">
      <c r="A32" s="236" t="s">
        <v>81</v>
      </c>
      <c r="B32" s="232" t="s">
        <v>82</v>
      </c>
      <c r="C32" s="692"/>
      <c r="D32" s="238"/>
      <c r="K32" s="229" t="s">
        <v>598</v>
      </c>
    </row>
    <row r="33" spans="1:11" ht="28">
      <c r="A33" s="236" t="s">
        <v>83</v>
      </c>
      <c r="B33" s="232" t="s">
        <v>84</v>
      </c>
      <c r="C33" s="692" t="s">
        <v>673</v>
      </c>
      <c r="D33" s="240" t="s">
        <v>587</v>
      </c>
      <c r="K33" s="229" t="s">
        <v>598</v>
      </c>
    </row>
    <row r="34" spans="1:11" ht="58.5" customHeight="1">
      <c r="A34" s="236" t="s">
        <v>85</v>
      </c>
      <c r="B34" s="232" t="s">
        <v>86</v>
      </c>
      <c r="C34" s="692" t="s">
        <v>673</v>
      </c>
      <c r="D34" s="240" t="s">
        <v>588</v>
      </c>
      <c r="G34" s="229" t="s">
        <v>606</v>
      </c>
      <c r="K34" s="229" t="s">
        <v>598</v>
      </c>
    </row>
    <row r="35" spans="1:11" ht="14.5" thickBot="1">
      <c r="A35" s="236" t="s">
        <v>88</v>
      </c>
      <c r="B35" s="232" t="s">
        <v>87</v>
      </c>
      <c r="C35" s="692" t="s">
        <v>606</v>
      </c>
      <c r="D35" s="240" t="s">
        <v>589</v>
      </c>
      <c r="G35" s="229" t="s">
        <v>409</v>
      </c>
      <c r="K35" s="229" t="s">
        <v>598</v>
      </c>
    </row>
    <row r="36" spans="1:11" ht="14.5" thickBot="1">
      <c r="A36" s="236" t="s">
        <v>90</v>
      </c>
      <c r="B36" s="237" t="s">
        <v>89</v>
      </c>
      <c r="C36" s="692" t="s">
        <v>410</v>
      </c>
      <c r="D36" s="240" t="s">
        <v>590</v>
      </c>
      <c r="G36" s="229" t="s">
        <v>607</v>
      </c>
      <c r="K36" s="232" t="s">
        <v>598</v>
      </c>
    </row>
    <row r="37" spans="1:11">
      <c r="A37" s="236"/>
      <c r="C37" s="692"/>
      <c r="D37" s="238"/>
      <c r="G37" s="229" t="s">
        <v>410</v>
      </c>
      <c r="K37" s="232" t="s">
        <v>598</v>
      </c>
    </row>
    <row r="38" spans="1:11" ht="16" hidden="1">
      <c r="A38" s="223" t="s">
        <v>52</v>
      </c>
      <c r="B38" s="267" t="s">
        <v>611</v>
      </c>
      <c r="C38" s="258" t="s">
        <v>612</v>
      </c>
      <c r="D38" s="258" t="s">
        <v>613</v>
      </c>
      <c r="G38" s="229" t="s">
        <v>411</v>
      </c>
      <c r="K38" s="229" t="s">
        <v>614</v>
      </c>
    </row>
    <row r="39" spans="1:11" hidden="1">
      <c r="A39" s="236"/>
      <c r="B39" s="268" t="s">
        <v>416</v>
      </c>
      <c r="C39" s="269"/>
      <c r="D39" s="270"/>
      <c r="G39" s="229" t="s">
        <v>412</v>
      </c>
      <c r="K39" s="229" t="s">
        <v>614</v>
      </c>
    </row>
    <row r="40" spans="1:11" hidden="1">
      <c r="A40" s="236"/>
      <c r="B40" s="268" t="s">
        <v>417</v>
      </c>
      <c r="C40" s="269"/>
      <c r="D40" s="270"/>
      <c r="K40" s="229" t="s">
        <v>614</v>
      </c>
    </row>
    <row r="41" spans="1:11" hidden="1">
      <c r="A41" s="236"/>
      <c r="B41" s="268" t="s">
        <v>418</v>
      </c>
      <c r="C41" s="269"/>
      <c r="D41" s="270"/>
      <c r="K41" s="229" t="s">
        <v>614</v>
      </c>
    </row>
    <row r="42" spans="1:11" hidden="1">
      <c r="A42" s="236"/>
      <c r="B42" s="268" t="s">
        <v>419</v>
      </c>
      <c r="C42" s="269"/>
      <c r="D42" s="270"/>
      <c r="K42" s="229" t="s">
        <v>614</v>
      </c>
    </row>
    <row r="43" spans="1:11" hidden="1">
      <c r="A43" s="236"/>
      <c r="B43" s="268" t="s">
        <v>420</v>
      </c>
      <c r="C43" s="269"/>
      <c r="D43" s="270"/>
      <c r="K43" s="229" t="s">
        <v>614</v>
      </c>
    </row>
    <row r="44" spans="1:11" hidden="1">
      <c r="A44" s="236"/>
      <c r="B44" s="268" t="s">
        <v>414</v>
      </c>
      <c r="C44" s="269"/>
      <c r="D44" s="270"/>
      <c r="K44" s="229" t="s">
        <v>614</v>
      </c>
    </row>
    <row r="45" spans="1:11" hidden="1">
      <c r="A45" s="236"/>
      <c r="B45" s="224"/>
      <c r="C45" s="271"/>
      <c r="D45" s="272"/>
      <c r="K45" s="229" t="s">
        <v>614</v>
      </c>
    </row>
    <row r="46" spans="1:11" s="35" customFormat="1">
      <c r="A46" s="104" t="s">
        <v>591</v>
      </c>
      <c r="B46" s="197" t="s">
        <v>258</v>
      </c>
      <c r="C46" s="697">
        <v>478</v>
      </c>
      <c r="D46" s="185"/>
      <c r="E46" s="118"/>
      <c r="G46" s="35" t="s">
        <v>410</v>
      </c>
      <c r="K46" s="35" t="s">
        <v>599</v>
      </c>
    </row>
    <row r="47" spans="1:11">
      <c r="A47" s="236"/>
      <c r="B47" s="224"/>
      <c r="C47" s="698"/>
      <c r="D47" s="243"/>
      <c r="K47" s="229" t="s">
        <v>598</v>
      </c>
    </row>
    <row r="48" spans="1:11">
      <c r="A48" s="220">
        <v>1.4</v>
      </c>
      <c r="B48" s="242" t="s">
        <v>53</v>
      </c>
      <c r="C48" s="696"/>
      <c r="D48" s="244" t="s">
        <v>374</v>
      </c>
      <c r="K48" s="229" t="s">
        <v>598</v>
      </c>
    </row>
    <row r="49" spans="1:11" ht="14.5" thickBot="1">
      <c r="A49" s="223" t="s">
        <v>91</v>
      </c>
      <c r="B49" s="224" t="s">
        <v>92</v>
      </c>
      <c r="C49" s="691" t="s">
        <v>8</v>
      </c>
      <c r="D49" s="225"/>
      <c r="K49" s="229" t="s">
        <v>598</v>
      </c>
    </row>
    <row r="50" spans="1:11" ht="31.5" customHeight="1">
      <c r="A50" s="223"/>
      <c r="B50" s="840" t="s">
        <v>179</v>
      </c>
      <c r="C50" s="692" t="s">
        <v>539</v>
      </c>
      <c r="D50" s="239"/>
      <c r="K50" s="229" t="s">
        <v>598</v>
      </c>
    </row>
    <row r="51" spans="1:11" ht="31.5" customHeight="1">
      <c r="A51" s="223"/>
      <c r="B51" s="841"/>
      <c r="C51" s="692"/>
      <c r="D51" s="240"/>
      <c r="K51" s="229" t="s">
        <v>598</v>
      </c>
    </row>
    <row r="52" spans="1:11" ht="14.5" thickBot="1">
      <c r="A52" s="223"/>
      <c r="B52" s="842"/>
      <c r="C52" s="692"/>
      <c r="D52" s="245"/>
      <c r="K52" s="229" t="s">
        <v>599</v>
      </c>
    </row>
    <row r="53" spans="1:11">
      <c r="A53" s="223"/>
      <c r="B53" s="843" t="s">
        <v>180</v>
      </c>
      <c r="C53" s="692" t="s">
        <v>539</v>
      </c>
      <c r="D53" s="239"/>
      <c r="K53" s="229" t="s">
        <v>598</v>
      </c>
    </row>
    <row r="54" spans="1:11" ht="14.5" thickBot="1">
      <c r="A54" s="223"/>
      <c r="B54" s="844"/>
      <c r="C54" s="692"/>
      <c r="D54" s="240"/>
      <c r="K54" s="229" t="s">
        <v>598</v>
      </c>
    </row>
    <row r="55" spans="1:11" s="35" customFormat="1" ht="28">
      <c r="A55" s="104"/>
      <c r="B55" s="246" t="s">
        <v>455</v>
      </c>
      <c r="C55" s="693" t="s">
        <v>1508</v>
      </c>
      <c r="D55" s="106" t="s">
        <v>456</v>
      </c>
      <c r="E55" s="118"/>
      <c r="K55" s="35" t="s">
        <v>599</v>
      </c>
    </row>
    <row r="56" spans="1:11">
      <c r="A56" s="223"/>
      <c r="B56" s="226"/>
      <c r="C56" s="692"/>
      <c r="D56" s="240"/>
    </row>
    <row r="57" spans="1:11" ht="14.5" thickBot="1">
      <c r="A57" s="223" t="s">
        <v>93</v>
      </c>
      <c r="B57" s="226" t="s">
        <v>98</v>
      </c>
      <c r="C57" s="699">
        <v>106123.96</v>
      </c>
      <c r="D57" s="248"/>
      <c r="K57" s="229" t="s">
        <v>598</v>
      </c>
    </row>
    <row r="58" spans="1:11" ht="14.5" hidden="1" thickBot="1">
      <c r="A58" s="223" t="s">
        <v>615</v>
      </c>
      <c r="B58" s="226" t="s">
        <v>616</v>
      </c>
      <c r="C58" s="247" t="s">
        <v>414</v>
      </c>
      <c r="D58" s="239" t="s">
        <v>617</v>
      </c>
      <c r="K58" s="229" t="s">
        <v>610</v>
      </c>
    </row>
    <row r="59" spans="1:11" ht="14.5" hidden="1" thickBot="1">
      <c r="A59" s="223" t="s">
        <v>618</v>
      </c>
      <c r="B59" s="226" t="s">
        <v>619</v>
      </c>
      <c r="C59" s="247" t="s">
        <v>674</v>
      </c>
      <c r="D59" s="239"/>
      <c r="K59" s="229" t="s">
        <v>610</v>
      </c>
    </row>
    <row r="60" spans="1:11" ht="42.5" hidden="1" thickBot="1">
      <c r="A60" s="223" t="s">
        <v>620</v>
      </c>
      <c r="B60" s="226" t="s">
        <v>621</v>
      </c>
      <c r="C60" s="247" t="s">
        <v>675</v>
      </c>
      <c r="D60" s="239"/>
      <c r="K60" s="229" t="s">
        <v>610</v>
      </c>
    </row>
    <row r="61" spans="1:11" ht="56.5" hidden="1" thickBot="1">
      <c r="A61" s="231" t="s">
        <v>622</v>
      </c>
      <c r="B61" s="226" t="s">
        <v>623</v>
      </c>
      <c r="C61" s="247" t="s">
        <v>676</v>
      </c>
      <c r="D61" s="239"/>
      <c r="K61" s="229" t="s">
        <v>610</v>
      </c>
    </row>
    <row r="62" spans="1:11" ht="14.5" thickBot="1">
      <c r="A62" s="223" t="s">
        <v>95</v>
      </c>
      <c r="B62" s="249" t="s">
        <v>20</v>
      </c>
      <c r="C62" s="692" t="s">
        <v>414</v>
      </c>
      <c r="D62" s="240" t="s">
        <v>592</v>
      </c>
      <c r="G62" s="229" t="s">
        <v>413</v>
      </c>
      <c r="K62" s="229" t="s">
        <v>598</v>
      </c>
    </row>
    <row r="63" spans="1:11">
      <c r="A63" s="223" t="s">
        <v>97</v>
      </c>
      <c r="B63" s="226" t="s">
        <v>100</v>
      </c>
      <c r="C63" s="692" t="s">
        <v>674</v>
      </c>
      <c r="D63" s="239" t="s">
        <v>375</v>
      </c>
      <c r="G63" s="229" t="s">
        <v>414</v>
      </c>
      <c r="K63" s="229" t="s">
        <v>598</v>
      </c>
    </row>
    <row r="64" spans="1:11" ht="105" hidden="1" customHeight="1">
      <c r="A64" s="223" t="s">
        <v>624</v>
      </c>
      <c r="B64" s="226" t="s">
        <v>625</v>
      </c>
      <c r="C64" s="273">
        <v>737297.04</v>
      </c>
      <c r="D64" s="274" t="s">
        <v>626</v>
      </c>
      <c r="G64" s="229" t="s">
        <v>415</v>
      </c>
      <c r="K64" s="229" t="s">
        <v>610</v>
      </c>
    </row>
    <row r="65" spans="1:11" ht="49.5" hidden="1" customHeight="1">
      <c r="A65" s="223"/>
      <c r="B65" s="226" t="s">
        <v>627</v>
      </c>
      <c r="C65" s="247" t="s">
        <v>677</v>
      </c>
      <c r="D65" s="274"/>
      <c r="K65" s="229" t="s">
        <v>610</v>
      </c>
    </row>
    <row r="66" spans="1:11" ht="49.5" customHeight="1">
      <c r="A66" s="223"/>
      <c r="B66" s="246" t="s">
        <v>593</v>
      </c>
      <c r="C66" s="699" t="s">
        <v>1509</v>
      </c>
      <c r="D66" s="200" t="s">
        <v>429</v>
      </c>
      <c r="K66" s="229" t="s">
        <v>599</v>
      </c>
    </row>
    <row r="67" spans="1:11" ht="28" hidden="1">
      <c r="A67" s="223" t="s">
        <v>628</v>
      </c>
      <c r="B67" s="253" t="s">
        <v>629</v>
      </c>
      <c r="C67" s="227" t="s">
        <v>678</v>
      </c>
      <c r="D67" s="274" t="s">
        <v>630</v>
      </c>
      <c r="K67" s="229" t="s">
        <v>610</v>
      </c>
    </row>
    <row r="68" spans="1:11" ht="28.5" hidden="1" customHeight="1">
      <c r="A68" s="275" t="s">
        <v>631</v>
      </c>
      <c r="B68" s="253" t="s">
        <v>632</v>
      </c>
      <c r="C68" s="227">
        <v>149</v>
      </c>
      <c r="D68" s="274" t="s">
        <v>630</v>
      </c>
      <c r="K68" s="229" t="s">
        <v>610</v>
      </c>
    </row>
    <row r="69" spans="1:11" ht="28" hidden="1">
      <c r="A69" s="276" t="s">
        <v>633</v>
      </c>
      <c r="B69" s="226" t="s">
        <v>634</v>
      </c>
      <c r="C69" s="227" t="s">
        <v>679</v>
      </c>
      <c r="D69" s="239" t="s">
        <v>635</v>
      </c>
      <c r="K69" s="229" t="s">
        <v>610</v>
      </c>
    </row>
    <row r="70" spans="1:11" ht="42" hidden="1">
      <c r="A70" s="276" t="s">
        <v>636</v>
      </c>
      <c r="B70" s="226" t="s">
        <v>637</v>
      </c>
      <c r="C70" s="227">
        <v>500</v>
      </c>
      <c r="D70" s="248"/>
      <c r="K70" s="229" t="s">
        <v>610</v>
      </c>
    </row>
    <row r="71" spans="1:11" hidden="1">
      <c r="A71" s="276" t="s">
        <v>638</v>
      </c>
      <c r="B71" s="226" t="s">
        <v>639</v>
      </c>
      <c r="C71" s="227" t="s">
        <v>597</v>
      </c>
      <c r="D71" s="240" t="s">
        <v>595</v>
      </c>
      <c r="K71" s="229" t="s">
        <v>610</v>
      </c>
    </row>
    <row r="72" spans="1:11" ht="28">
      <c r="A72" s="223" t="s">
        <v>99</v>
      </c>
      <c r="B72" s="226" t="s">
        <v>102</v>
      </c>
      <c r="C72" s="692" t="s">
        <v>676</v>
      </c>
      <c r="D72" s="240" t="s">
        <v>376</v>
      </c>
      <c r="K72" s="229" t="s">
        <v>598</v>
      </c>
    </row>
    <row r="73" spans="1:11">
      <c r="A73" s="223" t="s">
        <v>101</v>
      </c>
      <c r="B73" s="226" t="s">
        <v>104</v>
      </c>
      <c r="C73" s="692" t="s">
        <v>1510</v>
      </c>
      <c r="D73" s="240" t="s">
        <v>14</v>
      </c>
      <c r="K73" s="229" t="s">
        <v>598</v>
      </c>
    </row>
    <row r="74" spans="1:11">
      <c r="A74" s="223" t="s">
        <v>103</v>
      </c>
      <c r="B74" s="226" t="s">
        <v>138</v>
      </c>
      <c r="C74" s="700">
        <v>966000</v>
      </c>
      <c r="D74" s="248"/>
      <c r="K74" s="229" t="s">
        <v>598</v>
      </c>
    </row>
    <row r="75" spans="1:11">
      <c r="A75" s="223"/>
      <c r="B75" s="226" t="s">
        <v>118</v>
      </c>
      <c r="C75" s="692" t="s">
        <v>1512</v>
      </c>
      <c r="D75" s="248"/>
      <c r="K75" s="229" t="s">
        <v>598</v>
      </c>
    </row>
    <row r="76" spans="1:11" ht="42" hidden="1">
      <c r="A76" s="223" t="s">
        <v>640</v>
      </c>
      <c r="B76" s="226" t="s">
        <v>641</v>
      </c>
      <c r="C76" s="227"/>
      <c r="D76" s="248"/>
      <c r="K76" s="229" t="s">
        <v>610</v>
      </c>
    </row>
    <row r="77" spans="1:11" ht="28">
      <c r="A77" s="223" t="s">
        <v>105</v>
      </c>
      <c r="B77" s="226" t="s">
        <v>139</v>
      </c>
      <c r="C77" s="701" t="s">
        <v>677</v>
      </c>
      <c r="D77" s="240" t="s">
        <v>35</v>
      </c>
      <c r="K77" s="229" t="s">
        <v>598</v>
      </c>
    </row>
    <row r="78" spans="1:11" ht="14.5" thickBot="1">
      <c r="A78" s="223" t="s">
        <v>106</v>
      </c>
      <c r="B78" s="226" t="s">
        <v>140</v>
      </c>
      <c r="C78" s="702" t="s">
        <v>1511</v>
      </c>
      <c r="D78" s="240" t="s">
        <v>141</v>
      </c>
      <c r="K78" s="229" t="s">
        <v>598</v>
      </c>
    </row>
    <row r="79" spans="1:11" ht="28.5" thickBot="1">
      <c r="A79" s="223" t="s">
        <v>178</v>
      </c>
      <c r="B79" s="249" t="s">
        <v>94</v>
      </c>
      <c r="C79" s="692" t="s">
        <v>1513</v>
      </c>
      <c r="D79" s="250" t="s">
        <v>115</v>
      </c>
      <c r="K79" s="229" t="s">
        <v>598</v>
      </c>
    </row>
    <row r="80" spans="1:11">
      <c r="A80" s="223"/>
      <c r="B80" s="251" t="s">
        <v>594</v>
      </c>
      <c r="C80" s="703">
        <v>122</v>
      </c>
      <c r="D80" s="252"/>
      <c r="K80" s="229" t="s">
        <v>598</v>
      </c>
    </row>
    <row r="81" spans="1:11" ht="28">
      <c r="A81" s="223" t="s">
        <v>18</v>
      </c>
      <c r="B81" s="253" t="s">
        <v>96</v>
      </c>
      <c r="C81" s="703" t="s">
        <v>1514</v>
      </c>
      <c r="D81" s="252" t="s">
        <v>115</v>
      </c>
      <c r="K81" s="229" t="s">
        <v>598</v>
      </c>
    </row>
    <row r="82" spans="1:11">
      <c r="A82" s="223"/>
      <c r="B82" s="251" t="s">
        <v>594</v>
      </c>
      <c r="C82" s="703">
        <v>1151</v>
      </c>
      <c r="D82" s="252"/>
      <c r="K82" s="229" t="s">
        <v>598</v>
      </c>
    </row>
    <row r="83" spans="1:11">
      <c r="A83" s="223" t="s">
        <v>19</v>
      </c>
      <c r="B83" s="226" t="s">
        <v>142</v>
      </c>
      <c r="C83" s="692"/>
      <c r="D83" s="240" t="s">
        <v>595</v>
      </c>
      <c r="K83" s="229" t="s">
        <v>598</v>
      </c>
    </row>
    <row r="84" spans="1:11" ht="14.5" hidden="1" thickBot="1">
      <c r="A84" s="223" t="s">
        <v>642</v>
      </c>
      <c r="B84" s="249" t="s">
        <v>643</v>
      </c>
      <c r="C84" s="227"/>
      <c r="D84" s="240" t="s">
        <v>595</v>
      </c>
      <c r="K84" s="229" t="s">
        <v>610</v>
      </c>
    </row>
    <row r="85" spans="1:11" ht="14.5" hidden="1" thickBot="1">
      <c r="A85" s="223" t="s">
        <v>644</v>
      </c>
      <c r="B85" s="249" t="s">
        <v>645</v>
      </c>
      <c r="C85" s="227"/>
      <c r="D85" s="240" t="s">
        <v>595</v>
      </c>
      <c r="K85" s="229" t="s">
        <v>610</v>
      </c>
    </row>
    <row r="86" spans="1:11">
      <c r="A86" s="223"/>
      <c r="B86" s="254"/>
      <c r="C86" s="704"/>
      <c r="D86" s="255"/>
      <c r="K86" s="229" t="s">
        <v>598</v>
      </c>
    </row>
    <row r="87" spans="1:11">
      <c r="A87" s="256" t="s">
        <v>377</v>
      </c>
      <c r="B87" s="257" t="s">
        <v>143</v>
      </c>
      <c r="C87" s="687" t="s">
        <v>144</v>
      </c>
      <c r="D87" s="258" t="s">
        <v>145</v>
      </c>
      <c r="E87" s="259"/>
      <c r="K87" s="229" t="s">
        <v>598</v>
      </c>
    </row>
    <row r="88" spans="1:11">
      <c r="A88" s="236"/>
      <c r="B88" s="260" t="s">
        <v>1515</v>
      </c>
      <c r="C88" s="688"/>
      <c r="D88" s="261"/>
      <c r="K88" s="229" t="s">
        <v>598</v>
      </c>
    </row>
    <row r="89" spans="1:11">
      <c r="A89" s="236"/>
      <c r="B89" s="260" t="s">
        <v>1516</v>
      </c>
      <c r="C89" s="688">
        <v>35</v>
      </c>
      <c r="D89" s="261">
        <v>26129.79</v>
      </c>
      <c r="K89" s="229" t="s">
        <v>598</v>
      </c>
    </row>
    <row r="90" spans="1:11">
      <c r="A90" s="236"/>
      <c r="B90" s="260" t="s">
        <v>146</v>
      </c>
      <c r="C90" s="688">
        <v>22</v>
      </c>
      <c r="D90" s="261">
        <v>39314.35</v>
      </c>
      <c r="K90" s="229" t="s">
        <v>598</v>
      </c>
    </row>
    <row r="91" spans="1:11">
      <c r="A91" s="236"/>
      <c r="B91" s="260" t="s">
        <v>147</v>
      </c>
      <c r="C91" s="688">
        <v>205</v>
      </c>
      <c r="D91" s="261">
        <v>40679.82</v>
      </c>
      <c r="K91" s="229" t="s">
        <v>598</v>
      </c>
    </row>
    <row r="92" spans="1:11">
      <c r="A92" s="236"/>
      <c r="B92" s="260" t="s">
        <v>148</v>
      </c>
      <c r="C92" s="688">
        <f>SUM(C88:C91)</f>
        <v>262</v>
      </c>
      <c r="D92" s="261">
        <f>SUM(D88:D91)</f>
        <v>106123.95999999999</v>
      </c>
      <c r="K92" s="229" t="s">
        <v>598</v>
      </c>
    </row>
    <row r="93" spans="1:11">
      <c r="A93" s="262"/>
      <c r="D93" s="238"/>
      <c r="K93" s="229" t="s">
        <v>598</v>
      </c>
    </row>
    <row r="94" spans="1:11" ht="33.75" hidden="1" customHeight="1">
      <c r="A94" s="256" t="s">
        <v>646</v>
      </c>
      <c r="B94" s="845" t="s">
        <v>647</v>
      </c>
      <c r="C94" s="846"/>
      <c r="D94" s="847"/>
      <c r="E94" s="259"/>
      <c r="K94" s="229" t="s">
        <v>610</v>
      </c>
    </row>
    <row r="95" spans="1:11" ht="90" hidden="1" customHeight="1">
      <c r="A95" s="277"/>
      <c r="B95" s="278" t="s">
        <v>648</v>
      </c>
      <c r="C95" s="279" t="s">
        <v>145</v>
      </c>
      <c r="D95" s="279" t="s">
        <v>649</v>
      </c>
      <c r="E95" s="259"/>
      <c r="K95" s="229" t="s">
        <v>610</v>
      </c>
    </row>
    <row r="96" spans="1:11" ht="28" hidden="1">
      <c r="A96" s="236"/>
      <c r="B96" s="280" t="s">
        <v>650</v>
      </c>
      <c r="C96" s="281" t="s">
        <v>651</v>
      </c>
      <c r="D96" s="281" t="s">
        <v>652</v>
      </c>
      <c r="K96" s="229" t="s">
        <v>610</v>
      </c>
    </row>
    <row r="97" spans="1:27" ht="28" hidden="1">
      <c r="A97" s="236"/>
      <c r="B97" s="280" t="s">
        <v>653</v>
      </c>
      <c r="C97" s="281" t="s">
        <v>651</v>
      </c>
      <c r="D97" s="281" t="s">
        <v>654</v>
      </c>
      <c r="K97" s="229" t="s">
        <v>610</v>
      </c>
    </row>
    <row r="98" spans="1:27" hidden="1">
      <c r="A98" s="236"/>
      <c r="B98" s="282"/>
      <c r="C98" s="269"/>
      <c r="D98" s="270"/>
      <c r="K98" s="229" t="s">
        <v>610</v>
      </c>
    </row>
    <row r="99" spans="1:27" hidden="1">
      <c r="A99" s="236"/>
      <c r="B99" s="282"/>
      <c r="C99" s="269"/>
      <c r="D99" s="270"/>
      <c r="K99" s="229" t="s">
        <v>610</v>
      </c>
    </row>
    <row r="100" spans="1:27" hidden="1">
      <c r="A100" s="236"/>
      <c r="B100" s="282"/>
      <c r="C100" s="269"/>
      <c r="D100" s="270"/>
      <c r="K100" s="229" t="s">
        <v>610</v>
      </c>
    </row>
    <row r="101" spans="1:27">
      <c r="B101" s="227"/>
      <c r="C101" s="692"/>
      <c r="D101" s="263"/>
    </row>
    <row r="110" spans="1:27">
      <c r="AA110" s="229" t="s">
        <v>596</v>
      </c>
    </row>
    <row r="111" spans="1:27">
      <c r="AA111" s="229" t="s">
        <v>597</v>
      </c>
    </row>
  </sheetData>
  <sheetProtection formatCells="0" formatColumns="0" formatRows="0" insertColumns="0" insertRows="0" insertHyperlinks="0" sort="0" autoFilter="0" pivotTables="0"/>
  <autoFilter ref="K1:K111" xr:uid="{00000000-0009-0000-0000-000001000000}">
    <filterColumn colId="0">
      <filters blank="1">
        <filter val="both"/>
        <filter val="PEFC"/>
      </filters>
    </filterColumn>
  </autoFilter>
  <mergeCells count="3">
    <mergeCell ref="B50:B52"/>
    <mergeCell ref="B53:B54"/>
    <mergeCell ref="B94:D94"/>
  </mergeCells>
  <dataValidations count="6">
    <dataValidation type="list" allowBlank="1" showInputMessage="1" showErrorMessage="1" sqref="C67:C68 C71 C83:C85" xr:uid="{00000000-0002-0000-0100-000000000000}">
      <formula1>$AA$110:$AA$111</formula1>
    </dataValidation>
    <dataValidation type="list" allowBlank="1" showInputMessage="1" showErrorMessage="1" sqref="C25" xr:uid="{00000000-0002-0000-0100-000001000000}">
      <formula1>$G$25:$G$30</formula1>
    </dataValidation>
    <dataValidation type="list" allowBlank="1" showInputMessage="1" showErrorMessage="1" sqref="C36" xr:uid="{00000000-0002-0000-0100-000002000000}">
      <formula1>$G$36:$G$39</formula1>
    </dataValidation>
    <dataValidation type="list" allowBlank="1" showInputMessage="1" showErrorMessage="1" sqref="C26:C27" xr:uid="{00000000-0002-0000-0100-000003000000}">
      <formula1>$G$15:$G$20</formula1>
    </dataValidation>
    <dataValidation type="list" allowBlank="1" showInputMessage="1" showErrorMessage="1" sqref="C35" xr:uid="{00000000-0002-0000-0100-000004000000}">
      <formula1>$G$34:$G$35</formula1>
    </dataValidation>
    <dataValidation type="list" allowBlank="1" showInputMessage="1" showErrorMessage="1" sqref="C62" xr:uid="{00000000-0002-0000-0100-000005000000}">
      <formula1>$G$62:$G$64</formula1>
    </dataValidation>
  </dataValidations>
  <hyperlinks>
    <hyperlink ref="C19" r:id="rId1" xr:uid="{63854BAD-3869-425A-9B04-B4E38EB94053}"/>
  </hyperlinks>
  <pageMargins left="0.7" right="0.7" top="0.75" bottom="0.75" header="0.3" footer="0.3"/>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600"/>
  <sheetViews>
    <sheetView workbookViewId="0">
      <selection activeCell="M16" sqref="M16"/>
    </sheetView>
  </sheetViews>
  <sheetFormatPr defaultColWidth="11.453125" defaultRowHeight="15.5"/>
  <cols>
    <col min="1" max="1" width="4.1796875" style="3" customWidth="1"/>
    <col min="2" max="4" width="11.453125" style="4" customWidth="1"/>
    <col min="5" max="5" width="9.1796875" style="4" customWidth="1"/>
    <col min="6" max="6" width="3.1796875" style="4" customWidth="1"/>
    <col min="7" max="7" width="7.26953125" style="4" customWidth="1"/>
    <col min="8" max="8" width="10.54296875" style="4" customWidth="1"/>
    <col min="9" max="9" width="11.453125" style="4" customWidth="1"/>
    <col min="10" max="10" width="10.453125" style="4" customWidth="1"/>
    <col min="11" max="11" width="9.7265625" style="4" customWidth="1"/>
    <col min="12" max="16384" width="11.453125" style="4"/>
  </cols>
  <sheetData>
    <row r="1" spans="1:12">
      <c r="A1" s="33" t="s">
        <v>355</v>
      </c>
    </row>
    <row r="2" spans="1:12" ht="16.5" customHeight="1" thickBot="1">
      <c r="B2" s="888" t="s">
        <v>266</v>
      </c>
      <c r="C2" s="889"/>
      <c r="D2" s="889"/>
      <c r="E2" s="889"/>
      <c r="F2" s="12"/>
      <c r="G2" s="890" t="s">
        <v>267</v>
      </c>
      <c r="H2" s="890"/>
      <c r="I2" s="890"/>
      <c r="J2" s="890"/>
      <c r="K2" s="890"/>
      <c r="L2" s="891"/>
    </row>
    <row r="3" spans="1:12" ht="92.25" customHeight="1" thickTop="1" thickBot="1">
      <c r="B3" s="11"/>
      <c r="C3" s="11"/>
      <c r="D3" s="11"/>
      <c r="E3" s="11"/>
      <c r="F3" s="12"/>
      <c r="G3" s="13"/>
      <c r="H3" s="13"/>
      <c r="I3" s="13"/>
      <c r="J3" s="13"/>
      <c r="K3" s="13"/>
      <c r="L3" s="14"/>
    </row>
    <row r="4" spans="1:12" ht="40.5" customHeight="1" thickTop="1" thickBot="1">
      <c r="A4" s="5"/>
      <c r="B4" s="15" t="s">
        <v>268</v>
      </c>
      <c r="C4" s="892" t="s">
        <v>139</v>
      </c>
      <c r="D4" s="893"/>
      <c r="E4" s="894"/>
      <c r="F4" s="12"/>
      <c r="G4" s="16">
        <v>1</v>
      </c>
      <c r="H4" s="16" t="s">
        <v>269</v>
      </c>
      <c r="I4" s="895" t="s">
        <v>270</v>
      </c>
      <c r="J4" s="896"/>
      <c r="K4" s="896"/>
      <c r="L4" s="897"/>
    </row>
    <row r="5" spans="1:12" ht="36.75" customHeight="1" thickTop="1" thickBot="1">
      <c r="A5" s="6"/>
      <c r="B5" s="17">
        <v>1000</v>
      </c>
      <c r="C5" s="17" t="s">
        <v>271</v>
      </c>
      <c r="D5" s="17"/>
      <c r="E5" s="18"/>
      <c r="F5" s="12"/>
      <c r="G5" s="16">
        <v>2</v>
      </c>
      <c r="H5" s="16" t="s">
        <v>272</v>
      </c>
      <c r="I5" s="898" t="s">
        <v>273</v>
      </c>
      <c r="J5" s="899"/>
      <c r="K5" s="899"/>
      <c r="L5" s="19" t="s">
        <v>274</v>
      </c>
    </row>
    <row r="6" spans="1:12" ht="37" thickTop="1" thickBot="1">
      <c r="A6" s="6"/>
      <c r="B6" s="16">
        <v>1010</v>
      </c>
      <c r="C6" s="16"/>
      <c r="D6" s="16" t="s">
        <v>275</v>
      </c>
      <c r="E6" s="20"/>
      <c r="F6" s="12"/>
      <c r="G6" s="16">
        <v>3</v>
      </c>
      <c r="H6" s="21" t="s">
        <v>276</v>
      </c>
      <c r="I6" s="898"/>
      <c r="J6" s="899"/>
      <c r="K6" s="899"/>
      <c r="L6" s="22" t="s">
        <v>277</v>
      </c>
    </row>
    <row r="7" spans="1:12" ht="16" thickBot="1">
      <c r="A7" s="6"/>
      <c r="B7" s="16">
        <v>1020</v>
      </c>
      <c r="C7" s="16"/>
      <c r="D7" s="16" t="s">
        <v>278</v>
      </c>
      <c r="E7" s="20"/>
      <c r="F7" s="12"/>
      <c r="G7" s="23">
        <v>4</v>
      </c>
      <c r="H7" s="900" t="s">
        <v>279</v>
      </c>
      <c r="I7" s="901"/>
      <c r="J7" s="901"/>
      <c r="K7" s="901"/>
      <c r="L7" s="902"/>
    </row>
    <row r="8" spans="1:12" ht="18.5" thickBot="1">
      <c r="A8" s="6"/>
      <c r="B8" s="16">
        <v>1030</v>
      </c>
      <c r="C8" s="16"/>
      <c r="D8" s="16" t="s">
        <v>280</v>
      </c>
      <c r="E8" s="20"/>
    </row>
    <row r="9" spans="1:12" s="7" customFormat="1" ht="16" thickBot="1">
      <c r="A9" s="6"/>
      <c r="B9" s="16">
        <v>1040</v>
      </c>
      <c r="C9" s="16"/>
      <c r="D9" s="16" t="s">
        <v>281</v>
      </c>
      <c r="E9" s="20"/>
    </row>
    <row r="10" spans="1:12" s="7" customFormat="1" ht="20.25" customHeight="1" thickBot="1">
      <c r="A10" s="6"/>
      <c r="B10" s="23">
        <v>1050</v>
      </c>
      <c r="C10" s="23"/>
      <c r="D10" s="23" t="s">
        <v>282</v>
      </c>
      <c r="E10" s="24"/>
    </row>
    <row r="11" spans="1:12" ht="19" thickTop="1" thickBot="1">
      <c r="A11" s="6"/>
      <c r="B11" s="17">
        <v>2000</v>
      </c>
      <c r="C11" s="17" t="s">
        <v>283</v>
      </c>
      <c r="D11" s="17"/>
      <c r="E11" s="18"/>
    </row>
    <row r="12" spans="1:12" ht="37" thickTop="1" thickBot="1">
      <c r="A12" s="6"/>
      <c r="B12" s="16">
        <v>2010</v>
      </c>
      <c r="C12" s="16"/>
      <c r="D12" s="16" t="s">
        <v>284</v>
      </c>
      <c r="E12" s="20"/>
    </row>
    <row r="13" spans="1:12" ht="16" thickBot="1">
      <c r="A13" s="6"/>
      <c r="B13" s="23">
        <v>2020</v>
      </c>
      <c r="C13" s="23"/>
      <c r="D13" s="23" t="s">
        <v>285</v>
      </c>
      <c r="E13" s="24"/>
    </row>
    <row r="14" spans="1:12" ht="19" thickTop="1" thickBot="1">
      <c r="A14" s="6"/>
      <c r="B14" s="17">
        <v>3000</v>
      </c>
      <c r="C14" s="17" t="s">
        <v>286</v>
      </c>
      <c r="D14" s="17"/>
      <c r="E14" s="18"/>
    </row>
    <row r="15" spans="1:12" ht="31.5" customHeight="1" thickTop="1" thickBot="1">
      <c r="A15" s="6"/>
      <c r="B15" s="25">
        <v>3010</v>
      </c>
      <c r="C15" s="25"/>
      <c r="D15" s="25" t="s">
        <v>287</v>
      </c>
      <c r="E15" s="26"/>
    </row>
    <row r="16" spans="1:12" ht="16" thickBot="1">
      <c r="A16" s="6"/>
      <c r="B16" s="27">
        <v>3020</v>
      </c>
      <c r="C16" s="27"/>
      <c r="D16" s="27" t="s">
        <v>288</v>
      </c>
      <c r="E16" s="27"/>
    </row>
    <row r="17" spans="1:5" ht="19" thickTop="1" thickBot="1">
      <c r="A17" s="6"/>
      <c r="B17" s="17">
        <v>4000</v>
      </c>
      <c r="C17" s="17" t="s">
        <v>249</v>
      </c>
      <c r="D17" s="17"/>
      <c r="E17" s="18"/>
    </row>
    <row r="18" spans="1:5" ht="19" thickTop="1" thickBot="1">
      <c r="A18" s="6"/>
      <c r="B18" s="16">
        <v>4010</v>
      </c>
      <c r="C18" s="16"/>
      <c r="D18" s="16" t="s">
        <v>289</v>
      </c>
      <c r="E18" s="20"/>
    </row>
    <row r="19" spans="1:5" ht="18.5" thickBot="1">
      <c r="A19" s="6"/>
      <c r="B19" s="16">
        <v>4020</v>
      </c>
      <c r="C19" s="16"/>
      <c r="D19" s="16" t="s">
        <v>290</v>
      </c>
      <c r="E19" s="20"/>
    </row>
    <row r="20" spans="1:5" ht="18.5" thickBot="1">
      <c r="A20" s="6"/>
      <c r="B20" s="16">
        <v>4030</v>
      </c>
      <c r="C20" s="16"/>
      <c r="D20" s="16" t="s">
        <v>291</v>
      </c>
      <c r="E20" s="20"/>
    </row>
    <row r="21" spans="1:5" ht="18.5" thickBot="1">
      <c r="A21" s="6"/>
      <c r="B21" s="16">
        <v>4040</v>
      </c>
      <c r="C21" s="16"/>
      <c r="D21" s="16" t="s">
        <v>292</v>
      </c>
      <c r="E21" s="20"/>
    </row>
    <row r="22" spans="1:5" ht="27.75" customHeight="1" thickBot="1">
      <c r="A22" s="6"/>
      <c r="B22" s="16">
        <v>4050</v>
      </c>
      <c r="C22" s="16"/>
      <c r="D22" s="16" t="s">
        <v>293</v>
      </c>
      <c r="E22" s="20"/>
    </row>
    <row r="23" spans="1:5" ht="16" thickBot="1">
      <c r="A23" s="6"/>
      <c r="B23" s="16">
        <v>4060</v>
      </c>
      <c r="C23" s="16"/>
      <c r="D23" s="16" t="s">
        <v>294</v>
      </c>
      <c r="E23" s="20"/>
    </row>
    <row r="24" spans="1:5" ht="27.5" thickBot="1">
      <c r="A24" s="6"/>
      <c r="B24" s="16">
        <v>4070</v>
      </c>
      <c r="C24" s="16"/>
      <c r="D24" s="16" t="s">
        <v>295</v>
      </c>
      <c r="E24" s="20"/>
    </row>
    <row r="25" spans="1:5" ht="16" thickBot="1">
      <c r="A25" s="6"/>
      <c r="B25" s="23">
        <v>4080</v>
      </c>
      <c r="C25" s="23"/>
      <c r="D25" s="23" t="s">
        <v>296</v>
      </c>
      <c r="E25" s="24"/>
    </row>
    <row r="26" spans="1:5" ht="19" thickTop="1" thickBot="1">
      <c r="A26" s="6"/>
      <c r="B26" s="17">
        <v>5000</v>
      </c>
      <c r="C26" s="17" t="s">
        <v>297</v>
      </c>
      <c r="D26" s="17"/>
      <c r="E26" s="18"/>
    </row>
    <row r="27" spans="1:5" ht="16.5" thickTop="1" thickBot="1">
      <c r="A27" s="6"/>
      <c r="B27" s="16">
        <v>5010</v>
      </c>
      <c r="C27" s="16"/>
      <c r="D27" s="16" t="s">
        <v>298</v>
      </c>
      <c r="E27" s="20"/>
    </row>
    <row r="28" spans="1:5" ht="16" thickBot="1">
      <c r="A28" s="6"/>
      <c r="B28" s="16">
        <v>5020</v>
      </c>
      <c r="C28" s="16"/>
      <c r="D28" s="16" t="s">
        <v>250</v>
      </c>
      <c r="E28" s="20"/>
    </row>
    <row r="29" spans="1:5" ht="16" thickBot="1">
      <c r="A29" s="6"/>
      <c r="B29" s="16">
        <v>5030</v>
      </c>
      <c r="C29" s="16"/>
      <c r="D29" s="16" t="s">
        <v>299</v>
      </c>
      <c r="E29" s="20"/>
    </row>
    <row r="30" spans="1:5" ht="16" thickBot="1">
      <c r="A30" s="6"/>
      <c r="B30" s="16">
        <v>5031</v>
      </c>
      <c r="C30" s="16"/>
      <c r="D30" s="16"/>
      <c r="E30" s="20" t="s">
        <v>300</v>
      </c>
    </row>
    <row r="31" spans="1:5" ht="18.5" thickBot="1">
      <c r="A31" s="6"/>
      <c r="B31" s="16">
        <v>5032</v>
      </c>
      <c r="C31" s="16"/>
      <c r="D31" s="16"/>
      <c r="E31" s="20" t="s">
        <v>301</v>
      </c>
    </row>
    <row r="32" spans="1:5" ht="16" thickBot="1">
      <c r="A32" s="6"/>
      <c r="B32" s="16">
        <v>5040</v>
      </c>
      <c r="C32" s="16"/>
      <c r="D32" s="16" t="s">
        <v>251</v>
      </c>
      <c r="E32" s="20"/>
    </row>
    <row r="33" spans="1:5" ht="16" thickBot="1">
      <c r="A33" s="6"/>
      <c r="B33" s="16">
        <v>5041</v>
      </c>
      <c r="C33" s="16"/>
      <c r="D33" s="16"/>
      <c r="E33" s="20" t="s">
        <v>302</v>
      </c>
    </row>
    <row r="34" spans="1:5" ht="16" thickBot="1">
      <c r="A34" s="6"/>
      <c r="B34" s="16">
        <v>5042</v>
      </c>
      <c r="C34" s="16"/>
      <c r="D34" s="16"/>
      <c r="E34" s="20" t="s">
        <v>303</v>
      </c>
    </row>
    <row r="35" spans="1:5" ht="16" thickBot="1">
      <c r="A35" s="6"/>
      <c r="B35" s="16">
        <v>5043</v>
      </c>
      <c r="C35" s="16"/>
      <c r="D35" s="16"/>
      <c r="E35" s="20" t="s">
        <v>252</v>
      </c>
    </row>
    <row r="36" spans="1:5" ht="60.75" customHeight="1" thickBot="1">
      <c r="A36" s="6"/>
      <c r="B36" s="16">
        <v>5043</v>
      </c>
      <c r="C36" s="16"/>
      <c r="D36" s="16"/>
      <c r="E36" s="20" t="s">
        <v>304</v>
      </c>
    </row>
    <row r="37" spans="1:5" ht="20.25" customHeight="1" thickBot="1">
      <c r="A37" s="6"/>
      <c r="B37" s="23">
        <v>5044</v>
      </c>
      <c r="C37" s="23"/>
      <c r="D37" s="23"/>
      <c r="E37" s="24" t="s">
        <v>305</v>
      </c>
    </row>
    <row r="38" spans="1:5" ht="15.75" customHeight="1" thickTop="1" thickBot="1">
      <c r="A38" s="6"/>
      <c r="B38" s="17">
        <v>6000</v>
      </c>
      <c r="C38" s="17" t="s">
        <v>253</v>
      </c>
      <c r="D38" s="17"/>
      <c r="E38" s="18"/>
    </row>
    <row r="39" spans="1:5" ht="16.5" customHeight="1" thickTop="1" thickBot="1">
      <c r="A39" s="6"/>
      <c r="B39" s="16">
        <v>6010</v>
      </c>
      <c r="C39" s="16"/>
      <c r="D39" s="16" t="s">
        <v>306</v>
      </c>
      <c r="E39" s="20"/>
    </row>
    <row r="40" spans="1:5" ht="16" thickBot="1">
      <c r="A40" s="6"/>
      <c r="B40" s="16">
        <v>6020</v>
      </c>
      <c r="C40" s="16"/>
      <c r="D40" s="16" t="s">
        <v>307</v>
      </c>
      <c r="E40" s="20"/>
    </row>
    <row r="41" spans="1:5" ht="16" thickBot="1">
      <c r="A41" s="6"/>
      <c r="B41" s="16">
        <v>6030</v>
      </c>
      <c r="C41" s="16"/>
      <c r="D41" s="16" t="s">
        <v>308</v>
      </c>
      <c r="E41" s="20"/>
    </row>
    <row r="42" spans="1:5" ht="16" thickBot="1">
      <c r="A42" s="6"/>
      <c r="B42" s="16">
        <v>6040</v>
      </c>
      <c r="C42" s="16"/>
      <c r="D42" s="16" t="s">
        <v>309</v>
      </c>
      <c r="E42" s="20"/>
    </row>
    <row r="43" spans="1:5" ht="18.5" thickBot="1">
      <c r="A43" s="6"/>
      <c r="B43" s="16">
        <v>6041</v>
      </c>
      <c r="C43" s="16"/>
      <c r="D43" s="16"/>
      <c r="E43" s="20" t="s">
        <v>310</v>
      </c>
    </row>
    <row r="44" spans="1:5" ht="18.5" thickBot="1">
      <c r="A44" s="6"/>
      <c r="B44" s="16">
        <v>6042</v>
      </c>
      <c r="C44" s="16"/>
      <c r="D44" s="16"/>
      <c r="E44" s="20" t="s">
        <v>311</v>
      </c>
    </row>
    <row r="45" spans="1:5" ht="27.5" thickBot="1">
      <c r="A45" s="6"/>
      <c r="B45" s="16">
        <v>6043</v>
      </c>
      <c r="C45" s="16"/>
      <c r="D45" s="16"/>
      <c r="E45" s="20" t="s">
        <v>312</v>
      </c>
    </row>
    <row r="46" spans="1:5" ht="51" customHeight="1" thickBot="1">
      <c r="A46" s="6"/>
      <c r="B46" s="16">
        <v>6044</v>
      </c>
      <c r="C46" s="16"/>
      <c r="D46" s="16"/>
      <c r="E46" s="20" t="s">
        <v>313</v>
      </c>
    </row>
    <row r="47" spans="1:5" ht="16" thickBot="1">
      <c r="A47" s="6"/>
      <c r="B47" s="23">
        <v>6050</v>
      </c>
      <c r="C47" s="23"/>
      <c r="D47" s="23" t="s">
        <v>314</v>
      </c>
      <c r="E47" s="24"/>
    </row>
    <row r="48" spans="1:5" ht="19" thickTop="1" thickBot="1">
      <c r="A48" s="6"/>
      <c r="B48" s="17">
        <v>7000</v>
      </c>
      <c r="C48" s="17" t="s">
        <v>315</v>
      </c>
      <c r="D48" s="17"/>
      <c r="E48" s="18"/>
    </row>
    <row r="49" spans="1:5" ht="19.5" customHeight="1" thickTop="1" thickBot="1">
      <c r="A49" s="6"/>
      <c r="B49" s="16">
        <v>7010</v>
      </c>
      <c r="C49" s="16"/>
      <c r="D49" s="16" t="s">
        <v>316</v>
      </c>
      <c r="E49" s="20"/>
    </row>
    <row r="50" spans="1:5" ht="26.25" customHeight="1" thickBot="1">
      <c r="A50" s="6"/>
      <c r="B50" s="16">
        <v>7011</v>
      </c>
      <c r="C50" s="16"/>
      <c r="D50" s="16"/>
      <c r="E50" s="20" t="s">
        <v>254</v>
      </c>
    </row>
    <row r="51" spans="1:5" ht="21.75" customHeight="1" thickBot="1">
      <c r="A51" s="6"/>
      <c r="B51" s="16">
        <v>7012</v>
      </c>
      <c r="C51" s="16"/>
      <c r="D51" s="16"/>
      <c r="E51" s="20" t="s">
        <v>317</v>
      </c>
    </row>
    <row r="52" spans="1:5" ht="18.5" thickBot="1">
      <c r="A52" s="6"/>
      <c r="B52" s="16">
        <v>7013</v>
      </c>
      <c r="C52" s="16"/>
      <c r="D52" s="16"/>
      <c r="E52" s="20" t="s">
        <v>318</v>
      </c>
    </row>
    <row r="53" spans="1:5" ht="21" customHeight="1" thickBot="1">
      <c r="A53" s="6"/>
      <c r="B53" s="16">
        <v>7014</v>
      </c>
      <c r="C53" s="16"/>
      <c r="D53" s="16"/>
      <c r="E53" s="20" t="s">
        <v>319</v>
      </c>
    </row>
    <row r="54" spans="1:5" ht="18.5" thickBot="1">
      <c r="A54" s="6"/>
      <c r="B54" s="16">
        <v>7020</v>
      </c>
      <c r="C54" s="16"/>
      <c r="D54" s="16" t="s">
        <v>320</v>
      </c>
      <c r="E54" s="20"/>
    </row>
    <row r="55" spans="1:5" ht="18.5" thickBot="1">
      <c r="A55" s="6"/>
      <c r="B55" s="16">
        <v>7030</v>
      </c>
      <c r="C55" s="16"/>
      <c r="D55" s="16" t="s">
        <v>321</v>
      </c>
      <c r="E55" s="20"/>
    </row>
    <row r="56" spans="1:5" ht="46.5" customHeight="1" thickBot="1">
      <c r="A56" s="6"/>
      <c r="B56" s="16">
        <v>7031</v>
      </c>
      <c r="C56" s="16"/>
      <c r="D56" s="16"/>
      <c r="E56" s="20" t="s">
        <v>322</v>
      </c>
    </row>
    <row r="57" spans="1:5" ht="18.5" thickBot="1">
      <c r="A57" s="6"/>
      <c r="B57" s="16">
        <v>7032</v>
      </c>
      <c r="C57" s="16"/>
      <c r="D57" s="16"/>
      <c r="E57" s="20" t="s">
        <v>323</v>
      </c>
    </row>
    <row r="58" spans="1:5" ht="18.5" thickBot="1">
      <c r="A58" s="6"/>
      <c r="B58" s="16">
        <v>7033</v>
      </c>
      <c r="C58" s="16"/>
      <c r="D58" s="16"/>
      <c r="E58" s="20" t="s">
        <v>324</v>
      </c>
    </row>
    <row r="59" spans="1:5" ht="27.5" thickBot="1">
      <c r="A59" s="6"/>
      <c r="B59" s="16">
        <v>7034</v>
      </c>
      <c r="C59" s="16"/>
      <c r="D59" s="16"/>
      <c r="E59" s="20" t="s">
        <v>325</v>
      </c>
    </row>
    <row r="60" spans="1:5" ht="18.5" thickBot="1">
      <c r="A60" s="6"/>
      <c r="B60" s="16">
        <v>7040</v>
      </c>
      <c r="C60" s="16"/>
      <c r="D60" s="16" t="s">
        <v>326</v>
      </c>
      <c r="E60" s="20"/>
    </row>
    <row r="61" spans="1:5" ht="18.5" thickBot="1">
      <c r="A61" s="6"/>
      <c r="B61" s="16">
        <v>7050</v>
      </c>
      <c r="C61" s="16"/>
      <c r="D61" s="16" t="s">
        <v>327</v>
      </c>
      <c r="E61" s="20"/>
    </row>
    <row r="62" spans="1:5" ht="16" thickBot="1">
      <c r="A62" s="6"/>
      <c r="B62" s="23">
        <v>7060</v>
      </c>
      <c r="C62" s="23"/>
      <c r="D62" s="23" t="s">
        <v>328</v>
      </c>
      <c r="E62" s="24"/>
    </row>
    <row r="63" spans="1:5" ht="19" thickTop="1" thickBot="1">
      <c r="A63" s="6"/>
      <c r="B63" s="17">
        <v>8000</v>
      </c>
      <c r="C63" s="17" t="s">
        <v>329</v>
      </c>
      <c r="D63" s="17"/>
      <c r="E63" s="18"/>
    </row>
    <row r="64" spans="1:5" ht="19" thickTop="1" thickBot="1">
      <c r="A64" s="6"/>
      <c r="B64" s="16">
        <v>8010</v>
      </c>
      <c r="C64" s="16"/>
      <c r="D64" s="16" t="s">
        <v>330</v>
      </c>
      <c r="E64" s="20"/>
    </row>
    <row r="65" spans="1:5" ht="18.5" thickBot="1">
      <c r="A65" s="6"/>
      <c r="B65" s="16">
        <v>8011</v>
      </c>
      <c r="C65" s="16"/>
      <c r="D65" s="16"/>
      <c r="E65" s="20" t="s">
        <v>331</v>
      </c>
    </row>
    <row r="66" spans="1:5" ht="15.65" customHeight="1" thickBot="1">
      <c r="A66" s="6"/>
      <c r="B66" s="16">
        <v>8012</v>
      </c>
      <c r="C66" s="16"/>
      <c r="D66" s="16"/>
      <c r="E66" s="20" t="s">
        <v>332</v>
      </c>
    </row>
    <row r="67" spans="1:5" ht="16" thickBot="1">
      <c r="A67" s="6"/>
      <c r="B67" s="16">
        <v>8013</v>
      </c>
      <c r="C67" s="16"/>
      <c r="D67" s="16"/>
      <c r="E67" s="20" t="s">
        <v>333</v>
      </c>
    </row>
    <row r="68" spans="1:5" ht="16" thickBot="1">
      <c r="A68" s="6"/>
      <c r="B68" s="16">
        <v>8020</v>
      </c>
      <c r="C68" s="16"/>
      <c r="D68" s="16" t="s">
        <v>334</v>
      </c>
      <c r="E68" s="20"/>
    </row>
    <row r="69" spans="1:5" ht="16" thickBot="1">
      <c r="A69" s="6"/>
      <c r="B69" s="16">
        <v>8030</v>
      </c>
      <c r="C69" s="16"/>
      <c r="D69" s="16" t="s">
        <v>335</v>
      </c>
      <c r="E69" s="20"/>
    </row>
    <row r="70" spans="1:5" ht="31.4" customHeight="1" thickBot="1">
      <c r="A70" s="6"/>
      <c r="B70" s="16">
        <v>8031</v>
      </c>
      <c r="C70" s="16"/>
      <c r="D70" s="16"/>
      <c r="E70" s="20" t="s">
        <v>336</v>
      </c>
    </row>
    <row r="71" spans="1:5" ht="15.75" customHeight="1" thickBot="1">
      <c r="A71" s="6"/>
      <c r="B71" s="16">
        <v>8032</v>
      </c>
      <c r="C71" s="16"/>
      <c r="D71" s="16"/>
      <c r="E71" s="20" t="s">
        <v>337</v>
      </c>
    </row>
    <row r="72" spans="1:5" ht="18.5" thickBot="1">
      <c r="A72" s="6"/>
      <c r="B72" s="16">
        <v>8033</v>
      </c>
      <c r="C72" s="16"/>
      <c r="D72" s="16"/>
      <c r="E72" s="20" t="s">
        <v>338</v>
      </c>
    </row>
    <row r="73" spans="1:5" ht="16" thickBot="1">
      <c r="A73" s="6"/>
      <c r="B73" s="16">
        <v>8034</v>
      </c>
      <c r="C73" s="16"/>
      <c r="D73" s="16"/>
      <c r="E73" s="20" t="s">
        <v>339</v>
      </c>
    </row>
    <row r="74" spans="1:5" ht="15.75" customHeight="1" thickBot="1">
      <c r="A74" s="6"/>
      <c r="B74" s="16">
        <v>8035</v>
      </c>
      <c r="C74" s="16"/>
      <c r="D74" s="16"/>
      <c r="E74" s="20" t="s">
        <v>340</v>
      </c>
    </row>
    <row r="75" spans="1:5" ht="16" thickBot="1">
      <c r="A75" s="6"/>
      <c r="B75" s="16">
        <v>8040</v>
      </c>
      <c r="C75" s="16"/>
      <c r="D75" s="16" t="s">
        <v>341</v>
      </c>
      <c r="E75" s="20"/>
    </row>
    <row r="76" spans="1:5" ht="18.5" thickBot="1">
      <c r="A76" s="6"/>
      <c r="B76" s="16">
        <v>8050</v>
      </c>
      <c r="C76" s="16"/>
      <c r="D76" s="16" t="s">
        <v>342</v>
      </c>
      <c r="E76" s="20"/>
    </row>
    <row r="77" spans="1:5" ht="16" thickBot="1">
      <c r="A77" s="6"/>
      <c r="B77" s="16">
        <v>8051</v>
      </c>
      <c r="C77" s="16"/>
      <c r="D77" s="16"/>
      <c r="E77" s="20" t="s">
        <v>343</v>
      </c>
    </row>
    <row r="78" spans="1:5" ht="16" thickBot="1">
      <c r="A78" s="6"/>
      <c r="B78" s="16">
        <v>8052</v>
      </c>
      <c r="C78" s="16"/>
      <c r="D78" s="16"/>
      <c r="E78" s="20" t="s">
        <v>344</v>
      </c>
    </row>
    <row r="79" spans="1:5" ht="16" thickBot="1">
      <c r="A79" s="6"/>
      <c r="B79" s="16">
        <v>8053</v>
      </c>
      <c r="C79" s="16"/>
      <c r="D79" s="16"/>
      <c r="E79" s="20" t="s">
        <v>345</v>
      </c>
    </row>
    <row r="80" spans="1:5" ht="48" customHeight="1" thickBot="1">
      <c r="A80" s="6"/>
      <c r="B80" s="16">
        <v>8054</v>
      </c>
      <c r="C80" s="16"/>
      <c r="D80" s="16"/>
      <c r="E80" s="20" t="s">
        <v>255</v>
      </c>
    </row>
    <row r="81" spans="1:5" ht="16" thickBot="1">
      <c r="A81" s="6"/>
      <c r="B81" s="16">
        <v>8055</v>
      </c>
      <c r="C81" s="16"/>
      <c r="D81" s="16"/>
      <c r="E81" s="20" t="s">
        <v>296</v>
      </c>
    </row>
    <row r="82" spans="1:5" ht="16" thickBot="1">
      <c r="A82" s="6"/>
      <c r="B82" s="23">
        <v>8060</v>
      </c>
      <c r="C82" s="23"/>
      <c r="D82" s="23" t="s">
        <v>296</v>
      </c>
      <c r="E82" s="24"/>
    </row>
    <row r="83" spans="1:5" ht="19" thickTop="1" thickBot="1">
      <c r="A83" s="6"/>
      <c r="B83" s="17">
        <v>9000</v>
      </c>
      <c r="C83" s="17" t="s">
        <v>346</v>
      </c>
      <c r="D83" s="17"/>
      <c r="E83" s="18"/>
    </row>
    <row r="84" spans="1:5" ht="20.25" customHeight="1" thickTop="1" thickBot="1">
      <c r="A84" s="6"/>
      <c r="B84" s="16">
        <v>9010</v>
      </c>
      <c r="C84" s="16"/>
      <c r="D84" s="16" t="s">
        <v>347</v>
      </c>
      <c r="E84" s="20"/>
    </row>
    <row r="85" spans="1:5" ht="27.5" thickBot="1">
      <c r="A85" s="6"/>
      <c r="B85" s="16">
        <v>9020</v>
      </c>
      <c r="C85" s="16"/>
      <c r="D85" s="16" t="s">
        <v>348</v>
      </c>
      <c r="E85" s="20"/>
    </row>
    <row r="86" spans="1:5" ht="31.4" customHeight="1" thickBot="1">
      <c r="A86" s="6"/>
      <c r="B86" s="16">
        <v>9021</v>
      </c>
      <c r="C86" s="16"/>
      <c r="D86" s="16"/>
      <c r="E86" s="20" t="s">
        <v>256</v>
      </c>
    </row>
    <row r="87" spans="1:5" ht="78.25" customHeight="1" thickBot="1">
      <c r="A87" s="6"/>
      <c r="B87" s="16">
        <v>9022</v>
      </c>
      <c r="C87" s="16"/>
      <c r="D87" s="16"/>
      <c r="E87" s="20" t="s">
        <v>257</v>
      </c>
    </row>
    <row r="88" spans="1:5" ht="16" thickBot="1">
      <c r="A88" s="6"/>
      <c r="B88" s="16">
        <v>9023</v>
      </c>
      <c r="C88" s="16"/>
      <c r="D88" s="16"/>
      <c r="E88" s="20" t="s">
        <v>349</v>
      </c>
    </row>
    <row r="89" spans="1:5" ht="16" thickBot="1">
      <c r="A89" s="6"/>
      <c r="B89" s="23">
        <v>9030</v>
      </c>
      <c r="C89" s="23"/>
      <c r="D89" s="23" t="s">
        <v>296</v>
      </c>
      <c r="E89" s="24"/>
    </row>
    <row r="90" spans="1:5" ht="16.5" thickTop="1" thickBot="1">
      <c r="A90" s="6"/>
      <c r="B90" s="17">
        <v>11000</v>
      </c>
      <c r="C90" s="886" t="s">
        <v>350</v>
      </c>
      <c r="D90" s="887"/>
      <c r="E90" s="18"/>
    </row>
    <row r="91" spans="1:5" ht="19" thickTop="1" thickBot="1">
      <c r="A91" s="6"/>
      <c r="B91" s="16">
        <v>11010</v>
      </c>
      <c r="C91" s="16"/>
      <c r="D91" s="16" t="s">
        <v>351</v>
      </c>
      <c r="E91" s="20"/>
    </row>
    <row r="92" spans="1:5" ht="18.5" thickBot="1">
      <c r="A92" s="6"/>
      <c r="B92" s="16">
        <v>11020</v>
      </c>
      <c r="C92" s="16"/>
      <c r="D92" s="16" t="s">
        <v>352</v>
      </c>
      <c r="E92" s="20"/>
    </row>
    <row r="93" spans="1:5" ht="16" thickBot="1">
      <c r="A93" s="6"/>
      <c r="B93" s="17">
        <v>12000</v>
      </c>
      <c r="C93" s="17" t="s">
        <v>353</v>
      </c>
      <c r="D93" s="17"/>
      <c r="E93" s="18"/>
    </row>
    <row r="94" spans="1:5" ht="25.5" customHeight="1" thickTop="1" thickBot="1">
      <c r="A94" s="6"/>
      <c r="B94" s="17">
        <v>13000</v>
      </c>
      <c r="C94" s="17" t="s">
        <v>354</v>
      </c>
      <c r="D94" s="17"/>
      <c r="E94" s="18"/>
    </row>
    <row r="95" spans="1:5" ht="16" thickTop="1">
      <c r="A95" s="8"/>
      <c r="B95" s="28">
        <v>14000</v>
      </c>
      <c r="C95" s="28" t="s">
        <v>296</v>
      </c>
      <c r="D95" s="28"/>
      <c r="E95" s="29"/>
    </row>
    <row r="96" spans="1:5">
      <c r="A96" s="8"/>
    </row>
    <row r="97" spans="1:7">
      <c r="A97" s="8"/>
      <c r="C97" s="30"/>
      <c r="D97" s="30"/>
      <c r="E97" s="30"/>
      <c r="F97" s="30"/>
      <c r="G97" s="30"/>
    </row>
    <row r="98" spans="1:7" ht="45" customHeight="1">
      <c r="A98" s="8"/>
      <c r="C98" s="31"/>
      <c r="D98" s="32"/>
      <c r="E98" s="32"/>
      <c r="F98" s="32"/>
      <c r="G98" s="32"/>
    </row>
    <row r="99" spans="1:7" ht="42" customHeight="1">
      <c r="A99" s="8"/>
      <c r="C99" s="31"/>
      <c r="D99" s="32"/>
      <c r="E99" s="32"/>
      <c r="F99" s="32"/>
      <c r="G99" s="32"/>
    </row>
    <row r="100" spans="1:7" ht="50.25" customHeight="1">
      <c r="A100" s="8"/>
      <c r="C100" s="31"/>
      <c r="D100" s="32"/>
      <c r="E100" s="32"/>
      <c r="F100" s="32"/>
      <c r="G100" s="32"/>
    </row>
    <row r="101" spans="1:7">
      <c r="A101" s="6"/>
      <c r="C101" s="31"/>
      <c r="D101" s="31"/>
      <c r="E101" s="31"/>
      <c r="F101" s="31"/>
      <c r="G101" s="31"/>
    </row>
    <row r="102" spans="1:7">
      <c r="A102" s="6"/>
    </row>
    <row r="103" spans="1:7" ht="45.75" customHeight="1">
      <c r="A103" s="6"/>
    </row>
    <row r="104" spans="1:7">
      <c r="A104" s="6"/>
    </row>
    <row r="105" spans="1:7">
      <c r="A105" s="6"/>
    </row>
    <row r="106" spans="1:7">
      <c r="A106" s="6"/>
    </row>
    <row r="107" spans="1:7">
      <c r="A107" s="6"/>
    </row>
    <row r="108" spans="1:7" ht="15.75" customHeight="1">
      <c r="A108" s="6"/>
    </row>
    <row r="109" spans="1:7">
      <c r="A109" s="6"/>
    </row>
    <row r="110" spans="1:7">
      <c r="A110" s="6"/>
    </row>
    <row r="111" spans="1:7">
      <c r="A111" s="6"/>
    </row>
    <row r="112" spans="1:7" ht="15" customHeight="1">
      <c r="A112" s="6"/>
    </row>
    <row r="113" spans="1:1" ht="15" customHeight="1">
      <c r="A113" s="6"/>
    </row>
    <row r="114" spans="1:1">
      <c r="A114" s="6"/>
    </row>
    <row r="115" spans="1:1" ht="15" customHeight="1">
      <c r="A115" s="6"/>
    </row>
    <row r="116" spans="1:1" ht="15" customHeight="1">
      <c r="A116" s="6"/>
    </row>
    <row r="117" spans="1:1" ht="15.75" customHeight="1">
      <c r="A117" s="6"/>
    </row>
    <row r="118" spans="1:1">
      <c r="A118" s="6"/>
    </row>
    <row r="119" spans="1:1">
      <c r="A119" s="6"/>
    </row>
    <row r="120" spans="1:1" ht="15" customHeight="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ht="15" customHeight="1">
      <c r="A130" s="6"/>
    </row>
    <row r="131" spans="1:1" ht="15.75" customHeight="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ht="15" customHeight="1">
      <c r="A140" s="6"/>
    </row>
    <row r="141" spans="1:1">
      <c r="A141" s="6"/>
    </row>
    <row r="142" spans="1:1">
      <c r="A142" s="6"/>
    </row>
    <row r="143" spans="1:1">
      <c r="A143" s="6"/>
    </row>
    <row r="144" spans="1:1" ht="15" customHeight="1">
      <c r="A144" s="6"/>
    </row>
    <row r="145" spans="1:1">
      <c r="A145" s="6"/>
    </row>
    <row r="146" spans="1:1">
      <c r="A146" s="6"/>
    </row>
    <row r="147" spans="1:1">
      <c r="A147" s="6"/>
    </row>
    <row r="148" spans="1:1">
      <c r="A148" s="6"/>
    </row>
    <row r="149" spans="1:1">
      <c r="A149" s="6"/>
    </row>
    <row r="150" spans="1:1">
      <c r="A150" s="6"/>
    </row>
    <row r="151" spans="1:1" ht="15" customHeight="1">
      <c r="A151" s="6"/>
    </row>
    <row r="152" spans="1:1">
      <c r="A152" s="6"/>
    </row>
    <row r="153" spans="1:1">
      <c r="A153" s="6"/>
    </row>
    <row r="154" spans="1:1">
      <c r="A154" s="6"/>
    </row>
    <row r="155" spans="1:1" ht="15" customHeight="1">
      <c r="A155" s="6"/>
    </row>
    <row r="156" spans="1:1">
      <c r="A156" s="6"/>
    </row>
    <row r="157" spans="1:1">
      <c r="A157" s="6"/>
    </row>
    <row r="158" spans="1:1">
      <c r="A158" s="6"/>
    </row>
    <row r="159" spans="1:1">
      <c r="A159" s="6"/>
    </row>
    <row r="160" spans="1:1" ht="15" customHeight="1">
      <c r="A160" s="6"/>
    </row>
    <row r="161" spans="1:1">
      <c r="A161" s="6"/>
    </row>
    <row r="162" spans="1:1">
      <c r="A162" s="6"/>
    </row>
    <row r="163" spans="1:1">
      <c r="A163" s="6"/>
    </row>
    <row r="164" spans="1:1">
      <c r="A164" s="6"/>
    </row>
    <row r="165" spans="1:1">
      <c r="A165" s="6"/>
    </row>
    <row r="166" spans="1:1">
      <c r="A166" s="6"/>
    </row>
    <row r="167" spans="1:1">
      <c r="A167" s="6"/>
    </row>
    <row r="168" spans="1:1">
      <c r="A168" s="6"/>
    </row>
    <row r="169" spans="1:1">
      <c r="A169" s="6"/>
    </row>
    <row r="170" spans="1:1" ht="15" customHeight="1">
      <c r="A170" s="6"/>
    </row>
    <row r="171" spans="1:1">
      <c r="A171" s="6"/>
    </row>
    <row r="172" spans="1:1">
      <c r="A172" s="6"/>
    </row>
    <row r="173" spans="1:1">
      <c r="A173" s="6"/>
    </row>
    <row r="174" spans="1:1">
      <c r="A174" s="6"/>
    </row>
    <row r="175" spans="1:1">
      <c r="A175" s="6"/>
    </row>
    <row r="176" spans="1:1">
      <c r="A176" s="6"/>
    </row>
    <row r="177" spans="1:1">
      <c r="A177" s="6"/>
    </row>
    <row r="178" spans="1:1">
      <c r="A178" s="6"/>
    </row>
    <row r="179" spans="1:1">
      <c r="A179" s="6"/>
    </row>
    <row r="180" spans="1:1">
      <c r="A180" s="6"/>
    </row>
    <row r="181" spans="1:1">
      <c r="A181" s="6"/>
    </row>
    <row r="182" spans="1:1" ht="15" customHeight="1">
      <c r="A182" s="6"/>
    </row>
    <row r="183" spans="1:1">
      <c r="A183" s="6"/>
    </row>
    <row r="184" spans="1:1">
      <c r="A184" s="6"/>
    </row>
    <row r="185" spans="1:1">
      <c r="A185" s="6"/>
    </row>
    <row r="186" spans="1:1">
      <c r="A186" s="6"/>
    </row>
    <row r="187" spans="1:1">
      <c r="A187" s="6"/>
    </row>
    <row r="188" spans="1:1">
      <c r="A188" s="6"/>
    </row>
    <row r="189" spans="1:1">
      <c r="A189" s="6"/>
    </row>
    <row r="190" spans="1:1">
      <c r="A190" s="6"/>
    </row>
    <row r="191" spans="1:1">
      <c r="A191" s="6"/>
    </row>
    <row r="192" spans="1:1">
      <c r="A192" s="6"/>
    </row>
    <row r="193" spans="1:1">
      <c r="A193" s="6"/>
    </row>
    <row r="196" spans="1:1">
      <c r="A196" s="6"/>
    </row>
    <row r="197" spans="1:1">
      <c r="A197" s="6"/>
    </row>
    <row r="198" spans="1:1">
      <c r="A198" s="6"/>
    </row>
    <row r="199" spans="1:1">
      <c r="A199" s="6"/>
    </row>
    <row r="200" spans="1:1">
      <c r="A200" s="6"/>
    </row>
    <row r="201" spans="1:1">
      <c r="A201" s="6"/>
    </row>
    <row r="202" spans="1:1">
      <c r="A202" s="6"/>
    </row>
    <row r="203" spans="1:1">
      <c r="A203" s="6"/>
    </row>
    <row r="204" spans="1:1">
      <c r="A204" s="6"/>
    </row>
    <row r="205" spans="1:1">
      <c r="A205" s="6"/>
    </row>
    <row r="206" spans="1:1">
      <c r="A206" s="6"/>
    </row>
    <row r="207" spans="1:1">
      <c r="A207" s="6"/>
    </row>
    <row r="208" spans="1:1">
      <c r="A208" s="6"/>
    </row>
    <row r="209" spans="1:1">
      <c r="A209" s="6"/>
    </row>
    <row r="210" spans="1:1">
      <c r="A210" s="6"/>
    </row>
    <row r="211" spans="1:1">
      <c r="A211" s="6"/>
    </row>
    <row r="212" spans="1:1">
      <c r="A212" s="6"/>
    </row>
    <row r="213" spans="1:1">
      <c r="A213" s="6"/>
    </row>
    <row r="214" spans="1:1" ht="15" customHeight="1">
      <c r="A214" s="6"/>
    </row>
    <row r="215" spans="1:1">
      <c r="A215" s="6"/>
    </row>
    <row r="216" spans="1:1">
      <c r="A216" s="6"/>
    </row>
    <row r="217" spans="1:1">
      <c r="A217" s="6"/>
    </row>
    <row r="218" spans="1:1">
      <c r="A218" s="6"/>
    </row>
    <row r="219" spans="1:1">
      <c r="A219" s="6"/>
    </row>
    <row r="220" spans="1:1">
      <c r="A220" s="6"/>
    </row>
    <row r="221" spans="1:1">
      <c r="A221" s="6"/>
    </row>
    <row r="222" spans="1:1">
      <c r="A222" s="6"/>
    </row>
    <row r="223" spans="1:1">
      <c r="A223" s="6"/>
    </row>
    <row r="224" spans="1:1">
      <c r="A224" s="6"/>
    </row>
    <row r="225" spans="1:1">
      <c r="A225" s="6"/>
    </row>
    <row r="226" spans="1:1" ht="15" customHeight="1">
      <c r="A226" s="6"/>
    </row>
    <row r="227" spans="1:1">
      <c r="A227" s="6"/>
    </row>
    <row r="228" spans="1:1">
      <c r="A228" s="6"/>
    </row>
    <row r="229" spans="1:1">
      <c r="A229" s="6"/>
    </row>
    <row r="230" spans="1:1">
      <c r="A230" s="6"/>
    </row>
    <row r="231" spans="1:1">
      <c r="A231" s="6"/>
    </row>
    <row r="232" spans="1:1">
      <c r="A232" s="6"/>
    </row>
    <row r="233" spans="1:1">
      <c r="A233" s="6"/>
    </row>
    <row r="234" spans="1:1">
      <c r="A234" s="6"/>
    </row>
    <row r="235" spans="1:1">
      <c r="A235" s="6"/>
    </row>
    <row r="236" spans="1:1">
      <c r="A236" s="6"/>
    </row>
    <row r="237" spans="1:1">
      <c r="A237" s="6"/>
    </row>
    <row r="238" spans="1:1" ht="15" customHeight="1">
      <c r="A238" s="6"/>
    </row>
    <row r="239" spans="1:1">
      <c r="A239" s="6"/>
    </row>
    <row r="240" spans="1:1">
      <c r="A240" s="6"/>
    </row>
    <row r="241" spans="1:1">
      <c r="A241" s="6"/>
    </row>
    <row r="242" spans="1:1" ht="15" customHeight="1">
      <c r="A242" s="6"/>
    </row>
    <row r="243" spans="1:1">
      <c r="A243" s="6"/>
    </row>
    <row r="244" spans="1:1">
      <c r="A244" s="6"/>
    </row>
    <row r="245" spans="1:1">
      <c r="A245" s="6"/>
    </row>
    <row r="246" spans="1:1">
      <c r="A246" s="6"/>
    </row>
    <row r="247" spans="1:1">
      <c r="A247" s="6"/>
    </row>
    <row r="248" spans="1:1">
      <c r="A248" s="6"/>
    </row>
    <row r="249" spans="1:1">
      <c r="A249" s="6"/>
    </row>
    <row r="250" spans="1:1">
      <c r="A250" s="6"/>
    </row>
    <row r="251" spans="1:1">
      <c r="A251" s="6"/>
    </row>
    <row r="252" spans="1:1">
      <c r="A252" s="6"/>
    </row>
    <row r="253" spans="1:1">
      <c r="A253" s="6"/>
    </row>
    <row r="254" spans="1:1">
      <c r="A254" s="6"/>
    </row>
    <row r="255" spans="1:1">
      <c r="A255" s="6"/>
    </row>
    <row r="256" spans="1:1">
      <c r="A256" s="6"/>
    </row>
    <row r="257" spans="1:1">
      <c r="A257" s="6"/>
    </row>
    <row r="258" spans="1:1">
      <c r="A258" s="6"/>
    </row>
    <row r="259" spans="1:1">
      <c r="A259" s="6"/>
    </row>
    <row r="260" spans="1:1">
      <c r="A260" s="6"/>
    </row>
    <row r="261" spans="1:1">
      <c r="A261" s="6"/>
    </row>
    <row r="262" spans="1:1">
      <c r="A262" s="6"/>
    </row>
    <row r="263" spans="1:1">
      <c r="A263" s="6"/>
    </row>
    <row r="264" spans="1:1">
      <c r="A264" s="6"/>
    </row>
    <row r="265" spans="1:1">
      <c r="A265" s="6"/>
    </row>
    <row r="266" spans="1:1">
      <c r="A266" s="6"/>
    </row>
    <row r="267" spans="1:1">
      <c r="A267" s="6"/>
    </row>
    <row r="268" spans="1:1">
      <c r="A268" s="6"/>
    </row>
    <row r="269" spans="1:1">
      <c r="A269" s="6"/>
    </row>
    <row r="270" spans="1:1" ht="15" customHeight="1">
      <c r="A270" s="6"/>
    </row>
    <row r="271" spans="1:1">
      <c r="A271" s="6"/>
    </row>
    <row r="272" spans="1:1">
      <c r="A272" s="6"/>
    </row>
    <row r="273" spans="1:1">
      <c r="A273" s="6"/>
    </row>
    <row r="274" spans="1:1">
      <c r="A274" s="6"/>
    </row>
    <row r="275" spans="1:1">
      <c r="A275" s="6"/>
    </row>
    <row r="276" spans="1:1">
      <c r="A276" s="6"/>
    </row>
    <row r="277" spans="1:1">
      <c r="A277" s="6"/>
    </row>
    <row r="278" spans="1:1" ht="15" customHeight="1">
      <c r="A278" s="6"/>
    </row>
    <row r="279" spans="1:1">
      <c r="A279" s="6"/>
    </row>
    <row r="280" spans="1:1">
      <c r="A280" s="6"/>
    </row>
    <row r="281" spans="1:1">
      <c r="A281" s="6"/>
    </row>
    <row r="282" spans="1:1">
      <c r="A282" s="6"/>
    </row>
    <row r="283" spans="1:1">
      <c r="A283" s="6"/>
    </row>
    <row r="284" spans="1:1">
      <c r="A284" s="6"/>
    </row>
    <row r="285" spans="1:1">
      <c r="A285" s="6"/>
    </row>
    <row r="286" spans="1:1">
      <c r="A286" s="6"/>
    </row>
    <row r="287" spans="1:1">
      <c r="A287" s="6"/>
    </row>
    <row r="288" spans="1:1">
      <c r="A288" s="6"/>
    </row>
    <row r="289" spans="1:1">
      <c r="A289" s="6"/>
    </row>
    <row r="290" spans="1:1">
      <c r="A290" s="6"/>
    </row>
    <row r="291" spans="1:1">
      <c r="A291" s="6"/>
    </row>
    <row r="297" spans="1:1">
      <c r="A297" s="9"/>
    </row>
    <row r="298" spans="1:1">
      <c r="A298" s="6"/>
    </row>
    <row r="299" spans="1:1">
      <c r="A299" s="6"/>
    </row>
    <row r="300" spans="1:1">
      <c r="A300" s="6"/>
    </row>
    <row r="301" spans="1:1">
      <c r="A301" s="6"/>
    </row>
    <row r="302" spans="1:1">
      <c r="A302" s="6"/>
    </row>
    <row r="303" spans="1:1">
      <c r="A303" s="6"/>
    </row>
    <row r="304" spans="1:1">
      <c r="A304" s="6"/>
    </row>
    <row r="305" spans="1:1">
      <c r="A305" s="6"/>
    </row>
    <row r="306" spans="1:1">
      <c r="A306" s="6"/>
    </row>
    <row r="307" spans="1:1">
      <c r="A307" s="6"/>
    </row>
    <row r="308" spans="1:1">
      <c r="A308" s="6"/>
    </row>
    <row r="309" spans="1:1">
      <c r="A309" s="6"/>
    </row>
    <row r="310" spans="1:1">
      <c r="A310" s="6"/>
    </row>
    <row r="311" spans="1:1">
      <c r="A311" s="6"/>
    </row>
    <row r="312" spans="1:1">
      <c r="A312" s="6"/>
    </row>
    <row r="313" spans="1:1">
      <c r="A313" s="6"/>
    </row>
    <row r="314" spans="1:1">
      <c r="A314" s="6"/>
    </row>
    <row r="315" spans="1:1">
      <c r="A315" s="6"/>
    </row>
    <row r="316" spans="1:1">
      <c r="A316" s="6"/>
    </row>
    <row r="317" spans="1:1">
      <c r="A317" s="6"/>
    </row>
    <row r="318" spans="1:1">
      <c r="A318" s="6"/>
    </row>
    <row r="319" spans="1:1">
      <c r="A319" s="6"/>
    </row>
    <row r="320" spans="1:1">
      <c r="A320" s="6"/>
    </row>
    <row r="321" spans="1:1">
      <c r="A321" s="6"/>
    </row>
    <row r="322" spans="1:1">
      <c r="A322" s="6"/>
    </row>
    <row r="323" spans="1:1">
      <c r="A323" s="6"/>
    </row>
    <row r="324" spans="1:1">
      <c r="A324" s="6"/>
    </row>
    <row r="325" spans="1:1">
      <c r="A325" s="6"/>
    </row>
    <row r="326" spans="1:1">
      <c r="A326" s="6"/>
    </row>
    <row r="327" spans="1:1">
      <c r="A327" s="6"/>
    </row>
    <row r="328" spans="1:1">
      <c r="A328" s="6"/>
    </row>
    <row r="329" spans="1:1">
      <c r="A329" s="6"/>
    </row>
    <row r="330" spans="1:1">
      <c r="A330" s="6"/>
    </row>
    <row r="331" spans="1:1">
      <c r="A331" s="6"/>
    </row>
    <row r="332" spans="1:1">
      <c r="A332" s="6"/>
    </row>
    <row r="333" spans="1:1">
      <c r="A333" s="6"/>
    </row>
    <row r="334" spans="1:1">
      <c r="A334" s="6"/>
    </row>
    <row r="335" spans="1:1">
      <c r="A335" s="6"/>
    </row>
    <row r="336" spans="1:1" ht="15" customHeight="1">
      <c r="A336" s="6"/>
    </row>
    <row r="337" spans="1:1">
      <c r="A337" s="6"/>
    </row>
    <row r="338" spans="1:1">
      <c r="A338" s="6"/>
    </row>
    <row r="339" spans="1:1">
      <c r="A339" s="6"/>
    </row>
    <row r="340" spans="1:1" ht="15" customHeight="1">
      <c r="A340" s="6"/>
    </row>
    <row r="341" spans="1:1">
      <c r="A341" s="6"/>
    </row>
    <row r="342" spans="1:1">
      <c r="A342" s="6"/>
    </row>
    <row r="343" spans="1:1">
      <c r="A343" s="6"/>
    </row>
    <row r="344" spans="1:1">
      <c r="A344" s="6"/>
    </row>
    <row r="345" spans="1:1">
      <c r="A345" s="6"/>
    </row>
    <row r="346" spans="1:1">
      <c r="A346" s="6"/>
    </row>
    <row r="347" spans="1:1">
      <c r="A347" s="6"/>
    </row>
    <row r="348" spans="1:1">
      <c r="A348" s="6"/>
    </row>
    <row r="349" spans="1:1">
      <c r="A349" s="6"/>
    </row>
    <row r="350" spans="1:1">
      <c r="A350" s="6"/>
    </row>
    <row r="351" spans="1:1">
      <c r="A351" s="6"/>
    </row>
    <row r="352" spans="1:1" ht="15" customHeight="1">
      <c r="A352" s="6"/>
    </row>
    <row r="353" spans="1:1">
      <c r="A353" s="6"/>
    </row>
    <row r="354" spans="1:1">
      <c r="A354" s="6"/>
    </row>
    <row r="355" spans="1:1">
      <c r="A355" s="6"/>
    </row>
    <row r="356" spans="1:1">
      <c r="A356" s="6"/>
    </row>
    <row r="357" spans="1:1">
      <c r="A357" s="6"/>
    </row>
    <row r="358" spans="1:1">
      <c r="A358" s="6"/>
    </row>
    <row r="359" spans="1:1">
      <c r="A359" s="6"/>
    </row>
    <row r="360" spans="1:1">
      <c r="A360" s="6"/>
    </row>
    <row r="361" spans="1:1">
      <c r="A361" s="6"/>
    </row>
    <row r="362" spans="1:1" ht="15" customHeight="1">
      <c r="A362" s="6"/>
    </row>
    <row r="363" spans="1:1">
      <c r="A363" s="6"/>
    </row>
    <row r="364" spans="1:1">
      <c r="A364" s="6"/>
    </row>
    <row r="365" spans="1:1">
      <c r="A365" s="6"/>
    </row>
    <row r="366" spans="1:1">
      <c r="A366" s="6"/>
    </row>
    <row r="367" spans="1:1">
      <c r="A367" s="6"/>
    </row>
    <row r="368" spans="1:1">
      <c r="A368" s="6"/>
    </row>
    <row r="369" spans="1:1">
      <c r="A369" s="6"/>
    </row>
    <row r="370" spans="1:1">
      <c r="A370" s="6"/>
    </row>
    <row r="371" spans="1:1">
      <c r="A371" s="6"/>
    </row>
    <row r="372" spans="1:1">
      <c r="A372" s="6"/>
    </row>
    <row r="373" spans="1:1">
      <c r="A373" s="6"/>
    </row>
    <row r="374" spans="1:1">
      <c r="A374" s="6"/>
    </row>
    <row r="375" spans="1:1">
      <c r="A375" s="6"/>
    </row>
    <row r="376" spans="1:1">
      <c r="A376" s="6"/>
    </row>
    <row r="377" spans="1:1">
      <c r="A377" s="6"/>
    </row>
    <row r="378" spans="1:1">
      <c r="A378" s="6"/>
    </row>
    <row r="379" spans="1:1">
      <c r="A379" s="6"/>
    </row>
    <row r="380" spans="1:1">
      <c r="A380" s="6"/>
    </row>
    <row r="381" spans="1:1">
      <c r="A381" s="6"/>
    </row>
    <row r="382" spans="1:1">
      <c r="A382" s="6"/>
    </row>
    <row r="383" spans="1:1">
      <c r="A383" s="6"/>
    </row>
    <row r="384" spans="1:1" ht="15" customHeight="1">
      <c r="A384" s="6"/>
    </row>
    <row r="385" spans="1:1">
      <c r="A385" s="6"/>
    </row>
    <row r="386" spans="1:1">
      <c r="A386" s="6"/>
    </row>
    <row r="387" spans="1:1">
      <c r="A387" s="6"/>
    </row>
    <row r="388" spans="1:1">
      <c r="A388" s="6"/>
    </row>
    <row r="389" spans="1:1">
      <c r="A389" s="6"/>
    </row>
    <row r="390" spans="1:1">
      <c r="A390" s="6"/>
    </row>
    <row r="391" spans="1:1">
      <c r="A391" s="6"/>
    </row>
    <row r="392" spans="1:1">
      <c r="A392" s="6"/>
    </row>
    <row r="393" spans="1:1">
      <c r="A393" s="6"/>
    </row>
    <row r="394" spans="1:1" ht="15" customHeight="1">
      <c r="A394" s="6"/>
    </row>
    <row r="395" spans="1:1">
      <c r="A395" s="6"/>
    </row>
    <row r="396" spans="1:1">
      <c r="A396" s="6"/>
    </row>
    <row r="397" spans="1:1">
      <c r="A397" s="6"/>
    </row>
    <row r="398" spans="1:1">
      <c r="A398" s="6"/>
    </row>
    <row r="399" spans="1:1">
      <c r="A399" s="6"/>
    </row>
    <row r="400" spans="1:1">
      <c r="A400" s="6"/>
    </row>
    <row r="401" spans="1:1">
      <c r="A401" s="6"/>
    </row>
    <row r="402" spans="1:1">
      <c r="A402" s="6"/>
    </row>
    <row r="403" spans="1:1">
      <c r="A403" s="6"/>
    </row>
    <row r="404" spans="1:1">
      <c r="A404" s="6"/>
    </row>
    <row r="405" spans="1:1">
      <c r="A405" s="6"/>
    </row>
    <row r="406" spans="1:1">
      <c r="A406" s="6"/>
    </row>
    <row r="407" spans="1:1">
      <c r="A407" s="6"/>
    </row>
    <row r="408" spans="1:1">
      <c r="A408" s="6"/>
    </row>
    <row r="409" spans="1:1">
      <c r="A409" s="6"/>
    </row>
    <row r="410" spans="1:1">
      <c r="A410" s="6"/>
    </row>
    <row r="411" spans="1:1">
      <c r="A411" s="6"/>
    </row>
    <row r="412" spans="1:1">
      <c r="A412" s="6"/>
    </row>
    <row r="413" spans="1:1">
      <c r="A413" s="6"/>
    </row>
    <row r="414" spans="1:1">
      <c r="A414" s="6"/>
    </row>
    <row r="415" spans="1:1">
      <c r="A415" s="6"/>
    </row>
    <row r="416" spans="1:1">
      <c r="A416" s="6"/>
    </row>
    <row r="417" spans="1:1">
      <c r="A417" s="6"/>
    </row>
    <row r="418" spans="1:1">
      <c r="A418" s="6"/>
    </row>
    <row r="419" spans="1:1">
      <c r="A419" s="6"/>
    </row>
    <row r="420" spans="1:1">
      <c r="A420" s="6"/>
    </row>
    <row r="421" spans="1:1">
      <c r="A421" s="6"/>
    </row>
    <row r="422" spans="1:1">
      <c r="A422" s="6"/>
    </row>
    <row r="423" spans="1:1">
      <c r="A423" s="6"/>
    </row>
    <row r="424" spans="1:1">
      <c r="A424" s="6"/>
    </row>
    <row r="425" spans="1:1">
      <c r="A425" s="6"/>
    </row>
    <row r="426" spans="1:1">
      <c r="A426" s="6"/>
    </row>
    <row r="427" spans="1:1">
      <c r="A427" s="6"/>
    </row>
    <row r="428" spans="1:1">
      <c r="A428" s="6"/>
    </row>
    <row r="429" spans="1:1">
      <c r="A429" s="6"/>
    </row>
    <row r="430" spans="1:1">
      <c r="A430" s="6"/>
    </row>
    <row r="431" spans="1:1">
      <c r="A431" s="6"/>
    </row>
    <row r="432" spans="1:1">
      <c r="A432" s="6"/>
    </row>
    <row r="433" spans="1:1">
      <c r="A433" s="6"/>
    </row>
    <row r="434" spans="1:1">
      <c r="A434" s="6"/>
    </row>
    <row r="435" spans="1:1">
      <c r="A435" s="6"/>
    </row>
    <row r="436" spans="1:1">
      <c r="A436" s="6"/>
    </row>
    <row r="437" spans="1:1">
      <c r="A437" s="6"/>
    </row>
    <row r="438" spans="1:1">
      <c r="A438" s="6"/>
    </row>
    <row r="439" spans="1:1">
      <c r="A439" s="6"/>
    </row>
    <row r="440" spans="1:1">
      <c r="A440" s="6"/>
    </row>
    <row r="441" spans="1:1">
      <c r="A441" s="6"/>
    </row>
    <row r="442" spans="1:1">
      <c r="A442" s="6"/>
    </row>
    <row r="443" spans="1:1">
      <c r="A443" s="6"/>
    </row>
    <row r="444" spans="1:1">
      <c r="A444" s="6"/>
    </row>
    <row r="445" spans="1:1">
      <c r="A445" s="6"/>
    </row>
    <row r="446" spans="1:1">
      <c r="A446" s="6"/>
    </row>
    <row r="447" spans="1:1">
      <c r="A447" s="6"/>
    </row>
    <row r="448" spans="1:1">
      <c r="A448" s="6"/>
    </row>
    <row r="449" spans="1:1">
      <c r="A449" s="6"/>
    </row>
    <row r="450" spans="1:1">
      <c r="A450" s="6"/>
    </row>
    <row r="451" spans="1:1">
      <c r="A451" s="6"/>
    </row>
    <row r="452" spans="1:1">
      <c r="A452" s="6"/>
    </row>
    <row r="453" spans="1:1">
      <c r="A453" s="6"/>
    </row>
    <row r="454" spans="1:1">
      <c r="A454" s="6"/>
    </row>
    <row r="455" spans="1:1">
      <c r="A455" s="6"/>
    </row>
    <row r="456" spans="1:1">
      <c r="A456" s="6"/>
    </row>
    <row r="457" spans="1:1">
      <c r="A457" s="6"/>
    </row>
    <row r="458" spans="1:1">
      <c r="A458" s="6"/>
    </row>
    <row r="459" spans="1:1">
      <c r="A459" s="6"/>
    </row>
    <row r="460" spans="1:1">
      <c r="A460" s="6"/>
    </row>
    <row r="461" spans="1:1">
      <c r="A461" s="6"/>
    </row>
    <row r="462" spans="1:1">
      <c r="A462" s="6"/>
    </row>
    <row r="463" spans="1:1">
      <c r="A463" s="6"/>
    </row>
    <row r="464" spans="1:1">
      <c r="A464" s="6"/>
    </row>
    <row r="465" spans="1:1">
      <c r="A465" s="6"/>
    </row>
    <row r="466" spans="1:1">
      <c r="A466" s="6"/>
    </row>
    <row r="467" spans="1:1">
      <c r="A467" s="6"/>
    </row>
    <row r="468" spans="1:1">
      <c r="A468" s="6"/>
    </row>
    <row r="469" spans="1:1">
      <c r="A469" s="6"/>
    </row>
    <row r="470" spans="1:1">
      <c r="A470" s="6"/>
    </row>
    <row r="471" spans="1:1">
      <c r="A471" s="6"/>
    </row>
    <row r="472" spans="1:1">
      <c r="A472" s="6"/>
    </row>
    <row r="473" spans="1:1">
      <c r="A473" s="6"/>
    </row>
    <row r="474" spans="1:1">
      <c r="A474" s="6"/>
    </row>
    <row r="475" spans="1:1">
      <c r="A475" s="6"/>
    </row>
    <row r="476" spans="1:1">
      <c r="A476" s="6"/>
    </row>
    <row r="477" spans="1:1">
      <c r="A477" s="6"/>
    </row>
    <row r="478" spans="1:1">
      <c r="A478" s="6"/>
    </row>
    <row r="479" spans="1:1">
      <c r="A479" s="6"/>
    </row>
    <row r="480" spans="1:1">
      <c r="A480" s="6"/>
    </row>
    <row r="481" spans="1:1">
      <c r="A481" s="6"/>
    </row>
    <row r="482" spans="1:1">
      <c r="A482" s="6"/>
    </row>
    <row r="483" spans="1:1">
      <c r="A483" s="6"/>
    </row>
    <row r="489" spans="1:1">
      <c r="A489" s="9"/>
    </row>
    <row r="490" spans="1:1">
      <c r="A490" s="6"/>
    </row>
    <row r="491" spans="1:1">
      <c r="A491" s="6"/>
    </row>
    <row r="492" spans="1:1">
      <c r="A492" s="6"/>
    </row>
    <row r="493" spans="1:1">
      <c r="A493" s="6"/>
    </row>
    <row r="494" spans="1:1">
      <c r="A494" s="6"/>
    </row>
    <row r="495" spans="1:1">
      <c r="A495" s="6"/>
    </row>
    <row r="496" spans="1:1">
      <c r="A496" s="6"/>
    </row>
    <row r="497" spans="1:1">
      <c r="A497" s="6"/>
    </row>
    <row r="498" spans="1:1">
      <c r="A498" s="6"/>
    </row>
    <row r="499" spans="1:1">
      <c r="A499" s="6"/>
    </row>
    <row r="500" spans="1:1" ht="15" customHeight="1">
      <c r="A500" s="6"/>
    </row>
    <row r="501" spans="1:1">
      <c r="A501" s="6"/>
    </row>
    <row r="502" spans="1:1">
      <c r="A502" s="6"/>
    </row>
    <row r="503" spans="1:1">
      <c r="A503" s="6"/>
    </row>
    <row r="504" spans="1:1">
      <c r="A504" s="6"/>
    </row>
    <row r="505" spans="1:1">
      <c r="A505" s="6"/>
    </row>
    <row r="506" spans="1:1">
      <c r="A506" s="6"/>
    </row>
    <row r="507" spans="1:1">
      <c r="A507" s="6"/>
    </row>
    <row r="508" spans="1:1">
      <c r="A508" s="6"/>
    </row>
    <row r="509" spans="1:1">
      <c r="A509" s="6"/>
    </row>
    <row r="510" spans="1:1">
      <c r="A510" s="6"/>
    </row>
    <row r="511" spans="1:1">
      <c r="A511" s="6"/>
    </row>
    <row r="512" spans="1:1">
      <c r="A512" s="6"/>
    </row>
    <row r="513" spans="1:1">
      <c r="A513" s="6"/>
    </row>
    <row r="514" spans="1:1">
      <c r="A514" s="6"/>
    </row>
    <row r="515" spans="1:1">
      <c r="A515" s="6"/>
    </row>
    <row r="516" spans="1:1">
      <c r="A516" s="6"/>
    </row>
    <row r="517" spans="1:1">
      <c r="A517" s="6"/>
    </row>
    <row r="518" spans="1:1">
      <c r="A518" s="6"/>
    </row>
    <row r="519" spans="1:1">
      <c r="A519" s="6"/>
    </row>
    <row r="520" spans="1:1">
      <c r="A520" s="6"/>
    </row>
    <row r="521" spans="1:1">
      <c r="A521" s="6"/>
    </row>
    <row r="522" spans="1:1">
      <c r="A522" s="6"/>
    </row>
    <row r="523" spans="1:1">
      <c r="A523" s="6"/>
    </row>
    <row r="524" spans="1:1">
      <c r="A524" s="6"/>
    </row>
    <row r="525" spans="1:1">
      <c r="A525" s="6"/>
    </row>
    <row r="526" spans="1:1">
      <c r="A526" s="6"/>
    </row>
    <row r="527" spans="1:1">
      <c r="A527" s="6"/>
    </row>
    <row r="528" spans="1:1">
      <c r="A528" s="6"/>
    </row>
    <row r="529" spans="1:1">
      <c r="A529" s="6"/>
    </row>
    <row r="530" spans="1:1" ht="15" customHeight="1">
      <c r="A530" s="6"/>
    </row>
    <row r="531" spans="1:1">
      <c r="A531" s="6"/>
    </row>
    <row r="532" spans="1:1">
      <c r="A532" s="6"/>
    </row>
    <row r="533" spans="1:1">
      <c r="A533" s="6"/>
    </row>
    <row r="534" spans="1:1">
      <c r="A534" s="6"/>
    </row>
    <row r="535" spans="1:1">
      <c r="A535" s="6"/>
    </row>
    <row r="536" spans="1:1">
      <c r="A536" s="6"/>
    </row>
    <row r="537" spans="1:1">
      <c r="A537" s="6"/>
    </row>
    <row r="539" spans="1:1">
      <c r="A539" s="6"/>
    </row>
    <row r="540" spans="1:1">
      <c r="A540" s="6"/>
    </row>
    <row r="541" spans="1:1">
      <c r="A541" s="6"/>
    </row>
    <row r="542" spans="1:1">
      <c r="A542" s="6"/>
    </row>
    <row r="543" spans="1:1">
      <c r="A543" s="6"/>
    </row>
    <row r="544" spans="1:1">
      <c r="A544" s="6"/>
    </row>
    <row r="545" spans="1:1">
      <c r="A545" s="6"/>
    </row>
    <row r="546" spans="1:1">
      <c r="A546" s="6"/>
    </row>
    <row r="547" spans="1:1">
      <c r="A547" s="6"/>
    </row>
    <row r="548" spans="1:1">
      <c r="A548" s="6"/>
    </row>
    <row r="549" spans="1:1">
      <c r="A549" s="6"/>
    </row>
    <row r="550" spans="1:1">
      <c r="A550" s="6"/>
    </row>
    <row r="551" spans="1:1">
      <c r="A551" s="6"/>
    </row>
    <row r="552" spans="1:1">
      <c r="A552" s="6"/>
    </row>
    <row r="553" spans="1:1">
      <c r="A553" s="6"/>
    </row>
    <row r="554" spans="1:1">
      <c r="A554" s="6"/>
    </row>
    <row r="555" spans="1:1">
      <c r="A555" s="6"/>
    </row>
    <row r="556" spans="1:1">
      <c r="A556" s="6"/>
    </row>
    <row r="557" spans="1:1">
      <c r="A557" s="6"/>
    </row>
    <row r="558" spans="1:1">
      <c r="A558" s="6"/>
    </row>
    <row r="559" spans="1:1">
      <c r="A559" s="6"/>
    </row>
    <row r="560" spans="1:1">
      <c r="A560" s="6"/>
    </row>
    <row r="561" spans="1:1" ht="15" customHeight="1">
      <c r="A561" s="6"/>
    </row>
    <row r="562" spans="1:1">
      <c r="A562" s="6"/>
    </row>
    <row r="563" spans="1:1" ht="15" customHeight="1">
      <c r="A563" s="6"/>
    </row>
    <row r="564" spans="1:1">
      <c r="A564" s="6"/>
    </row>
    <row r="565" spans="1:1">
      <c r="A565" s="6"/>
    </row>
    <row r="566" spans="1:1">
      <c r="A566" s="6"/>
    </row>
    <row r="567" spans="1:1">
      <c r="A567" s="6"/>
    </row>
    <row r="568" spans="1:1">
      <c r="A568" s="6"/>
    </row>
    <row r="569" spans="1:1">
      <c r="A569" s="6"/>
    </row>
    <row r="570" spans="1:1">
      <c r="A570" s="6"/>
    </row>
    <row r="571" spans="1:1">
      <c r="A571" s="6"/>
    </row>
    <row r="572" spans="1:1">
      <c r="A572" s="6"/>
    </row>
    <row r="573" spans="1:1" ht="15" customHeight="1">
      <c r="A573" s="6"/>
    </row>
    <row r="574" spans="1:1">
      <c r="A574" s="6"/>
    </row>
    <row r="575" spans="1:1">
      <c r="A575" s="6"/>
    </row>
    <row r="576" spans="1:1">
      <c r="A576" s="6"/>
    </row>
    <row r="577" spans="1:1">
      <c r="A577" s="6"/>
    </row>
    <row r="578" spans="1:1">
      <c r="A578" s="6"/>
    </row>
    <row r="579" spans="1:1">
      <c r="A579" s="6"/>
    </row>
    <row r="580" spans="1:1">
      <c r="A580" s="6"/>
    </row>
    <row r="581" spans="1:1">
      <c r="A581" s="6"/>
    </row>
    <row r="582" spans="1:1">
      <c r="A582" s="6"/>
    </row>
    <row r="583" spans="1:1">
      <c r="A583" s="6"/>
    </row>
    <row r="584" spans="1:1">
      <c r="A584" s="6"/>
    </row>
    <row r="585" spans="1:1">
      <c r="A585" s="6"/>
    </row>
    <row r="586" spans="1:1">
      <c r="A586" s="6"/>
    </row>
    <row r="587" spans="1:1">
      <c r="A587" s="6"/>
    </row>
    <row r="588" spans="1:1">
      <c r="A588" s="6"/>
    </row>
    <row r="589" spans="1:1">
      <c r="A589" s="6"/>
    </row>
    <row r="590" spans="1:1">
      <c r="A590" s="6"/>
    </row>
    <row r="591" spans="1:1">
      <c r="A591" s="6"/>
    </row>
    <row r="592" spans="1:1">
      <c r="A592" s="6"/>
    </row>
    <row r="593" spans="1:1">
      <c r="A593" s="6"/>
    </row>
    <row r="594" spans="1:1">
      <c r="A594" s="6"/>
    </row>
    <row r="595" spans="1:1">
      <c r="A595" s="6"/>
    </row>
    <row r="596" spans="1:1">
      <c r="A596" s="6"/>
    </row>
    <row r="597" spans="1:1">
      <c r="A597" s="6"/>
    </row>
    <row r="598" spans="1:1">
      <c r="A598" s="6"/>
    </row>
    <row r="599" spans="1:1">
      <c r="A599" s="6"/>
    </row>
    <row r="600" spans="1:1">
      <c r="A600" s="6"/>
    </row>
  </sheetData>
  <mergeCells count="7">
    <mergeCell ref="C90:D90"/>
    <mergeCell ref="B2:E2"/>
    <mergeCell ref="G2:L2"/>
    <mergeCell ref="C4:E4"/>
    <mergeCell ref="I4:L4"/>
    <mergeCell ref="I5:K6"/>
    <mergeCell ref="H7:L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24"/>
  <sheetViews>
    <sheetView workbookViewId="0">
      <selection activeCell="D5" sqref="D5"/>
    </sheetView>
  </sheetViews>
  <sheetFormatPr defaultRowHeight="14"/>
  <sheetData>
    <row r="1" spans="1:14" ht="14.5">
      <c r="A1" s="204" t="s">
        <v>476</v>
      </c>
      <c r="B1" s="204"/>
      <c r="C1" s="204"/>
      <c r="D1" s="204"/>
      <c r="E1" s="204"/>
      <c r="F1" s="204"/>
      <c r="G1" s="204"/>
      <c r="H1" s="204"/>
      <c r="I1" s="205"/>
      <c r="J1" s="205"/>
      <c r="K1" s="205"/>
      <c r="L1" s="205"/>
      <c r="M1" s="205"/>
      <c r="N1" s="205"/>
    </row>
    <row r="2" spans="1:14" ht="14.5">
      <c r="A2" s="206">
        <v>1</v>
      </c>
      <c r="B2" s="205"/>
      <c r="C2" s="205" t="s">
        <v>487</v>
      </c>
      <c r="D2" s="205"/>
      <c r="E2" s="205"/>
      <c r="F2" s="205"/>
      <c r="G2" s="205"/>
      <c r="H2" s="205"/>
      <c r="I2" s="205"/>
      <c r="J2" s="205"/>
      <c r="K2" s="205"/>
      <c r="L2" s="205"/>
      <c r="M2" s="205"/>
      <c r="N2" s="205"/>
    </row>
    <row r="3" spans="1:14" ht="14.5">
      <c r="A3" s="206">
        <v>2</v>
      </c>
      <c r="B3" s="205"/>
      <c r="C3" s="205" t="s">
        <v>465</v>
      </c>
      <c r="D3" s="205"/>
      <c r="E3" s="205"/>
      <c r="F3" s="205"/>
      <c r="G3" s="205"/>
      <c r="H3" s="205"/>
      <c r="I3" s="205"/>
      <c r="J3" s="205"/>
      <c r="K3" s="205"/>
      <c r="L3" s="205"/>
      <c r="M3" s="205"/>
      <c r="N3" s="205"/>
    </row>
    <row r="4" spans="1:14" ht="14.5">
      <c r="A4" s="206">
        <v>3</v>
      </c>
      <c r="B4" s="205"/>
      <c r="C4" s="205" t="s">
        <v>516</v>
      </c>
      <c r="D4" s="205"/>
      <c r="E4" s="205"/>
      <c r="F4" s="205"/>
      <c r="G4" s="205"/>
      <c r="H4" s="205"/>
      <c r="I4" s="205"/>
      <c r="J4" s="205"/>
      <c r="K4" s="205"/>
      <c r="L4" s="205"/>
      <c r="M4" s="205"/>
      <c r="N4" s="205"/>
    </row>
    <row r="5" spans="1:14" ht="14.5">
      <c r="A5" s="206">
        <v>4</v>
      </c>
      <c r="B5" s="205"/>
      <c r="C5" s="205" t="s">
        <v>479</v>
      </c>
      <c r="D5" s="205"/>
      <c r="E5" s="205"/>
      <c r="F5" s="205"/>
      <c r="G5" s="205"/>
      <c r="H5" s="205"/>
      <c r="I5" s="205"/>
      <c r="J5" s="205"/>
      <c r="K5" s="205"/>
      <c r="L5" s="205"/>
      <c r="M5" s="205"/>
      <c r="N5" s="205"/>
    </row>
    <row r="6" spans="1:14" ht="14.5">
      <c r="A6" s="206">
        <v>5</v>
      </c>
      <c r="B6" s="205"/>
      <c r="C6" s="205" t="s">
        <v>466</v>
      </c>
      <c r="D6" s="205"/>
      <c r="E6" s="205"/>
      <c r="F6" s="205"/>
      <c r="G6" s="205"/>
      <c r="H6" s="205"/>
      <c r="I6" s="205"/>
      <c r="J6" s="205"/>
      <c r="K6" s="205"/>
      <c r="L6" s="205"/>
      <c r="M6" s="205"/>
      <c r="N6" s="205"/>
    </row>
    <row r="7" spans="1:14" ht="14.5">
      <c r="A7" s="206">
        <v>6</v>
      </c>
      <c r="B7" s="205"/>
      <c r="C7" s="205" t="s">
        <v>467</v>
      </c>
      <c r="D7" s="205"/>
      <c r="E7" s="205"/>
      <c r="F7" s="205"/>
      <c r="G7" s="205"/>
      <c r="H7" s="205"/>
      <c r="I7" s="205"/>
      <c r="J7" s="205"/>
      <c r="K7" s="205"/>
      <c r="L7" s="205"/>
      <c r="M7" s="205"/>
      <c r="N7" s="205"/>
    </row>
    <row r="8" spans="1:14" ht="14.5">
      <c r="A8" s="206">
        <v>7</v>
      </c>
      <c r="B8" s="205"/>
      <c r="C8" s="205" t="s">
        <v>480</v>
      </c>
      <c r="D8" s="205"/>
      <c r="E8" s="205"/>
      <c r="F8" s="205"/>
      <c r="G8" s="205"/>
      <c r="H8" s="205"/>
      <c r="I8" s="205"/>
      <c r="J8" s="205"/>
      <c r="K8" s="205"/>
      <c r="L8" s="205"/>
      <c r="M8" s="205"/>
      <c r="N8" s="205"/>
    </row>
    <row r="9" spans="1:14" ht="14.5">
      <c r="A9" s="206">
        <v>8</v>
      </c>
      <c r="B9" s="205"/>
      <c r="C9" s="205" t="s">
        <v>468</v>
      </c>
      <c r="D9" s="205"/>
      <c r="E9" s="205"/>
      <c r="F9" s="205"/>
      <c r="G9" s="205"/>
      <c r="H9" s="205"/>
      <c r="I9" s="205"/>
      <c r="J9" s="205"/>
      <c r="K9" s="205"/>
      <c r="L9" s="205"/>
      <c r="M9" s="205"/>
      <c r="N9" s="205"/>
    </row>
    <row r="10" spans="1:14" ht="14.5">
      <c r="A10" s="206">
        <v>9</v>
      </c>
      <c r="B10" s="205"/>
      <c r="C10" s="205" t="s">
        <v>469</v>
      </c>
      <c r="D10" s="205"/>
      <c r="E10" s="205"/>
      <c r="F10" s="205"/>
      <c r="G10" s="205"/>
      <c r="H10" s="205"/>
      <c r="I10" s="205"/>
      <c r="J10" s="205"/>
      <c r="K10" s="205"/>
      <c r="L10" s="205"/>
      <c r="M10" s="205"/>
      <c r="N10" s="205"/>
    </row>
    <row r="11" spans="1:14" ht="14.5">
      <c r="A11" s="206">
        <v>10</v>
      </c>
      <c r="B11" s="205"/>
      <c r="C11" s="205" t="s">
        <v>481</v>
      </c>
      <c r="D11" s="205"/>
      <c r="E11" s="205"/>
      <c r="F11" s="205"/>
      <c r="G11" s="205"/>
      <c r="H11" s="205"/>
      <c r="I11" s="205"/>
      <c r="J11" s="205"/>
      <c r="K11" s="205"/>
      <c r="L11" s="205"/>
      <c r="M11" s="205"/>
      <c r="N11" s="205"/>
    </row>
    <row r="12" spans="1:14" ht="14.5">
      <c r="A12" s="206">
        <v>11</v>
      </c>
      <c r="B12" s="205"/>
      <c r="C12" s="205" t="s">
        <v>482</v>
      </c>
      <c r="D12" s="205"/>
      <c r="E12" s="205"/>
      <c r="F12" s="205"/>
      <c r="G12" s="205"/>
      <c r="H12" s="205"/>
      <c r="I12" s="205"/>
      <c r="J12" s="205"/>
      <c r="K12" s="205"/>
      <c r="L12" s="205"/>
      <c r="M12" s="205"/>
      <c r="N12" s="205"/>
    </row>
    <row r="13" spans="1:14" ht="14.5">
      <c r="A13" s="206">
        <v>12</v>
      </c>
      <c r="B13" s="205"/>
      <c r="C13" s="205" t="s">
        <v>470</v>
      </c>
      <c r="D13" s="205"/>
      <c r="E13" s="205"/>
      <c r="F13" s="205"/>
      <c r="G13" s="205"/>
      <c r="H13" s="205"/>
      <c r="I13" s="205"/>
      <c r="J13" s="205"/>
      <c r="K13" s="205"/>
      <c r="L13" s="205"/>
      <c r="M13" s="205"/>
      <c r="N13" s="205"/>
    </row>
    <row r="14" spans="1:14" ht="14.5">
      <c r="A14" s="206">
        <v>13</v>
      </c>
      <c r="B14" s="205"/>
      <c r="C14" s="205" t="s">
        <v>471</v>
      </c>
      <c r="D14" s="205"/>
      <c r="E14" s="205"/>
      <c r="F14" s="205"/>
      <c r="G14" s="205"/>
      <c r="H14" s="205"/>
      <c r="I14" s="205"/>
      <c r="J14" s="205"/>
      <c r="K14" s="205"/>
      <c r="L14" s="205"/>
      <c r="M14" s="205"/>
      <c r="N14" s="205"/>
    </row>
    <row r="15" spans="1:14" ht="14.5">
      <c r="A15" s="206">
        <v>14</v>
      </c>
      <c r="B15" s="205"/>
      <c r="C15" s="205" t="s">
        <v>472</v>
      </c>
      <c r="D15" s="205"/>
      <c r="E15" s="205"/>
      <c r="F15" s="205"/>
      <c r="G15" s="205"/>
      <c r="H15" s="205"/>
      <c r="I15" s="205"/>
      <c r="J15" s="205"/>
      <c r="K15" s="205"/>
      <c r="L15" s="205"/>
      <c r="M15" s="205"/>
      <c r="N15" s="205"/>
    </row>
    <row r="16" spans="1:14" ht="14.5">
      <c r="A16" s="206">
        <v>15</v>
      </c>
      <c r="B16" s="205"/>
      <c r="C16" s="205" t="s">
        <v>483</v>
      </c>
      <c r="D16" s="205"/>
      <c r="E16" s="205"/>
      <c r="F16" s="205"/>
      <c r="G16" s="205"/>
      <c r="H16" s="205"/>
      <c r="I16" s="205"/>
      <c r="J16" s="205"/>
      <c r="K16" s="205"/>
      <c r="L16" s="205"/>
      <c r="M16" s="205"/>
      <c r="N16" s="205"/>
    </row>
    <row r="17" spans="1:14" ht="14.5">
      <c r="A17" s="206"/>
      <c r="B17" s="205"/>
      <c r="C17" s="205"/>
      <c r="D17" s="205"/>
      <c r="E17" s="205"/>
      <c r="F17" s="205"/>
      <c r="G17" s="205"/>
      <c r="H17" s="205"/>
      <c r="I17" s="205"/>
      <c r="J17" s="205"/>
      <c r="K17" s="205"/>
      <c r="L17" s="205"/>
      <c r="M17" s="205"/>
      <c r="N17" s="205"/>
    </row>
    <row r="18" spans="1:14" ht="14.5">
      <c r="A18" s="204" t="s">
        <v>477</v>
      </c>
      <c r="B18" s="204"/>
      <c r="C18" s="204"/>
      <c r="D18" s="204"/>
      <c r="E18" s="204"/>
      <c r="F18" s="204"/>
      <c r="G18" s="204"/>
      <c r="H18" s="204"/>
      <c r="I18" s="205"/>
      <c r="J18" s="205"/>
      <c r="K18" s="205"/>
      <c r="L18" s="205"/>
      <c r="M18" s="205"/>
      <c r="N18" s="205"/>
    </row>
    <row r="19" spans="1:14" ht="14.5">
      <c r="A19" s="206">
        <v>1</v>
      </c>
      <c r="B19" s="205"/>
      <c r="C19" s="205" t="s">
        <v>473</v>
      </c>
      <c r="D19" s="205"/>
      <c r="E19" s="205"/>
      <c r="F19" s="205"/>
      <c r="G19" s="205"/>
      <c r="H19" s="205"/>
      <c r="I19" s="205"/>
      <c r="J19" s="205"/>
      <c r="K19" s="205"/>
      <c r="L19" s="205"/>
      <c r="M19" s="205"/>
      <c r="N19" s="205"/>
    </row>
    <row r="20" spans="1:14" ht="14.5">
      <c r="A20" s="206">
        <v>2</v>
      </c>
      <c r="B20" s="205"/>
      <c r="C20" s="205" t="s">
        <v>474</v>
      </c>
      <c r="D20" s="205"/>
      <c r="E20" s="205"/>
      <c r="F20" s="205"/>
      <c r="G20" s="205"/>
      <c r="H20" s="205"/>
      <c r="I20" s="205"/>
      <c r="J20" s="205"/>
      <c r="K20" s="205"/>
      <c r="L20" s="205"/>
      <c r="M20" s="205"/>
      <c r="N20" s="205"/>
    </row>
    <row r="21" spans="1:14" ht="14.5">
      <c r="A21" s="206">
        <v>3</v>
      </c>
      <c r="B21" s="205"/>
      <c r="C21" s="205" t="s">
        <v>485</v>
      </c>
      <c r="D21" s="205"/>
      <c r="E21" s="205"/>
      <c r="F21" s="205"/>
      <c r="G21" s="205"/>
      <c r="H21" s="205"/>
      <c r="I21" s="205"/>
      <c r="J21" s="205"/>
      <c r="K21" s="205"/>
      <c r="L21" s="205"/>
      <c r="M21" s="205"/>
      <c r="N21" s="205"/>
    </row>
    <row r="22" spans="1:14" ht="14.5">
      <c r="A22" s="206">
        <v>4</v>
      </c>
      <c r="B22" s="205"/>
      <c r="C22" s="205" t="s">
        <v>484</v>
      </c>
      <c r="D22" s="205"/>
      <c r="E22" s="205"/>
      <c r="F22" s="205"/>
      <c r="G22" s="205"/>
      <c r="H22" s="205"/>
      <c r="I22" s="205"/>
      <c r="J22" s="205"/>
      <c r="K22" s="205"/>
      <c r="L22" s="205"/>
      <c r="M22" s="205"/>
      <c r="N22" s="205"/>
    </row>
    <row r="23" spans="1:14" ht="14.5">
      <c r="A23" s="206">
        <v>5</v>
      </c>
      <c r="B23" s="205"/>
      <c r="C23" s="205" t="s">
        <v>475</v>
      </c>
      <c r="D23" s="205"/>
      <c r="E23" s="205"/>
      <c r="F23" s="205"/>
      <c r="G23" s="205"/>
      <c r="H23" s="205"/>
      <c r="I23" s="205"/>
      <c r="J23" s="205"/>
      <c r="K23" s="205"/>
      <c r="L23" s="205"/>
      <c r="M23" s="205"/>
      <c r="N23" s="205"/>
    </row>
    <row r="24" spans="1:14" ht="14.5">
      <c r="A24" s="206">
        <v>6</v>
      </c>
      <c r="B24" s="205"/>
      <c r="C24" s="205" t="s">
        <v>472</v>
      </c>
      <c r="D24" s="205"/>
      <c r="E24" s="205"/>
      <c r="F24" s="205"/>
      <c r="G24" s="205"/>
      <c r="H24" s="205"/>
      <c r="I24" s="205"/>
      <c r="J24" s="205"/>
      <c r="K24" s="205"/>
      <c r="L24" s="205"/>
      <c r="M24" s="205"/>
      <c r="N24" s="205"/>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defaultRowHeight="1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65"/>
  <sheetViews>
    <sheetView view="pageBreakPreview" zoomScale="70" zoomScaleNormal="100" zoomScaleSheetLayoutView="70" workbookViewId="0">
      <pane ySplit="5" topLeftCell="A6" activePane="bottomLeft" state="frozen"/>
      <selection activeCell="C51" sqref="C51"/>
      <selection pane="bottomLeft" activeCell="F9" sqref="F9"/>
    </sheetView>
  </sheetViews>
  <sheetFormatPr defaultColWidth="9" defaultRowHeight="14"/>
  <cols>
    <col min="1" max="1" width="15.81640625" style="50" customWidth="1"/>
    <col min="2" max="2" width="10.81640625" style="50" customWidth="1"/>
    <col min="3" max="3" width="144.1796875" style="50" customWidth="1"/>
    <col min="4" max="4" width="22.81640625" style="693" customWidth="1"/>
    <col min="5" max="5" width="31.1796875" style="50" customWidth="1"/>
    <col min="6" max="6" width="39.26953125" style="50" customWidth="1"/>
    <col min="7" max="7" width="24.81640625" style="50" customWidth="1"/>
    <col min="8" max="8" width="31.1796875" style="50" customWidth="1"/>
    <col min="9" max="9" width="183.26953125" style="50" customWidth="1"/>
    <col min="10" max="10" width="9.81640625" style="693" customWidth="1"/>
    <col min="11" max="11" width="26.26953125" style="693" customWidth="1"/>
    <col min="12" max="12" width="3" style="50" customWidth="1"/>
    <col min="13" max="13" width="9" style="35"/>
    <col min="14" max="16" width="5" style="35" customWidth="1"/>
    <col min="17" max="16384" width="9" style="35"/>
  </cols>
  <sheetData>
    <row r="1" spans="1:14" s="73" customFormat="1" ht="21" hidden="1" customHeight="1">
      <c r="A1" s="118" t="s">
        <v>423</v>
      </c>
      <c r="B1" s="290"/>
      <c r="C1" s="290"/>
      <c r="D1" s="705"/>
      <c r="E1" s="118"/>
      <c r="F1" s="118"/>
      <c r="G1" s="118"/>
      <c r="H1" s="118"/>
      <c r="I1" s="118"/>
      <c r="J1" s="705"/>
      <c r="K1" s="705"/>
      <c r="L1" s="118"/>
      <c r="N1" s="73" t="s">
        <v>424</v>
      </c>
    </row>
    <row r="2" spans="1:14" s="73" customFormat="1" ht="13.5" hidden="1" customHeight="1">
      <c r="A2" s="118"/>
      <c r="B2" s="118"/>
      <c r="C2" s="118"/>
      <c r="D2" s="705"/>
      <c r="E2" s="118"/>
      <c r="F2" s="118"/>
      <c r="G2" s="118"/>
      <c r="H2" s="118"/>
      <c r="I2" s="118"/>
      <c r="J2" s="705"/>
      <c r="K2" s="705"/>
      <c r="L2" s="118"/>
      <c r="N2" s="73" t="s">
        <v>183</v>
      </c>
    </row>
    <row r="3" spans="1:14" s="73" customFormat="1" ht="14.25" hidden="1" customHeight="1">
      <c r="A3" s="118"/>
      <c r="B3" s="118"/>
      <c r="C3" s="118"/>
      <c r="D3" s="705"/>
      <c r="E3" s="118"/>
      <c r="F3" s="118"/>
      <c r="G3" s="118"/>
      <c r="H3" s="118"/>
      <c r="I3" s="118"/>
      <c r="J3" s="705"/>
      <c r="K3" s="705"/>
      <c r="L3" s="118"/>
      <c r="N3" s="73" t="s">
        <v>421</v>
      </c>
    </row>
    <row r="4" spans="1:14" s="110" customFormat="1" ht="57" customHeight="1">
      <c r="A4" s="108"/>
      <c r="B4" s="107" t="s">
        <v>378</v>
      </c>
      <c r="C4" s="108"/>
      <c r="D4" s="706" t="str">
        <f>[3]Cover!D3</f>
        <v>Scottish Woodlands Limited</v>
      </c>
      <c r="E4" s="291"/>
      <c r="F4" s="291"/>
      <c r="G4" s="291"/>
      <c r="H4" s="291"/>
      <c r="I4" s="108" t="str">
        <f>[3]Cover!D7</f>
        <v>SA-FM/COC-010210</v>
      </c>
      <c r="J4" s="706"/>
      <c r="K4" s="707"/>
      <c r="L4" s="109"/>
    </row>
    <row r="5" spans="1:14" ht="46.5" customHeight="1">
      <c r="A5" s="292" t="s">
        <v>32</v>
      </c>
      <c r="B5" s="292" t="s">
        <v>59</v>
      </c>
      <c r="C5" s="292" t="s">
        <v>680</v>
      </c>
      <c r="D5" s="707" t="s">
        <v>182</v>
      </c>
      <c r="E5" s="292" t="s">
        <v>422</v>
      </c>
      <c r="F5" s="202" t="s">
        <v>458</v>
      </c>
      <c r="G5" s="202" t="s">
        <v>457</v>
      </c>
      <c r="H5" s="292" t="s">
        <v>46</v>
      </c>
      <c r="I5" s="292" t="s">
        <v>681</v>
      </c>
      <c r="J5" s="707" t="s">
        <v>33</v>
      </c>
      <c r="K5" s="707" t="s">
        <v>425</v>
      </c>
      <c r="L5" s="56"/>
    </row>
    <row r="6" spans="1:14" ht="15" customHeight="1">
      <c r="A6" s="293"/>
      <c r="B6" s="293"/>
      <c r="C6" s="293"/>
      <c r="D6" s="708"/>
      <c r="E6" s="293"/>
      <c r="F6" s="293"/>
      <c r="G6" s="293"/>
      <c r="H6" s="293"/>
      <c r="I6" s="293"/>
      <c r="J6" s="708"/>
      <c r="K6" s="740"/>
      <c r="L6" s="56"/>
    </row>
    <row r="7" spans="1:14">
      <c r="A7" s="298" t="s">
        <v>689</v>
      </c>
      <c r="B7" s="298"/>
      <c r="C7" s="298"/>
      <c r="D7" s="709"/>
      <c r="E7" s="298"/>
      <c r="F7" s="298"/>
      <c r="G7" s="298"/>
      <c r="H7" s="298"/>
      <c r="I7" s="298"/>
      <c r="J7" s="709"/>
    </row>
    <row r="8" spans="1:14" ht="136.5" customHeight="1">
      <c r="A8" s="55">
        <v>2023.1</v>
      </c>
      <c r="B8" s="176" t="s">
        <v>183</v>
      </c>
      <c r="C8" s="637" t="s">
        <v>690</v>
      </c>
      <c r="D8" s="710" t="s">
        <v>691</v>
      </c>
      <c r="E8" s="638" t="s">
        <v>685</v>
      </c>
      <c r="F8" s="55" t="s">
        <v>686</v>
      </c>
      <c r="G8" s="66" t="s">
        <v>687</v>
      </c>
      <c r="H8" s="301" t="s">
        <v>684</v>
      </c>
      <c r="I8" s="636" t="s">
        <v>1867</v>
      </c>
      <c r="J8" s="711" t="s">
        <v>682</v>
      </c>
      <c r="K8" s="741">
        <v>45379</v>
      </c>
    </row>
    <row r="9" spans="1:14" ht="163" customHeight="1">
      <c r="A9" s="55">
        <v>2023.2</v>
      </c>
      <c r="B9" s="297" t="s">
        <v>183</v>
      </c>
      <c r="C9" s="55" t="s">
        <v>692</v>
      </c>
      <c r="D9" s="711" t="s">
        <v>693</v>
      </c>
      <c r="E9" s="638" t="s">
        <v>694</v>
      </c>
      <c r="F9" s="55" t="s">
        <v>688</v>
      </c>
      <c r="G9" s="66" t="s">
        <v>688</v>
      </c>
      <c r="H9" s="301" t="s">
        <v>684</v>
      </c>
      <c r="I9" s="636" t="s">
        <v>1868</v>
      </c>
      <c r="J9" s="711" t="s">
        <v>682</v>
      </c>
      <c r="K9" s="741">
        <v>45379</v>
      </c>
    </row>
    <row r="10" spans="1:14" ht="127" customHeight="1">
      <c r="A10" s="55">
        <v>2023.3</v>
      </c>
      <c r="B10" s="297" t="s">
        <v>183</v>
      </c>
      <c r="C10" s="55" t="s">
        <v>695</v>
      </c>
      <c r="D10" s="711" t="s">
        <v>696</v>
      </c>
      <c r="E10" s="638" t="s">
        <v>697</v>
      </c>
      <c r="F10" s="639" t="s">
        <v>688</v>
      </c>
      <c r="G10" s="639" t="s">
        <v>688</v>
      </c>
      <c r="H10" s="299" t="s">
        <v>684</v>
      </c>
      <c r="I10" s="636" t="s">
        <v>1869</v>
      </c>
      <c r="J10" s="711" t="s">
        <v>682</v>
      </c>
      <c r="K10" s="741">
        <v>45379</v>
      </c>
    </row>
    <row r="11" spans="1:14" ht="67.5" customHeight="1">
      <c r="A11" s="55">
        <v>2020.19</v>
      </c>
      <c r="B11" s="297" t="s">
        <v>421</v>
      </c>
      <c r="C11" s="55" t="s">
        <v>698</v>
      </c>
      <c r="D11" s="711" t="s">
        <v>693</v>
      </c>
      <c r="E11" s="638" t="s">
        <v>699</v>
      </c>
      <c r="F11" s="639" t="s">
        <v>688</v>
      </c>
      <c r="G11" s="639" t="s">
        <v>688</v>
      </c>
      <c r="H11" s="639" t="s">
        <v>683</v>
      </c>
      <c r="I11" s="636" t="s">
        <v>700</v>
      </c>
      <c r="J11" s="711" t="s">
        <v>682</v>
      </c>
      <c r="K11" s="741">
        <v>45107</v>
      </c>
    </row>
    <row r="12" spans="1:14" ht="59.5" customHeight="1">
      <c r="A12" s="55">
        <v>2023.4</v>
      </c>
      <c r="B12" s="297" t="s">
        <v>183</v>
      </c>
      <c r="C12" s="55" t="s">
        <v>701</v>
      </c>
      <c r="D12" s="711" t="s">
        <v>702</v>
      </c>
      <c r="E12" s="639" t="s">
        <v>703</v>
      </c>
      <c r="F12" s="639" t="s">
        <v>688</v>
      </c>
      <c r="G12" s="639" t="s">
        <v>688</v>
      </c>
      <c r="H12" s="299" t="s">
        <v>684</v>
      </c>
      <c r="I12" s="636" t="s">
        <v>1870</v>
      </c>
      <c r="J12" s="711" t="s">
        <v>682</v>
      </c>
      <c r="K12" s="741">
        <v>45379</v>
      </c>
    </row>
    <row r="13" spans="1:14" ht="103" customHeight="1">
      <c r="A13" s="55">
        <v>2023.5</v>
      </c>
      <c r="B13" s="297" t="s">
        <v>183</v>
      </c>
      <c r="C13" s="300" t="s">
        <v>704</v>
      </c>
      <c r="D13" s="711" t="s">
        <v>705</v>
      </c>
      <c r="E13" s="639" t="s">
        <v>706</v>
      </c>
      <c r="F13" s="639" t="s">
        <v>688</v>
      </c>
      <c r="G13" s="639" t="s">
        <v>688</v>
      </c>
      <c r="H13" s="299" t="s">
        <v>684</v>
      </c>
      <c r="I13" s="636" t="s">
        <v>1871</v>
      </c>
      <c r="J13" s="711" t="s">
        <v>682</v>
      </c>
      <c r="K13" s="741">
        <v>45379</v>
      </c>
    </row>
    <row r="14" spans="1:14" ht="108" customHeight="1">
      <c r="A14" s="55">
        <v>2023.6</v>
      </c>
      <c r="B14" s="297" t="s">
        <v>183</v>
      </c>
      <c r="C14" s="55" t="s">
        <v>707</v>
      </c>
      <c r="D14" s="711" t="s">
        <v>708</v>
      </c>
      <c r="E14" s="55" t="s">
        <v>709</v>
      </c>
      <c r="F14" s="55" t="s">
        <v>688</v>
      </c>
      <c r="G14" s="55" t="s">
        <v>688</v>
      </c>
      <c r="H14" s="299" t="s">
        <v>684</v>
      </c>
      <c r="I14" s="636" t="s">
        <v>1872</v>
      </c>
      <c r="J14" s="711" t="s">
        <v>184</v>
      </c>
      <c r="K14" s="741">
        <v>45379</v>
      </c>
    </row>
    <row r="15" spans="1:14" ht="50.15" customHeight="1">
      <c r="A15" s="610">
        <v>2023.7</v>
      </c>
      <c r="B15" s="611" t="s">
        <v>183</v>
      </c>
      <c r="C15" s="610" t="s">
        <v>710</v>
      </c>
      <c r="D15" s="712" t="s">
        <v>711</v>
      </c>
      <c r="E15" s="55" t="s">
        <v>712</v>
      </c>
      <c r="F15" s="639" t="s">
        <v>688</v>
      </c>
      <c r="G15" s="639" t="s">
        <v>688</v>
      </c>
      <c r="H15" s="299" t="s">
        <v>684</v>
      </c>
      <c r="I15" s="636" t="s">
        <v>713</v>
      </c>
      <c r="J15" s="711" t="s">
        <v>184</v>
      </c>
      <c r="K15" s="741">
        <v>45112</v>
      </c>
    </row>
    <row r="16" spans="1:14" ht="32.5" customHeight="1">
      <c r="A16" s="55">
        <v>2023.8</v>
      </c>
      <c r="B16" s="297" t="s">
        <v>183</v>
      </c>
      <c r="C16" s="55" t="s">
        <v>714</v>
      </c>
      <c r="D16" s="713" t="s">
        <v>715</v>
      </c>
      <c r="E16" s="55" t="s">
        <v>716</v>
      </c>
      <c r="F16" s="639" t="s">
        <v>688</v>
      </c>
      <c r="G16" s="639" t="s">
        <v>688</v>
      </c>
      <c r="H16" s="299" t="s">
        <v>684</v>
      </c>
      <c r="I16" s="636" t="s">
        <v>1873</v>
      </c>
      <c r="J16" s="711" t="s">
        <v>682</v>
      </c>
      <c r="K16" s="741">
        <v>45379</v>
      </c>
    </row>
    <row r="17" spans="1:12" ht="111.65" customHeight="1">
      <c r="A17" s="55">
        <v>2023.9</v>
      </c>
      <c r="B17" s="297" t="s">
        <v>183</v>
      </c>
      <c r="C17" s="55" t="s">
        <v>717</v>
      </c>
      <c r="D17" s="711" t="s">
        <v>718</v>
      </c>
      <c r="E17" s="55" t="s">
        <v>719</v>
      </c>
      <c r="F17" s="639" t="s">
        <v>688</v>
      </c>
      <c r="G17" s="639" t="s">
        <v>688</v>
      </c>
      <c r="H17" s="299" t="s">
        <v>684</v>
      </c>
      <c r="I17" s="636" t="s">
        <v>720</v>
      </c>
      <c r="J17" s="711" t="s">
        <v>682</v>
      </c>
      <c r="K17" s="741">
        <v>45379</v>
      </c>
    </row>
    <row r="18" spans="1:12" ht="61" customHeight="1">
      <c r="A18" s="613">
        <v>2023.1</v>
      </c>
      <c r="B18" s="614" t="s">
        <v>183</v>
      </c>
      <c r="C18" s="615" t="s">
        <v>721</v>
      </c>
      <c r="D18" s="714" t="s">
        <v>722</v>
      </c>
      <c r="E18" s="299" t="s">
        <v>723</v>
      </c>
      <c r="F18" s="639" t="s">
        <v>688</v>
      </c>
      <c r="G18" s="639" t="s">
        <v>688</v>
      </c>
      <c r="H18" s="299" t="s">
        <v>684</v>
      </c>
      <c r="I18" s="636" t="s">
        <v>724</v>
      </c>
      <c r="J18" s="711" t="s">
        <v>184</v>
      </c>
      <c r="K18" s="742">
        <v>45107</v>
      </c>
    </row>
    <row r="19" spans="1:12" ht="22.5" customHeight="1">
      <c r="A19" s="616" t="s">
        <v>1866</v>
      </c>
      <c r="B19" s="616"/>
      <c r="C19" s="617"/>
      <c r="D19" s="715"/>
      <c r="E19" s="617"/>
      <c r="F19" s="617"/>
      <c r="G19" s="617"/>
      <c r="H19" s="617"/>
      <c r="I19" s="617"/>
      <c r="J19" s="715"/>
      <c r="K19" s="715"/>
      <c r="L19" s="618"/>
    </row>
    <row r="20" spans="1:12" ht="68.150000000000006" customHeight="1">
      <c r="A20" s="55">
        <v>2024.1</v>
      </c>
      <c r="B20" s="297" t="s">
        <v>183</v>
      </c>
      <c r="C20" s="55" t="s">
        <v>1931</v>
      </c>
      <c r="D20" s="711" t="s">
        <v>1943</v>
      </c>
      <c r="E20" s="55" t="s">
        <v>1951</v>
      </c>
      <c r="F20" s="639" t="s">
        <v>1962</v>
      </c>
      <c r="G20" s="639" t="s">
        <v>1971</v>
      </c>
      <c r="H20" s="299" t="s">
        <v>684</v>
      </c>
      <c r="I20" s="636" t="s">
        <v>1982</v>
      </c>
      <c r="J20" s="711" t="s">
        <v>682</v>
      </c>
      <c r="K20" s="741">
        <v>45379</v>
      </c>
    </row>
    <row r="21" spans="1:12" ht="44.5" customHeight="1">
      <c r="A21" s="295">
        <v>2024.2</v>
      </c>
      <c r="B21" s="294" t="s">
        <v>424</v>
      </c>
      <c r="C21" s="55" t="s">
        <v>1932</v>
      </c>
      <c r="D21" s="717" t="s">
        <v>1944</v>
      </c>
      <c r="E21" s="655" t="s">
        <v>1952</v>
      </c>
      <c r="F21" s="55"/>
      <c r="G21" s="655" t="s">
        <v>1972</v>
      </c>
      <c r="H21" s="55"/>
      <c r="I21" s="654" t="s">
        <v>1983</v>
      </c>
      <c r="J21" s="711" t="s">
        <v>682</v>
      </c>
      <c r="K21" s="741">
        <v>45379</v>
      </c>
    </row>
    <row r="22" spans="1:12" ht="58.5" customHeight="1">
      <c r="A22" s="295">
        <v>2024.3</v>
      </c>
      <c r="B22" s="294" t="s">
        <v>183</v>
      </c>
      <c r="C22" s="55" t="s">
        <v>1933</v>
      </c>
      <c r="D22" s="718" t="s">
        <v>1945</v>
      </c>
      <c r="E22" s="653" t="s">
        <v>1953</v>
      </c>
      <c r="F22" s="55" t="s">
        <v>1963</v>
      </c>
      <c r="G22" s="653" t="s">
        <v>1973</v>
      </c>
      <c r="H22" s="55" t="s">
        <v>684</v>
      </c>
      <c r="I22" s="652"/>
      <c r="J22" s="711"/>
      <c r="K22" s="711"/>
    </row>
    <row r="23" spans="1:12" ht="51" customHeight="1">
      <c r="A23" s="657">
        <v>2024.4</v>
      </c>
      <c r="B23" s="658" t="s">
        <v>421</v>
      </c>
      <c r="C23" s="612" t="s">
        <v>1934</v>
      </c>
      <c r="D23" s="716" t="s">
        <v>693</v>
      </c>
      <c r="E23" s="655" t="s">
        <v>1954</v>
      </c>
      <c r="F23" s="639" t="s">
        <v>1964</v>
      </c>
      <c r="G23" s="656" t="s">
        <v>1974</v>
      </c>
      <c r="H23" s="639" t="s">
        <v>1981</v>
      </c>
      <c r="I23" s="655" t="s">
        <v>1984</v>
      </c>
      <c r="J23" s="711" t="s">
        <v>682</v>
      </c>
      <c r="K23" s="741">
        <v>45379</v>
      </c>
    </row>
    <row r="24" spans="1:12" ht="63.65" customHeight="1">
      <c r="A24" s="55">
        <v>2024.5</v>
      </c>
      <c r="B24" s="297" t="s">
        <v>183</v>
      </c>
      <c r="C24" s="55" t="s">
        <v>1935</v>
      </c>
      <c r="D24" s="711" t="s">
        <v>1946</v>
      </c>
      <c r="E24" s="55" t="s">
        <v>1955</v>
      </c>
      <c r="F24" s="639" t="s">
        <v>1965</v>
      </c>
      <c r="G24" s="639" t="s">
        <v>1975</v>
      </c>
      <c r="H24" s="299" t="s">
        <v>684</v>
      </c>
      <c r="I24" s="636" t="s">
        <v>1985</v>
      </c>
      <c r="J24" s="711" t="s">
        <v>682</v>
      </c>
      <c r="K24" s="741">
        <v>45379</v>
      </c>
    </row>
    <row r="25" spans="1:12" ht="68.150000000000006" customHeight="1">
      <c r="A25" s="295">
        <v>2024.6</v>
      </c>
      <c r="B25" s="294" t="s">
        <v>424</v>
      </c>
      <c r="C25" s="55" t="s">
        <v>1936</v>
      </c>
      <c r="D25" s="717" t="s">
        <v>1947</v>
      </c>
      <c r="E25" s="652" t="s">
        <v>1956</v>
      </c>
      <c r="F25" s="55"/>
      <c r="G25" s="652" t="s">
        <v>1972</v>
      </c>
      <c r="H25" s="55"/>
      <c r="I25" s="652"/>
      <c r="J25" s="711"/>
      <c r="K25" s="741"/>
    </row>
    <row r="26" spans="1:12" ht="68.150000000000006" customHeight="1">
      <c r="A26" s="295">
        <v>2024.7</v>
      </c>
      <c r="B26" s="294" t="s">
        <v>183</v>
      </c>
      <c r="C26" s="55" t="s">
        <v>1937</v>
      </c>
      <c r="D26" s="718" t="s">
        <v>693</v>
      </c>
      <c r="E26" s="653" t="s">
        <v>1957</v>
      </c>
      <c r="F26" s="55" t="s">
        <v>1966</v>
      </c>
      <c r="G26" s="653" t="s">
        <v>1976</v>
      </c>
      <c r="H26" s="55" t="s">
        <v>684</v>
      </c>
      <c r="I26" s="652"/>
      <c r="J26" s="711"/>
      <c r="K26" s="741"/>
    </row>
    <row r="27" spans="1:12" ht="68.150000000000006" customHeight="1">
      <c r="A27" s="295">
        <v>2024.8</v>
      </c>
      <c r="B27" s="294" t="s">
        <v>421</v>
      </c>
      <c r="C27" s="55" t="s">
        <v>1938</v>
      </c>
      <c r="D27" s="716" t="s">
        <v>1948</v>
      </c>
      <c r="E27" s="655" t="s">
        <v>1958</v>
      </c>
      <c r="F27" s="55" t="s">
        <v>1967</v>
      </c>
      <c r="G27" s="655" t="s">
        <v>1977</v>
      </c>
      <c r="H27" s="55" t="s">
        <v>1981</v>
      </c>
      <c r="I27" s="655" t="s">
        <v>2157</v>
      </c>
      <c r="J27" s="711" t="s">
        <v>184</v>
      </c>
      <c r="K27" s="741">
        <v>45401</v>
      </c>
    </row>
    <row r="28" spans="1:12" ht="161.5" customHeight="1">
      <c r="A28" s="295">
        <v>2024.9</v>
      </c>
      <c r="B28" s="294" t="s">
        <v>421</v>
      </c>
      <c r="C28" s="55" t="s">
        <v>1939</v>
      </c>
      <c r="D28" s="716" t="s">
        <v>1949</v>
      </c>
      <c r="E28" s="655" t="s">
        <v>712</v>
      </c>
      <c r="F28" s="55" t="s">
        <v>1968</v>
      </c>
      <c r="G28" s="655" t="s">
        <v>1978</v>
      </c>
      <c r="H28" s="55" t="s">
        <v>1981</v>
      </c>
      <c r="I28" s="655" t="s">
        <v>2158</v>
      </c>
      <c r="J28" s="711" t="s">
        <v>682</v>
      </c>
      <c r="K28" s="741">
        <v>45412</v>
      </c>
    </row>
    <row r="29" spans="1:12" ht="84" customHeight="1">
      <c r="A29" s="651">
        <v>2024.1</v>
      </c>
      <c r="B29" s="294" t="s">
        <v>424</v>
      </c>
      <c r="C29" s="55" t="s">
        <v>1940</v>
      </c>
      <c r="D29" s="717" t="s">
        <v>1950</v>
      </c>
      <c r="E29" s="652" t="s">
        <v>1959</v>
      </c>
      <c r="F29" s="55"/>
      <c r="G29" s="652" t="s">
        <v>1972</v>
      </c>
      <c r="H29" s="55"/>
      <c r="I29" s="652"/>
      <c r="J29" s="711"/>
      <c r="K29" s="741"/>
    </row>
    <row r="30" spans="1:12" ht="43" customHeight="1">
      <c r="A30" s="295">
        <v>2024.11</v>
      </c>
      <c r="B30" s="294" t="s">
        <v>183</v>
      </c>
      <c r="C30" s="55" t="s">
        <v>1941</v>
      </c>
      <c r="D30" s="716" t="s">
        <v>693</v>
      </c>
      <c r="E30" s="655" t="s">
        <v>1960</v>
      </c>
      <c r="F30" s="55" t="s">
        <v>1969</v>
      </c>
      <c r="G30" s="655" t="s">
        <v>1979</v>
      </c>
      <c r="H30" s="299" t="s">
        <v>684</v>
      </c>
      <c r="I30" s="655" t="s">
        <v>1986</v>
      </c>
      <c r="J30" s="711" t="s">
        <v>682</v>
      </c>
      <c r="K30" s="741">
        <v>45379</v>
      </c>
    </row>
    <row r="31" spans="1:12" ht="64" customHeight="1">
      <c r="A31" s="295">
        <v>2024.12</v>
      </c>
      <c r="B31" s="294" t="s">
        <v>421</v>
      </c>
      <c r="C31" s="55" t="s">
        <v>1942</v>
      </c>
      <c r="D31" s="716" t="s">
        <v>718</v>
      </c>
      <c r="E31" s="655" t="s">
        <v>1961</v>
      </c>
      <c r="F31" s="55" t="s">
        <v>1970</v>
      </c>
      <c r="G31" s="655" t="s">
        <v>1980</v>
      </c>
      <c r="H31" s="55" t="s">
        <v>1981</v>
      </c>
      <c r="I31" s="655" t="s">
        <v>1987</v>
      </c>
      <c r="J31" s="711" t="s">
        <v>682</v>
      </c>
      <c r="K31" s="741">
        <v>45379</v>
      </c>
    </row>
    <row r="32" spans="1:12">
      <c r="A32" s="295"/>
      <c r="B32" s="294"/>
      <c r="C32" s="296"/>
      <c r="D32" s="701"/>
      <c r="E32" s="55"/>
      <c r="F32" s="55"/>
      <c r="G32" s="55"/>
      <c r="H32" s="55"/>
      <c r="I32" s="652"/>
      <c r="J32" s="738"/>
      <c r="K32" s="743"/>
    </row>
    <row r="33" spans="1:29">
      <c r="A33" s="643"/>
      <c r="B33" s="643"/>
      <c r="C33" s="643"/>
      <c r="D33" s="719"/>
      <c r="E33" s="643"/>
      <c r="F33" s="643"/>
      <c r="G33" s="643"/>
      <c r="H33" s="647"/>
      <c r="I33" s="647"/>
      <c r="J33" s="739"/>
      <c r="L33" s="35"/>
    </row>
    <row r="34" spans="1:29" s="48" customFormat="1">
      <c r="A34" s="67"/>
      <c r="B34" s="67"/>
      <c r="C34" s="644"/>
      <c r="D34" s="720"/>
      <c r="E34" s="645"/>
      <c r="F34" s="640"/>
      <c r="G34" s="640"/>
      <c r="H34" s="642"/>
      <c r="I34" s="67"/>
      <c r="J34" s="721"/>
      <c r="K34" s="721"/>
      <c r="L34" s="55"/>
    </row>
    <row r="35" spans="1:29">
      <c r="A35" s="67"/>
      <c r="B35" s="67"/>
      <c r="C35" s="67"/>
      <c r="D35" s="721"/>
      <c r="E35" s="645"/>
      <c r="F35" s="67"/>
      <c r="G35" s="646"/>
      <c r="H35" s="642"/>
      <c r="I35" s="67"/>
      <c r="J35" s="721"/>
      <c r="K35" s="721"/>
      <c r="L35" s="55"/>
    </row>
    <row r="36" spans="1:29">
      <c r="A36" s="67"/>
      <c r="B36" s="67"/>
      <c r="C36" s="67"/>
      <c r="D36" s="721"/>
      <c r="E36" s="645"/>
      <c r="F36" s="67"/>
      <c r="G36" s="67"/>
      <c r="H36" s="642"/>
      <c r="I36" s="67"/>
      <c r="J36" s="721"/>
      <c r="K36" s="721"/>
      <c r="L36" s="55"/>
    </row>
    <row r="37" spans="1:29">
      <c r="A37" s="67"/>
      <c r="B37" s="67"/>
      <c r="C37" s="67"/>
      <c r="D37" s="721"/>
      <c r="E37" s="67"/>
      <c r="F37" s="67"/>
      <c r="G37" s="67"/>
      <c r="H37" s="641"/>
      <c r="I37" s="67"/>
      <c r="J37" s="721"/>
      <c r="K37" s="744"/>
      <c r="L37" s="55"/>
    </row>
    <row r="38" spans="1:29">
      <c r="A38" s="67"/>
      <c r="B38" s="67"/>
      <c r="C38" s="67"/>
      <c r="D38" s="721"/>
      <c r="E38" s="67"/>
      <c r="F38" s="67"/>
      <c r="G38" s="67"/>
      <c r="H38" s="642"/>
      <c r="I38" s="67"/>
      <c r="J38" s="721"/>
      <c r="K38" s="721"/>
      <c r="L38" s="55"/>
    </row>
    <row r="39" spans="1:29">
      <c r="A39" s="67"/>
      <c r="B39" s="67"/>
      <c r="C39" s="67"/>
      <c r="D39" s="721"/>
      <c r="E39" s="67"/>
      <c r="F39" s="67"/>
      <c r="G39" s="67"/>
      <c r="H39" s="642"/>
      <c r="I39" s="67"/>
      <c r="J39" s="721"/>
      <c r="K39" s="721"/>
      <c r="L39" s="55"/>
    </row>
    <row r="40" spans="1:29">
      <c r="A40" s="67"/>
      <c r="B40" s="67"/>
      <c r="C40" s="67"/>
      <c r="D40" s="721"/>
      <c r="E40" s="67"/>
      <c r="F40" s="67"/>
      <c r="G40" s="67"/>
      <c r="H40" s="642"/>
      <c r="I40" s="67"/>
      <c r="J40" s="721"/>
      <c r="K40" s="721"/>
      <c r="L40" s="55"/>
    </row>
    <row r="41" spans="1:29">
      <c r="A41" s="67"/>
      <c r="B41" s="67"/>
      <c r="C41" s="67"/>
      <c r="D41" s="721"/>
      <c r="E41" s="67"/>
      <c r="F41" s="67"/>
      <c r="G41" s="67"/>
      <c r="H41" s="642"/>
      <c r="I41" s="67"/>
      <c r="J41" s="721"/>
      <c r="K41" s="744"/>
      <c r="L41" s="55"/>
    </row>
    <row r="42" spans="1:29">
      <c r="B42" s="52"/>
      <c r="H42" s="301"/>
    </row>
    <row r="43" spans="1:29">
      <c r="B43" s="52"/>
      <c r="H43" s="301"/>
    </row>
    <row r="44" spans="1:29">
      <c r="A44" s="302"/>
      <c r="B44" s="52"/>
      <c r="E44" s="303"/>
      <c r="H44" s="301"/>
      <c r="K44" s="745"/>
    </row>
    <row r="45" spans="1:29">
      <c r="B45" s="52"/>
    </row>
    <row r="46" spans="1:29">
      <c r="B46" s="52"/>
    </row>
    <row r="47" spans="1:29">
      <c r="B47" s="52"/>
    </row>
    <row r="48" spans="1:29" s="50" customFormat="1">
      <c r="B48" s="52"/>
      <c r="D48" s="693"/>
      <c r="J48" s="693"/>
      <c r="K48" s="693"/>
      <c r="M48" s="35"/>
      <c r="N48" s="35"/>
      <c r="O48" s="35"/>
      <c r="P48" s="35"/>
      <c r="Q48" s="35"/>
      <c r="R48" s="35"/>
      <c r="S48" s="35"/>
      <c r="T48" s="35"/>
      <c r="U48" s="35"/>
      <c r="V48" s="35"/>
      <c r="W48" s="35"/>
      <c r="X48" s="35"/>
      <c r="Y48" s="35"/>
      <c r="Z48" s="35"/>
      <c r="AA48" s="35"/>
      <c r="AB48" s="35"/>
      <c r="AC48" s="35"/>
    </row>
    <row r="49" spans="2:29" s="50" customFormat="1">
      <c r="B49" s="52"/>
      <c r="D49" s="693"/>
      <c r="J49" s="693"/>
      <c r="K49" s="693"/>
      <c r="M49" s="35"/>
      <c r="N49" s="35"/>
      <c r="O49" s="35"/>
      <c r="P49" s="35"/>
      <c r="Q49" s="35"/>
      <c r="R49" s="35"/>
      <c r="S49" s="35"/>
      <c r="T49" s="35"/>
      <c r="U49" s="35"/>
      <c r="V49" s="35"/>
      <c r="W49" s="35"/>
      <c r="X49" s="35"/>
      <c r="Y49" s="35"/>
      <c r="Z49" s="35"/>
      <c r="AA49" s="35"/>
      <c r="AB49" s="35"/>
      <c r="AC49" s="35"/>
    </row>
    <row r="50" spans="2:29" s="50" customFormat="1">
      <c r="B50" s="52"/>
      <c r="D50" s="693"/>
      <c r="J50" s="693"/>
      <c r="K50" s="693"/>
      <c r="M50" s="35"/>
      <c r="N50" s="35"/>
      <c r="O50" s="35"/>
      <c r="P50" s="35"/>
      <c r="Q50" s="35"/>
      <c r="R50" s="35"/>
      <c r="S50" s="35"/>
      <c r="T50" s="35"/>
      <c r="U50" s="35"/>
      <c r="V50" s="35"/>
      <c r="W50" s="35"/>
      <c r="X50" s="35"/>
      <c r="Y50" s="35"/>
      <c r="Z50" s="35"/>
      <c r="AA50" s="35"/>
      <c r="AB50" s="35"/>
      <c r="AC50" s="35"/>
    </row>
    <row r="51" spans="2:29" s="50" customFormat="1">
      <c r="B51" s="52"/>
      <c r="D51" s="693"/>
      <c r="J51" s="693"/>
      <c r="K51" s="693"/>
      <c r="M51" s="35"/>
      <c r="N51" s="35"/>
      <c r="O51" s="35"/>
      <c r="P51" s="35"/>
      <c r="Q51" s="35"/>
      <c r="R51" s="35"/>
      <c r="S51" s="35"/>
      <c r="T51" s="35"/>
      <c r="U51" s="35"/>
      <c r="V51" s="35"/>
      <c r="W51" s="35"/>
      <c r="X51" s="35"/>
      <c r="Y51" s="35"/>
      <c r="Z51" s="35"/>
      <c r="AA51" s="35"/>
      <c r="AB51" s="35"/>
      <c r="AC51" s="35"/>
    </row>
    <row r="52" spans="2:29" s="50" customFormat="1">
      <c r="B52" s="52"/>
      <c r="D52" s="693"/>
      <c r="J52" s="693"/>
      <c r="K52" s="693"/>
      <c r="M52" s="35"/>
      <c r="N52" s="35"/>
      <c r="O52" s="35"/>
      <c r="P52" s="35"/>
      <c r="Q52" s="35"/>
      <c r="R52" s="35"/>
      <c r="S52" s="35"/>
      <c r="T52" s="35"/>
      <c r="U52" s="35"/>
      <c r="V52" s="35"/>
      <c r="W52" s="35"/>
      <c r="X52" s="35"/>
      <c r="Y52" s="35"/>
      <c r="Z52" s="35"/>
      <c r="AA52" s="35"/>
      <c r="AB52" s="35"/>
      <c r="AC52" s="35"/>
    </row>
    <row r="53" spans="2:29" s="50" customFormat="1">
      <c r="B53" s="52"/>
      <c r="D53" s="693"/>
      <c r="J53" s="693"/>
      <c r="K53" s="693"/>
      <c r="M53" s="35"/>
      <c r="N53" s="35"/>
      <c r="O53" s="35"/>
      <c r="P53" s="35"/>
      <c r="Q53" s="35"/>
      <c r="R53" s="35"/>
      <c r="S53" s="35"/>
      <c r="T53" s="35"/>
      <c r="U53" s="35"/>
      <c r="V53" s="35"/>
      <c r="W53" s="35"/>
      <c r="X53" s="35"/>
      <c r="Y53" s="35"/>
      <c r="Z53" s="35"/>
      <c r="AA53" s="35"/>
      <c r="AB53" s="35"/>
      <c r="AC53" s="35"/>
    </row>
    <row r="54" spans="2:29" s="50" customFormat="1">
      <c r="B54" s="52"/>
      <c r="D54" s="693"/>
      <c r="J54" s="693"/>
      <c r="K54" s="693"/>
      <c r="M54" s="35"/>
      <c r="N54" s="35"/>
      <c r="O54" s="35"/>
      <c r="P54" s="35"/>
      <c r="Q54" s="35"/>
      <c r="R54" s="35"/>
      <c r="S54" s="35"/>
      <c r="T54" s="35"/>
      <c r="U54" s="35"/>
      <c r="V54" s="35"/>
      <c r="W54" s="35"/>
      <c r="X54" s="35"/>
      <c r="Y54" s="35"/>
      <c r="Z54" s="35"/>
      <c r="AA54" s="35"/>
      <c r="AB54" s="35"/>
      <c r="AC54" s="35"/>
    </row>
    <row r="55" spans="2:29" s="50" customFormat="1">
      <c r="B55" s="52"/>
      <c r="D55" s="693"/>
      <c r="J55" s="693"/>
      <c r="K55" s="693"/>
      <c r="M55" s="35"/>
      <c r="N55" s="35"/>
      <c r="O55" s="35"/>
      <c r="P55" s="35"/>
      <c r="Q55" s="35"/>
      <c r="R55" s="35"/>
      <c r="S55" s="35"/>
      <c r="T55" s="35"/>
      <c r="U55" s="35"/>
      <c r="V55" s="35"/>
      <c r="W55" s="35"/>
      <c r="X55" s="35"/>
      <c r="Y55" s="35"/>
      <c r="Z55" s="35"/>
      <c r="AA55" s="35"/>
      <c r="AB55" s="35"/>
      <c r="AC55" s="35"/>
    </row>
    <row r="56" spans="2:29" s="50" customFormat="1">
      <c r="B56" s="52"/>
      <c r="D56" s="693"/>
      <c r="J56" s="693"/>
      <c r="K56" s="693"/>
      <c r="M56" s="35"/>
      <c r="N56" s="35"/>
      <c r="O56" s="35"/>
      <c r="P56" s="35"/>
      <c r="Q56" s="35"/>
      <c r="R56" s="35"/>
      <c r="S56" s="35"/>
      <c r="T56" s="35"/>
      <c r="U56" s="35"/>
      <c r="V56" s="35"/>
      <c r="W56" s="35"/>
      <c r="X56" s="35"/>
      <c r="Y56" s="35"/>
      <c r="Z56" s="35"/>
      <c r="AA56" s="35"/>
      <c r="AB56" s="35"/>
      <c r="AC56" s="35"/>
    </row>
    <row r="57" spans="2:29" s="50" customFormat="1">
      <c r="B57" s="52"/>
      <c r="D57" s="693"/>
      <c r="J57" s="693"/>
      <c r="K57" s="693"/>
      <c r="M57" s="35"/>
      <c r="N57" s="35"/>
      <c r="O57" s="35"/>
      <c r="P57" s="35"/>
      <c r="Q57" s="35"/>
      <c r="R57" s="35"/>
      <c r="S57" s="35"/>
      <c r="T57" s="35"/>
      <c r="U57" s="35"/>
      <c r="V57" s="35"/>
      <c r="W57" s="35"/>
      <c r="X57" s="35"/>
      <c r="Y57" s="35"/>
      <c r="Z57" s="35"/>
      <c r="AA57" s="35"/>
      <c r="AB57" s="35"/>
      <c r="AC57" s="35"/>
    </row>
    <row r="58" spans="2:29" s="50" customFormat="1">
      <c r="B58" s="52"/>
      <c r="D58" s="693"/>
      <c r="J58" s="693"/>
      <c r="K58" s="693"/>
      <c r="M58" s="35"/>
      <c r="N58" s="35"/>
      <c r="O58" s="35"/>
      <c r="P58" s="35"/>
      <c r="Q58" s="35"/>
      <c r="R58" s="35"/>
      <c r="S58" s="35"/>
      <c r="T58" s="35"/>
      <c r="U58" s="35"/>
      <c r="V58" s="35"/>
      <c r="W58" s="35"/>
      <c r="X58" s="35"/>
      <c r="Y58" s="35"/>
      <c r="Z58" s="35"/>
      <c r="AA58" s="35"/>
      <c r="AB58" s="35"/>
      <c r="AC58" s="35"/>
    </row>
    <row r="59" spans="2:29" s="50" customFormat="1">
      <c r="B59" s="52"/>
      <c r="D59" s="693"/>
      <c r="J59" s="693"/>
      <c r="K59" s="693"/>
      <c r="M59" s="35"/>
      <c r="N59" s="35"/>
      <c r="O59" s="35"/>
      <c r="P59" s="35"/>
      <c r="Q59" s="35"/>
      <c r="R59" s="35"/>
      <c r="S59" s="35"/>
      <c r="T59" s="35"/>
      <c r="U59" s="35"/>
      <c r="V59" s="35"/>
      <c r="W59" s="35"/>
      <c r="X59" s="35"/>
      <c r="Y59" s="35"/>
      <c r="Z59" s="35"/>
      <c r="AA59" s="35"/>
      <c r="AB59" s="35"/>
      <c r="AC59" s="35"/>
    </row>
    <row r="60" spans="2:29">
      <c r="B60" s="52"/>
    </row>
    <row r="61" spans="2:29">
      <c r="B61" s="52"/>
    </row>
    <row r="62" spans="2:29">
      <c r="B62" s="52"/>
    </row>
    <row r="63" spans="2:29">
      <c r="B63" s="52"/>
    </row>
    <row r="64" spans="2:29">
      <c r="B64" s="52"/>
    </row>
    <row r="65" spans="2:2">
      <c r="B65" s="52"/>
    </row>
    <row r="66" spans="2:2">
      <c r="B66" s="52"/>
    </row>
    <row r="67" spans="2:2">
      <c r="B67" s="52"/>
    </row>
    <row r="68" spans="2:2">
      <c r="B68" s="52"/>
    </row>
    <row r="69" spans="2:2">
      <c r="B69" s="52"/>
    </row>
    <row r="70" spans="2:2">
      <c r="B70" s="52"/>
    </row>
    <row r="71" spans="2:2">
      <c r="B71" s="52"/>
    </row>
    <row r="72" spans="2:2">
      <c r="B72" s="52"/>
    </row>
    <row r="73" spans="2:2">
      <c r="B73" s="52"/>
    </row>
    <row r="74" spans="2:2">
      <c r="B74" s="52"/>
    </row>
    <row r="75" spans="2:2">
      <c r="B75" s="52"/>
    </row>
    <row r="76" spans="2:2">
      <c r="B76" s="52"/>
    </row>
    <row r="77" spans="2:2">
      <c r="B77" s="52"/>
    </row>
    <row r="78" spans="2:2">
      <c r="B78" s="52"/>
    </row>
    <row r="79" spans="2:2">
      <c r="B79" s="52"/>
    </row>
    <row r="80" spans="2:2">
      <c r="B80" s="52"/>
    </row>
    <row r="81" spans="2:2">
      <c r="B81" s="52"/>
    </row>
    <row r="82" spans="2:2">
      <c r="B82" s="52"/>
    </row>
    <row r="83" spans="2:2">
      <c r="B83" s="52"/>
    </row>
    <row r="84" spans="2:2">
      <c r="B84" s="52"/>
    </row>
    <row r="85" spans="2:2">
      <c r="B85" s="52"/>
    </row>
    <row r="86" spans="2:2">
      <c r="B86" s="52"/>
    </row>
    <row r="87" spans="2:2">
      <c r="B87" s="52"/>
    </row>
    <row r="88" spans="2:2">
      <c r="B88" s="52"/>
    </row>
    <row r="89" spans="2:2">
      <c r="B89" s="52"/>
    </row>
    <row r="90" spans="2:2">
      <c r="B90" s="52"/>
    </row>
    <row r="91" spans="2:2">
      <c r="B91" s="52"/>
    </row>
    <row r="92" spans="2:2">
      <c r="B92" s="52"/>
    </row>
    <row r="93" spans="2:2">
      <c r="B93" s="52"/>
    </row>
    <row r="94" spans="2:2">
      <c r="B94" s="52"/>
    </row>
    <row r="95" spans="2:2">
      <c r="B95" s="52"/>
    </row>
    <row r="96" spans="2:2">
      <c r="B96" s="52"/>
    </row>
    <row r="97" spans="2:2">
      <c r="B97" s="52"/>
    </row>
    <row r="98" spans="2:2">
      <c r="B98" s="52"/>
    </row>
    <row r="99" spans="2:2">
      <c r="B99" s="52"/>
    </row>
    <row r="100" spans="2:2">
      <c r="B100" s="52"/>
    </row>
    <row r="101" spans="2:2">
      <c r="B101" s="52"/>
    </row>
    <row r="102" spans="2:2">
      <c r="B102" s="52"/>
    </row>
    <row r="103" spans="2:2">
      <c r="B103" s="52"/>
    </row>
    <row r="104" spans="2:2">
      <c r="B104" s="52"/>
    </row>
    <row r="105" spans="2:2">
      <c r="B105" s="52"/>
    </row>
    <row r="106" spans="2:2">
      <c r="B106" s="52"/>
    </row>
    <row r="107" spans="2:2">
      <c r="B107" s="52"/>
    </row>
    <row r="108" spans="2:2">
      <c r="B108" s="52"/>
    </row>
    <row r="109" spans="2:2">
      <c r="B109" s="52"/>
    </row>
    <row r="110" spans="2:2">
      <c r="B110" s="52"/>
    </row>
    <row r="111" spans="2:2">
      <c r="B111" s="52"/>
    </row>
    <row r="112" spans="2:2">
      <c r="B112" s="52"/>
    </row>
    <row r="113" spans="2:2">
      <c r="B113" s="52"/>
    </row>
    <row r="114" spans="2:2">
      <c r="B114" s="52"/>
    </row>
    <row r="115" spans="2:2">
      <c r="B115" s="52"/>
    </row>
    <row r="116" spans="2:2">
      <c r="B116" s="52"/>
    </row>
    <row r="117" spans="2:2">
      <c r="B117" s="52"/>
    </row>
    <row r="118" spans="2:2">
      <c r="B118" s="52"/>
    </row>
    <row r="119" spans="2:2">
      <c r="B119" s="52"/>
    </row>
    <row r="120" spans="2:2">
      <c r="B120" s="52"/>
    </row>
    <row r="121" spans="2:2">
      <c r="B121" s="52"/>
    </row>
    <row r="122" spans="2:2">
      <c r="B122" s="52"/>
    </row>
    <row r="123" spans="2:2">
      <c r="B123" s="52"/>
    </row>
    <row r="124" spans="2:2">
      <c r="B124" s="52"/>
    </row>
    <row r="125" spans="2:2">
      <c r="B125" s="52"/>
    </row>
    <row r="126" spans="2:2">
      <c r="B126" s="52"/>
    </row>
    <row r="127" spans="2:2">
      <c r="B127" s="52"/>
    </row>
    <row r="128" spans="2:2">
      <c r="B128" s="52"/>
    </row>
    <row r="129" spans="2:2">
      <c r="B129" s="52"/>
    </row>
    <row r="130" spans="2:2">
      <c r="B130" s="52"/>
    </row>
    <row r="131" spans="2:2">
      <c r="B131" s="52"/>
    </row>
    <row r="132" spans="2:2">
      <c r="B132" s="52"/>
    </row>
    <row r="133" spans="2:2">
      <c r="B133" s="52"/>
    </row>
    <row r="134" spans="2:2">
      <c r="B134" s="52"/>
    </row>
    <row r="135" spans="2:2">
      <c r="B135" s="52"/>
    </row>
    <row r="136" spans="2:2">
      <c r="B136" s="52"/>
    </row>
    <row r="137" spans="2:2">
      <c r="B137" s="52"/>
    </row>
    <row r="138" spans="2:2">
      <c r="B138" s="52"/>
    </row>
    <row r="139" spans="2:2">
      <c r="B139" s="52"/>
    </row>
    <row r="140" spans="2:2">
      <c r="B140" s="177"/>
    </row>
    <row r="141" spans="2:2">
      <c r="B141" s="178"/>
    </row>
    <row r="142" spans="2:2">
      <c r="B142" s="178"/>
    </row>
    <row r="143" spans="2:2">
      <c r="B143" s="178"/>
    </row>
    <row r="144" spans="2:2">
      <c r="B144" s="178"/>
    </row>
    <row r="145" spans="2:29">
      <c r="B145" s="178"/>
    </row>
    <row r="146" spans="2:29">
      <c r="B146" s="178"/>
    </row>
    <row r="147" spans="2:29">
      <c r="B147" s="178"/>
    </row>
    <row r="148" spans="2:29">
      <c r="B148" s="178"/>
    </row>
    <row r="149" spans="2:29">
      <c r="B149" s="178"/>
    </row>
    <row r="150" spans="2:29">
      <c r="B150" s="178"/>
    </row>
    <row r="151" spans="2:29">
      <c r="B151" s="178"/>
    </row>
    <row r="152" spans="2:29">
      <c r="B152" s="178"/>
    </row>
    <row r="153" spans="2:29">
      <c r="B153" s="178"/>
    </row>
    <row r="154" spans="2:29">
      <c r="B154" s="178"/>
    </row>
    <row r="155" spans="2:29">
      <c r="B155" s="178"/>
    </row>
    <row r="156" spans="2:29" s="50" customFormat="1">
      <c r="B156" s="178"/>
      <c r="D156" s="693"/>
      <c r="J156" s="693"/>
      <c r="K156" s="693"/>
      <c r="M156" s="35"/>
      <c r="N156" s="35"/>
      <c r="O156" s="35"/>
      <c r="P156" s="35"/>
      <c r="Q156" s="35"/>
      <c r="R156" s="35"/>
      <c r="S156" s="35"/>
      <c r="T156" s="35"/>
      <c r="U156" s="35"/>
      <c r="V156" s="35"/>
      <c r="W156" s="35"/>
      <c r="X156" s="35"/>
      <c r="Y156" s="35"/>
      <c r="Z156" s="35"/>
      <c r="AA156" s="35"/>
      <c r="AB156" s="35"/>
      <c r="AC156" s="35"/>
    </row>
    <row r="157" spans="2:29" s="50" customFormat="1">
      <c r="B157" s="178"/>
      <c r="D157" s="693"/>
      <c r="J157" s="693"/>
      <c r="K157" s="693"/>
      <c r="M157" s="35"/>
      <c r="N157" s="35"/>
      <c r="O157" s="35"/>
      <c r="P157" s="35"/>
      <c r="Q157" s="35"/>
      <c r="R157" s="35"/>
      <c r="S157" s="35"/>
      <c r="T157" s="35"/>
      <c r="U157" s="35"/>
      <c r="V157" s="35"/>
      <c r="W157" s="35"/>
      <c r="X157" s="35"/>
      <c r="Y157" s="35"/>
      <c r="Z157" s="35"/>
      <c r="AA157" s="35"/>
      <c r="AB157" s="35"/>
      <c r="AC157" s="35"/>
    </row>
    <row r="158" spans="2:29" s="50" customFormat="1">
      <c r="B158" s="178"/>
      <c r="D158" s="693"/>
      <c r="J158" s="693"/>
      <c r="K158" s="693"/>
      <c r="M158" s="35"/>
      <c r="N158" s="35"/>
      <c r="O158" s="35"/>
      <c r="P158" s="35"/>
      <c r="Q158" s="35"/>
      <c r="R158" s="35"/>
      <c r="S158" s="35"/>
      <c r="T158" s="35"/>
      <c r="U158" s="35"/>
      <c r="V158" s="35"/>
      <c r="W158" s="35"/>
      <c r="X158" s="35"/>
      <c r="Y158" s="35"/>
      <c r="Z158" s="35"/>
      <c r="AA158" s="35"/>
      <c r="AB158" s="35"/>
      <c r="AC158" s="35"/>
    </row>
    <row r="159" spans="2:29" s="50" customFormat="1">
      <c r="B159" s="178"/>
      <c r="D159" s="693"/>
      <c r="J159" s="693"/>
      <c r="K159" s="693"/>
      <c r="M159" s="35"/>
      <c r="N159" s="35"/>
      <c r="O159" s="35"/>
      <c r="P159" s="35"/>
      <c r="Q159" s="35"/>
      <c r="R159" s="35"/>
      <c r="S159" s="35"/>
      <c r="T159" s="35"/>
      <c r="U159" s="35"/>
      <c r="V159" s="35"/>
      <c r="W159" s="35"/>
      <c r="X159" s="35"/>
      <c r="Y159" s="35"/>
      <c r="Z159" s="35"/>
      <c r="AA159" s="35"/>
      <c r="AB159" s="35"/>
      <c r="AC159" s="35"/>
    </row>
    <row r="160" spans="2:29" s="50" customFormat="1">
      <c r="B160" s="178"/>
      <c r="D160" s="693"/>
      <c r="J160" s="693"/>
      <c r="K160" s="693"/>
      <c r="M160" s="35"/>
      <c r="N160" s="35"/>
      <c r="O160" s="35"/>
      <c r="P160" s="35"/>
      <c r="Q160" s="35"/>
      <c r="R160" s="35"/>
      <c r="S160" s="35"/>
      <c r="T160" s="35"/>
      <c r="U160" s="35"/>
      <c r="V160" s="35"/>
      <c r="W160" s="35"/>
      <c r="X160" s="35"/>
      <c r="Y160" s="35"/>
      <c r="Z160" s="35"/>
      <c r="AA160" s="35"/>
      <c r="AB160" s="35"/>
      <c r="AC160" s="35"/>
    </row>
    <row r="161" spans="2:29" s="50" customFormat="1">
      <c r="B161" s="178"/>
      <c r="D161" s="693"/>
      <c r="J161" s="693"/>
      <c r="K161" s="693"/>
      <c r="M161" s="35"/>
      <c r="N161" s="35"/>
      <c r="O161" s="35"/>
      <c r="P161" s="35"/>
      <c r="Q161" s="35"/>
      <c r="R161" s="35"/>
      <c r="S161" s="35"/>
      <c r="T161" s="35"/>
      <c r="U161" s="35"/>
      <c r="V161" s="35"/>
      <c r="W161" s="35"/>
      <c r="X161" s="35"/>
      <c r="Y161" s="35"/>
      <c r="Z161" s="35"/>
      <c r="AA161" s="35"/>
      <c r="AB161" s="35"/>
      <c r="AC161" s="35"/>
    </row>
    <row r="162" spans="2:29" s="50" customFormat="1">
      <c r="B162" s="178"/>
      <c r="D162" s="693"/>
      <c r="J162" s="693"/>
      <c r="K162" s="693"/>
      <c r="M162" s="35"/>
      <c r="N162" s="35"/>
      <c r="O162" s="35"/>
      <c r="P162" s="35"/>
      <c r="Q162" s="35"/>
      <c r="R162" s="35"/>
      <c r="S162" s="35"/>
      <c r="T162" s="35"/>
      <c r="U162" s="35"/>
      <c r="V162" s="35"/>
      <c r="W162" s="35"/>
      <c r="X162" s="35"/>
      <c r="Y162" s="35"/>
      <c r="Z162" s="35"/>
      <c r="AA162" s="35"/>
      <c r="AB162" s="35"/>
      <c r="AC162" s="35"/>
    </row>
    <row r="163" spans="2:29" s="50" customFormat="1">
      <c r="B163" s="178"/>
      <c r="D163" s="693"/>
      <c r="J163" s="693"/>
      <c r="K163" s="693"/>
      <c r="M163" s="35"/>
      <c r="N163" s="35"/>
      <c r="O163" s="35"/>
      <c r="P163" s="35"/>
      <c r="Q163" s="35"/>
      <c r="R163" s="35"/>
      <c r="S163" s="35"/>
      <c r="T163" s="35"/>
      <c r="U163" s="35"/>
      <c r="V163" s="35"/>
      <c r="W163" s="35"/>
      <c r="X163" s="35"/>
      <c r="Y163" s="35"/>
      <c r="Z163" s="35"/>
      <c r="AA163" s="35"/>
      <c r="AB163" s="35"/>
      <c r="AC163" s="35"/>
    </row>
    <row r="164" spans="2:29" s="50" customFormat="1">
      <c r="B164" s="178"/>
      <c r="D164" s="693"/>
      <c r="J164" s="693"/>
      <c r="K164" s="693"/>
      <c r="M164" s="35"/>
      <c r="N164" s="35"/>
      <c r="O164" s="35"/>
      <c r="P164" s="35"/>
      <c r="Q164" s="35"/>
      <c r="R164" s="35"/>
      <c r="S164" s="35"/>
      <c r="T164" s="35"/>
      <c r="U164" s="35"/>
      <c r="V164" s="35"/>
      <c r="W164" s="35"/>
      <c r="X164" s="35"/>
      <c r="Y164" s="35"/>
      <c r="Z164" s="35"/>
      <c r="AA164" s="35"/>
      <c r="AB164" s="35"/>
      <c r="AC164" s="35"/>
    </row>
    <row r="165" spans="2:29" s="50" customFormat="1">
      <c r="B165" s="178"/>
      <c r="D165" s="693"/>
      <c r="J165" s="693"/>
      <c r="K165" s="693"/>
      <c r="M165" s="35"/>
      <c r="N165" s="35"/>
      <c r="O165" s="35"/>
      <c r="P165" s="35"/>
      <c r="Q165" s="35"/>
      <c r="R165" s="35"/>
      <c r="S165" s="35"/>
      <c r="T165" s="35"/>
      <c r="U165" s="35"/>
      <c r="V165" s="35"/>
      <c r="W165" s="35"/>
      <c r="X165" s="35"/>
      <c r="Y165" s="35"/>
      <c r="Z165" s="35"/>
      <c r="AA165" s="35"/>
      <c r="AB165" s="35"/>
      <c r="AC165" s="35"/>
    </row>
    <row r="166" spans="2:29" s="50" customFormat="1">
      <c r="B166" s="178"/>
      <c r="D166" s="693"/>
      <c r="J166" s="693"/>
      <c r="K166" s="693"/>
      <c r="M166" s="35"/>
      <c r="N166" s="35"/>
      <c r="O166" s="35"/>
      <c r="P166" s="35"/>
      <c r="Q166" s="35"/>
      <c r="R166" s="35"/>
      <c r="S166" s="35"/>
      <c r="T166" s="35"/>
      <c r="U166" s="35"/>
      <c r="V166" s="35"/>
      <c r="W166" s="35"/>
      <c r="X166" s="35"/>
      <c r="Y166" s="35"/>
      <c r="Z166" s="35"/>
      <c r="AA166" s="35"/>
      <c r="AB166" s="35"/>
      <c r="AC166" s="35"/>
    </row>
    <row r="167" spans="2:29" s="50" customFormat="1">
      <c r="B167" s="178"/>
      <c r="D167" s="693"/>
      <c r="J167" s="693"/>
      <c r="K167" s="693"/>
      <c r="M167" s="35"/>
      <c r="N167" s="35"/>
      <c r="O167" s="35"/>
      <c r="P167" s="35"/>
      <c r="Q167" s="35"/>
      <c r="R167" s="35"/>
      <c r="S167" s="35"/>
      <c r="T167" s="35"/>
      <c r="U167" s="35"/>
      <c r="V167" s="35"/>
      <c r="W167" s="35"/>
      <c r="X167" s="35"/>
      <c r="Y167" s="35"/>
      <c r="Z167" s="35"/>
      <c r="AA167" s="35"/>
      <c r="AB167" s="35"/>
      <c r="AC167" s="35"/>
    </row>
    <row r="168" spans="2:29" s="50" customFormat="1">
      <c r="B168" s="178"/>
      <c r="D168" s="693"/>
      <c r="J168" s="693"/>
      <c r="K168" s="693"/>
      <c r="M168" s="35"/>
      <c r="N168" s="35"/>
      <c r="O168" s="35"/>
      <c r="P168" s="35"/>
      <c r="Q168" s="35"/>
      <c r="R168" s="35"/>
      <c r="S168" s="35"/>
      <c r="T168" s="35"/>
      <c r="U168" s="35"/>
      <c r="V168" s="35"/>
      <c r="W168" s="35"/>
      <c r="X168" s="35"/>
      <c r="Y168" s="35"/>
      <c r="Z168" s="35"/>
      <c r="AA168" s="35"/>
      <c r="AB168" s="35"/>
      <c r="AC168" s="35"/>
    </row>
    <row r="169" spans="2:29" s="50" customFormat="1">
      <c r="B169" s="178"/>
      <c r="D169" s="693"/>
      <c r="J169" s="693"/>
      <c r="K169" s="693"/>
      <c r="M169" s="35"/>
      <c r="N169" s="35"/>
      <c r="O169" s="35"/>
      <c r="P169" s="35"/>
      <c r="Q169" s="35"/>
      <c r="R169" s="35"/>
      <c r="S169" s="35"/>
      <c r="T169" s="35"/>
      <c r="U169" s="35"/>
      <c r="V169" s="35"/>
      <c r="W169" s="35"/>
      <c r="X169" s="35"/>
      <c r="Y169" s="35"/>
      <c r="Z169" s="35"/>
      <c r="AA169" s="35"/>
      <c r="AB169" s="35"/>
      <c r="AC169" s="35"/>
    </row>
    <row r="170" spans="2:29" s="50" customFormat="1">
      <c r="B170" s="178"/>
      <c r="D170" s="693"/>
      <c r="J170" s="693"/>
      <c r="K170" s="693"/>
      <c r="M170" s="35"/>
      <c r="N170" s="35"/>
      <c r="O170" s="35"/>
      <c r="P170" s="35"/>
      <c r="Q170" s="35"/>
      <c r="R170" s="35"/>
      <c r="S170" s="35"/>
      <c r="T170" s="35"/>
      <c r="U170" s="35"/>
      <c r="V170" s="35"/>
      <c r="W170" s="35"/>
      <c r="X170" s="35"/>
      <c r="Y170" s="35"/>
      <c r="Z170" s="35"/>
      <c r="AA170" s="35"/>
      <c r="AB170" s="35"/>
      <c r="AC170" s="35"/>
    </row>
    <row r="171" spans="2:29" s="50" customFormat="1">
      <c r="B171" s="178"/>
      <c r="D171" s="693"/>
      <c r="J171" s="693"/>
      <c r="K171" s="693"/>
      <c r="M171" s="35"/>
      <c r="N171" s="35"/>
      <c r="O171" s="35"/>
      <c r="P171" s="35"/>
      <c r="Q171" s="35"/>
      <c r="R171" s="35"/>
      <c r="S171" s="35"/>
      <c r="T171" s="35"/>
      <c r="U171" s="35"/>
      <c r="V171" s="35"/>
      <c r="W171" s="35"/>
      <c r="X171" s="35"/>
      <c r="Y171" s="35"/>
      <c r="Z171" s="35"/>
      <c r="AA171" s="35"/>
      <c r="AB171" s="35"/>
      <c r="AC171" s="35"/>
    </row>
    <row r="172" spans="2:29" s="50" customFormat="1">
      <c r="B172" s="178"/>
      <c r="D172" s="693"/>
      <c r="J172" s="693"/>
      <c r="K172" s="693"/>
      <c r="M172" s="35"/>
      <c r="N172" s="35"/>
      <c r="O172" s="35"/>
      <c r="P172" s="35"/>
      <c r="Q172" s="35"/>
      <c r="R172" s="35"/>
      <c r="S172" s="35"/>
      <c r="T172" s="35"/>
      <c r="U172" s="35"/>
      <c r="V172" s="35"/>
      <c r="W172" s="35"/>
      <c r="X172" s="35"/>
      <c r="Y172" s="35"/>
      <c r="Z172" s="35"/>
      <c r="AA172" s="35"/>
      <c r="AB172" s="35"/>
      <c r="AC172" s="35"/>
    </row>
    <row r="173" spans="2:29" s="50" customFormat="1">
      <c r="B173" s="178"/>
      <c r="D173" s="693"/>
      <c r="J173" s="693"/>
      <c r="K173" s="693"/>
      <c r="M173" s="35"/>
      <c r="N173" s="35"/>
      <c r="O173" s="35"/>
      <c r="P173" s="35"/>
      <c r="Q173" s="35"/>
      <c r="R173" s="35"/>
      <c r="S173" s="35"/>
      <c r="T173" s="35"/>
      <c r="U173" s="35"/>
      <c r="V173" s="35"/>
      <c r="W173" s="35"/>
      <c r="X173" s="35"/>
      <c r="Y173" s="35"/>
      <c r="Z173" s="35"/>
      <c r="AA173" s="35"/>
      <c r="AB173" s="35"/>
      <c r="AC173" s="35"/>
    </row>
    <row r="174" spans="2:29" s="50" customFormat="1">
      <c r="B174" s="178"/>
      <c r="D174" s="693"/>
      <c r="J174" s="693"/>
      <c r="K174" s="693"/>
      <c r="M174" s="35"/>
      <c r="N174" s="35"/>
      <c r="O174" s="35"/>
      <c r="P174" s="35"/>
      <c r="Q174" s="35"/>
      <c r="R174" s="35"/>
      <c r="S174" s="35"/>
      <c r="T174" s="35"/>
      <c r="U174" s="35"/>
      <c r="V174" s="35"/>
      <c r="W174" s="35"/>
      <c r="X174" s="35"/>
      <c r="Y174" s="35"/>
      <c r="Z174" s="35"/>
      <c r="AA174" s="35"/>
      <c r="AB174" s="35"/>
      <c r="AC174" s="35"/>
    </row>
    <row r="175" spans="2:29" s="50" customFormat="1">
      <c r="B175" s="178"/>
      <c r="D175" s="693"/>
      <c r="J175" s="693"/>
      <c r="K175" s="693"/>
      <c r="M175" s="35"/>
      <c r="N175" s="35"/>
      <c r="O175" s="35"/>
      <c r="P175" s="35"/>
      <c r="Q175" s="35"/>
      <c r="R175" s="35"/>
      <c r="S175" s="35"/>
      <c r="T175" s="35"/>
      <c r="U175" s="35"/>
      <c r="V175" s="35"/>
      <c r="W175" s="35"/>
      <c r="X175" s="35"/>
      <c r="Y175" s="35"/>
      <c r="Z175" s="35"/>
      <c r="AA175" s="35"/>
      <c r="AB175" s="35"/>
      <c r="AC175" s="35"/>
    </row>
    <row r="176" spans="2:29" s="50" customFormat="1">
      <c r="B176" s="178"/>
      <c r="D176" s="693"/>
      <c r="J176" s="693"/>
      <c r="K176" s="693"/>
      <c r="M176" s="35"/>
      <c r="N176" s="35"/>
      <c r="O176" s="35"/>
      <c r="P176" s="35"/>
      <c r="Q176" s="35"/>
      <c r="R176" s="35"/>
      <c r="S176" s="35"/>
      <c r="T176" s="35"/>
      <c r="U176" s="35"/>
      <c r="V176" s="35"/>
      <c r="W176" s="35"/>
      <c r="X176" s="35"/>
      <c r="Y176" s="35"/>
      <c r="Z176" s="35"/>
      <c r="AA176" s="35"/>
      <c r="AB176" s="35"/>
      <c r="AC176" s="35"/>
    </row>
    <row r="177" spans="2:29" s="50" customFormat="1">
      <c r="B177" s="178"/>
      <c r="D177" s="693"/>
      <c r="J177" s="693"/>
      <c r="K177" s="693"/>
      <c r="M177" s="35"/>
      <c r="N177" s="35"/>
      <c r="O177" s="35"/>
      <c r="P177" s="35"/>
      <c r="Q177" s="35"/>
      <c r="R177" s="35"/>
      <c r="S177" s="35"/>
      <c r="T177" s="35"/>
      <c r="U177" s="35"/>
      <c r="V177" s="35"/>
      <c r="W177" s="35"/>
      <c r="X177" s="35"/>
      <c r="Y177" s="35"/>
      <c r="Z177" s="35"/>
      <c r="AA177" s="35"/>
      <c r="AB177" s="35"/>
      <c r="AC177" s="35"/>
    </row>
    <row r="178" spans="2:29" s="50" customFormat="1">
      <c r="B178" s="178"/>
      <c r="D178" s="693"/>
      <c r="J178" s="693"/>
      <c r="K178" s="693"/>
      <c r="M178" s="35"/>
      <c r="N178" s="35"/>
      <c r="O178" s="35"/>
      <c r="P178" s="35"/>
      <c r="Q178" s="35"/>
      <c r="R178" s="35"/>
      <c r="S178" s="35"/>
      <c r="T178" s="35"/>
      <c r="U178" s="35"/>
      <c r="V178" s="35"/>
      <c r="W178" s="35"/>
      <c r="X178" s="35"/>
      <c r="Y178" s="35"/>
      <c r="Z178" s="35"/>
      <c r="AA178" s="35"/>
      <c r="AB178" s="35"/>
      <c r="AC178" s="35"/>
    </row>
    <row r="179" spans="2:29" s="50" customFormat="1">
      <c r="B179" s="178"/>
      <c r="D179" s="693"/>
      <c r="J179" s="693"/>
      <c r="K179" s="693"/>
      <c r="M179" s="35"/>
      <c r="N179" s="35"/>
      <c r="O179" s="35"/>
      <c r="P179" s="35"/>
      <c r="Q179" s="35"/>
      <c r="R179" s="35"/>
      <c r="S179" s="35"/>
      <c r="T179" s="35"/>
      <c r="U179" s="35"/>
      <c r="V179" s="35"/>
      <c r="W179" s="35"/>
      <c r="X179" s="35"/>
      <c r="Y179" s="35"/>
      <c r="Z179" s="35"/>
      <c r="AA179" s="35"/>
      <c r="AB179" s="35"/>
      <c r="AC179" s="35"/>
    </row>
    <row r="180" spans="2:29" s="50" customFormat="1">
      <c r="B180" s="178"/>
      <c r="D180" s="693"/>
      <c r="J180" s="693"/>
      <c r="K180" s="693"/>
      <c r="M180" s="35"/>
      <c r="N180" s="35"/>
      <c r="O180" s="35"/>
      <c r="P180" s="35"/>
      <c r="Q180" s="35"/>
      <c r="R180" s="35"/>
      <c r="S180" s="35"/>
      <c r="T180" s="35"/>
      <c r="U180" s="35"/>
      <c r="V180" s="35"/>
      <c r="W180" s="35"/>
      <c r="X180" s="35"/>
      <c r="Y180" s="35"/>
      <c r="Z180" s="35"/>
      <c r="AA180" s="35"/>
      <c r="AB180" s="35"/>
      <c r="AC180" s="35"/>
    </row>
    <row r="181" spans="2:29" s="50" customFormat="1">
      <c r="B181" s="178"/>
      <c r="D181" s="693"/>
      <c r="J181" s="693"/>
      <c r="K181" s="693"/>
      <c r="M181" s="35"/>
      <c r="N181" s="35"/>
      <c r="O181" s="35"/>
      <c r="P181" s="35"/>
      <c r="Q181" s="35"/>
      <c r="R181" s="35"/>
      <c r="S181" s="35"/>
      <c r="T181" s="35"/>
      <c r="U181" s="35"/>
      <c r="V181" s="35"/>
      <c r="W181" s="35"/>
      <c r="X181" s="35"/>
      <c r="Y181" s="35"/>
      <c r="Z181" s="35"/>
      <c r="AA181" s="35"/>
      <c r="AB181" s="35"/>
      <c r="AC181" s="35"/>
    </row>
    <row r="182" spans="2:29" s="50" customFormat="1">
      <c r="B182" s="178"/>
      <c r="D182" s="693"/>
      <c r="J182" s="693"/>
      <c r="K182" s="693"/>
      <c r="M182" s="35"/>
      <c r="N182" s="35"/>
      <c r="O182" s="35"/>
      <c r="P182" s="35"/>
      <c r="Q182" s="35"/>
      <c r="R182" s="35"/>
      <c r="S182" s="35"/>
      <c r="T182" s="35"/>
      <c r="U182" s="35"/>
      <c r="V182" s="35"/>
      <c r="W182" s="35"/>
      <c r="X182" s="35"/>
      <c r="Y182" s="35"/>
      <c r="Z182" s="35"/>
      <c r="AA182" s="35"/>
      <c r="AB182" s="35"/>
      <c r="AC182" s="35"/>
    </row>
    <row r="183" spans="2:29" s="50" customFormat="1">
      <c r="B183" s="178"/>
      <c r="D183" s="693"/>
      <c r="J183" s="693"/>
      <c r="K183" s="693"/>
      <c r="M183" s="35"/>
      <c r="N183" s="35"/>
      <c r="O183" s="35"/>
      <c r="P183" s="35"/>
      <c r="Q183" s="35"/>
      <c r="R183" s="35"/>
      <c r="S183" s="35"/>
      <c r="T183" s="35"/>
      <c r="U183" s="35"/>
      <c r="V183" s="35"/>
      <c r="W183" s="35"/>
      <c r="X183" s="35"/>
      <c r="Y183" s="35"/>
      <c r="Z183" s="35"/>
      <c r="AA183" s="35"/>
      <c r="AB183" s="35"/>
      <c r="AC183" s="35"/>
    </row>
    <row r="184" spans="2:29" s="50" customFormat="1">
      <c r="B184" s="178"/>
      <c r="D184" s="693"/>
      <c r="J184" s="693"/>
      <c r="K184" s="693"/>
      <c r="M184" s="35"/>
      <c r="N184" s="35"/>
      <c r="O184" s="35"/>
      <c r="P184" s="35"/>
      <c r="Q184" s="35"/>
      <c r="R184" s="35"/>
      <c r="S184" s="35"/>
      <c r="T184" s="35"/>
      <c r="U184" s="35"/>
      <c r="V184" s="35"/>
      <c r="W184" s="35"/>
      <c r="X184" s="35"/>
      <c r="Y184" s="35"/>
      <c r="Z184" s="35"/>
      <c r="AA184" s="35"/>
      <c r="AB184" s="35"/>
      <c r="AC184" s="35"/>
    </row>
    <row r="185" spans="2:29" s="50" customFormat="1">
      <c r="B185" s="178"/>
      <c r="D185" s="693"/>
      <c r="J185" s="693"/>
      <c r="K185" s="693"/>
      <c r="M185" s="35"/>
      <c r="N185" s="35"/>
      <c r="O185" s="35"/>
      <c r="P185" s="35"/>
      <c r="Q185" s="35"/>
      <c r="R185" s="35"/>
      <c r="S185" s="35"/>
      <c r="T185" s="35"/>
      <c r="U185" s="35"/>
      <c r="V185" s="35"/>
      <c r="W185" s="35"/>
      <c r="X185" s="35"/>
      <c r="Y185" s="35"/>
      <c r="Z185" s="35"/>
      <c r="AA185" s="35"/>
      <c r="AB185" s="35"/>
      <c r="AC185" s="35"/>
    </row>
    <row r="186" spans="2:29" s="50" customFormat="1">
      <c r="B186" s="178"/>
      <c r="D186" s="693"/>
      <c r="J186" s="693"/>
      <c r="K186" s="693"/>
      <c r="M186" s="35"/>
      <c r="N186" s="35"/>
      <c r="O186" s="35"/>
      <c r="P186" s="35"/>
      <c r="Q186" s="35"/>
      <c r="R186" s="35"/>
      <c r="S186" s="35"/>
      <c r="T186" s="35"/>
      <c r="U186" s="35"/>
      <c r="V186" s="35"/>
      <c r="W186" s="35"/>
      <c r="X186" s="35"/>
      <c r="Y186" s="35"/>
      <c r="Z186" s="35"/>
      <c r="AA186" s="35"/>
      <c r="AB186" s="35"/>
      <c r="AC186" s="35"/>
    </row>
    <row r="187" spans="2:29" s="50" customFormat="1">
      <c r="B187" s="178"/>
      <c r="D187" s="693"/>
      <c r="J187" s="693"/>
      <c r="K187" s="693"/>
      <c r="M187" s="35"/>
      <c r="N187" s="35"/>
      <c r="O187" s="35"/>
      <c r="P187" s="35"/>
      <c r="Q187" s="35"/>
      <c r="R187" s="35"/>
      <c r="S187" s="35"/>
      <c r="T187" s="35"/>
      <c r="U187" s="35"/>
      <c r="V187" s="35"/>
      <c r="W187" s="35"/>
      <c r="X187" s="35"/>
      <c r="Y187" s="35"/>
      <c r="Z187" s="35"/>
      <c r="AA187" s="35"/>
      <c r="AB187" s="35"/>
      <c r="AC187" s="35"/>
    </row>
    <row r="188" spans="2:29">
      <c r="B188" s="178"/>
    </row>
    <row r="189" spans="2:29">
      <c r="B189" s="178"/>
    </row>
    <row r="190" spans="2:29">
      <c r="B190" s="178"/>
    </row>
    <row r="191" spans="2:29">
      <c r="B191" s="178"/>
    </row>
    <row r="192" spans="2:29">
      <c r="B192" s="178"/>
    </row>
    <row r="193" spans="2:2">
      <c r="B193" s="178"/>
    </row>
    <row r="194" spans="2:2">
      <c r="B194" s="178"/>
    </row>
    <row r="195" spans="2:2">
      <c r="B195" s="178"/>
    </row>
    <row r="196" spans="2:2">
      <c r="B196" s="178"/>
    </row>
    <row r="197" spans="2:2">
      <c r="B197" s="178"/>
    </row>
    <row r="198" spans="2:2">
      <c r="B198" s="178"/>
    </row>
    <row r="199" spans="2:2">
      <c r="B199" s="178"/>
    </row>
    <row r="200" spans="2:2">
      <c r="B200" s="178"/>
    </row>
    <row r="201" spans="2:2">
      <c r="B201" s="178"/>
    </row>
    <row r="202" spans="2:2">
      <c r="B202" s="178"/>
    </row>
    <row r="203" spans="2:2">
      <c r="B203" s="178"/>
    </row>
    <row r="204" spans="2:2">
      <c r="B204" s="178"/>
    </row>
    <row r="205" spans="2:2">
      <c r="B205" s="178"/>
    </row>
    <row r="206" spans="2:2">
      <c r="B206" s="178"/>
    </row>
    <row r="207" spans="2:2">
      <c r="B207" s="178"/>
    </row>
    <row r="208" spans="2:2">
      <c r="B208" s="178"/>
    </row>
    <row r="209" spans="2:28">
      <c r="B209" s="178"/>
    </row>
    <row r="210" spans="2:28">
      <c r="B210" s="178"/>
    </row>
    <row r="211" spans="2:28">
      <c r="B211" s="178"/>
    </row>
    <row r="212" spans="2:28">
      <c r="B212" s="178"/>
    </row>
    <row r="213" spans="2:28">
      <c r="B213" s="178"/>
    </row>
    <row r="214" spans="2:28">
      <c r="B214" s="178"/>
    </row>
    <row r="215" spans="2:28">
      <c r="B215" s="178"/>
    </row>
    <row r="216" spans="2:28">
      <c r="B216" s="178"/>
      <c r="AB216" s="35" t="s">
        <v>725</v>
      </c>
    </row>
    <row r="217" spans="2:28">
      <c r="B217" s="178"/>
      <c r="AB217" s="35" t="s">
        <v>726</v>
      </c>
    </row>
    <row r="218" spans="2:28">
      <c r="B218" s="178"/>
      <c r="AB218" s="35" t="s">
        <v>727</v>
      </c>
    </row>
    <row r="219" spans="2:28">
      <c r="B219" s="178"/>
      <c r="AB219" s="35" t="s">
        <v>728</v>
      </c>
    </row>
    <row r="220" spans="2:28" ht="98">
      <c r="B220" s="178"/>
      <c r="AB220" s="152" t="s">
        <v>729</v>
      </c>
    </row>
    <row r="221" spans="2:28">
      <c r="B221" s="178"/>
      <c r="AB221" s="35" t="s">
        <v>730</v>
      </c>
    </row>
    <row r="222" spans="2:28">
      <c r="B222" s="178"/>
      <c r="AB222" s="35" t="s">
        <v>731</v>
      </c>
    </row>
    <row r="223" spans="2:28">
      <c r="B223" s="178"/>
      <c r="AB223" s="35" t="s">
        <v>732</v>
      </c>
    </row>
    <row r="224" spans="2:28">
      <c r="B224" s="178"/>
      <c r="AB224" s="35" t="s">
        <v>733</v>
      </c>
    </row>
    <row r="225" spans="2:29">
      <c r="B225" s="178"/>
      <c r="AB225" s="35" t="s">
        <v>734</v>
      </c>
    </row>
    <row r="226" spans="2:29">
      <c r="B226" s="178"/>
    </row>
    <row r="227" spans="2:29">
      <c r="B227" s="178"/>
    </row>
    <row r="228" spans="2:29">
      <c r="B228" s="178"/>
    </row>
    <row r="229" spans="2:29">
      <c r="B229" s="178"/>
    </row>
    <row r="230" spans="2:29">
      <c r="B230" s="178"/>
    </row>
    <row r="231" spans="2:29">
      <c r="B231" s="178"/>
    </row>
    <row r="232" spans="2:29">
      <c r="B232" s="178"/>
    </row>
    <row r="233" spans="2:29">
      <c r="B233" s="178"/>
    </row>
    <row r="234" spans="2:29">
      <c r="B234" s="178"/>
    </row>
    <row r="235" spans="2:29">
      <c r="B235" s="178"/>
    </row>
    <row r="236" spans="2:29" s="50" customFormat="1">
      <c r="B236" s="178"/>
      <c r="D236" s="693"/>
      <c r="J236" s="693"/>
      <c r="K236" s="693"/>
      <c r="M236" s="35"/>
      <c r="N236" s="35"/>
      <c r="O236" s="35"/>
      <c r="P236" s="35"/>
      <c r="Q236" s="35"/>
      <c r="R236" s="35"/>
      <c r="S236" s="35"/>
      <c r="T236" s="35"/>
      <c r="U236" s="35"/>
      <c r="V236" s="35"/>
      <c r="W236" s="35"/>
      <c r="X236" s="35"/>
      <c r="Y236" s="35"/>
      <c r="Z236" s="35"/>
      <c r="AA236" s="35"/>
      <c r="AB236" s="35"/>
      <c r="AC236" s="35"/>
    </row>
    <row r="237" spans="2:29" s="50" customFormat="1">
      <c r="B237" s="178"/>
      <c r="D237" s="693"/>
      <c r="J237" s="693"/>
      <c r="K237" s="693"/>
      <c r="M237" s="35"/>
      <c r="N237" s="35"/>
      <c r="O237" s="35"/>
      <c r="P237" s="35"/>
      <c r="Q237" s="35"/>
      <c r="R237" s="35"/>
      <c r="S237" s="35"/>
      <c r="T237" s="35"/>
      <c r="U237" s="35"/>
      <c r="V237" s="35"/>
      <c r="W237" s="35"/>
      <c r="X237" s="35"/>
      <c r="Y237" s="35"/>
      <c r="Z237" s="35"/>
      <c r="AA237" s="35"/>
      <c r="AB237" s="35"/>
      <c r="AC237" s="35"/>
    </row>
    <row r="238" spans="2:29" s="50" customFormat="1">
      <c r="B238" s="178"/>
      <c r="D238" s="693"/>
      <c r="J238" s="693"/>
      <c r="K238" s="693"/>
      <c r="M238" s="35"/>
      <c r="N238" s="35"/>
      <c r="O238" s="35"/>
      <c r="P238" s="35"/>
      <c r="Q238" s="35"/>
      <c r="R238" s="35"/>
      <c r="S238" s="35"/>
      <c r="T238" s="35"/>
      <c r="U238" s="35"/>
      <c r="V238" s="35"/>
      <c r="W238" s="35"/>
      <c r="X238" s="35"/>
      <c r="Y238" s="35"/>
      <c r="Z238" s="35"/>
      <c r="AA238" s="35"/>
      <c r="AB238" s="35"/>
      <c r="AC238" s="35"/>
    </row>
    <row r="239" spans="2:29" s="50" customFormat="1">
      <c r="B239" s="178"/>
      <c r="D239" s="693"/>
      <c r="J239" s="693"/>
      <c r="K239" s="693"/>
      <c r="M239" s="35"/>
      <c r="N239" s="35"/>
      <c r="O239" s="35"/>
      <c r="P239" s="35"/>
      <c r="Q239" s="35"/>
      <c r="R239" s="35"/>
      <c r="S239" s="35"/>
      <c r="T239" s="35"/>
      <c r="U239" s="35"/>
      <c r="V239" s="35"/>
      <c r="W239" s="35"/>
      <c r="X239" s="35"/>
      <c r="Y239" s="35"/>
      <c r="Z239" s="35"/>
      <c r="AA239" s="35"/>
      <c r="AB239" s="35"/>
      <c r="AC239" s="35"/>
    </row>
    <row r="240" spans="2:29" s="50" customFormat="1">
      <c r="B240" s="178"/>
      <c r="D240" s="693"/>
      <c r="J240" s="693"/>
      <c r="K240" s="693"/>
      <c r="M240" s="35"/>
      <c r="N240" s="35"/>
      <c r="O240" s="35"/>
      <c r="P240" s="35"/>
      <c r="Q240" s="35"/>
      <c r="R240" s="35"/>
      <c r="S240" s="35"/>
      <c r="T240" s="35"/>
      <c r="U240" s="35"/>
      <c r="V240" s="35"/>
      <c r="W240" s="35"/>
      <c r="X240" s="35"/>
      <c r="Y240" s="35"/>
      <c r="Z240" s="35"/>
      <c r="AA240" s="35"/>
      <c r="AB240" s="35"/>
      <c r="AC240" s="35"/>
    </row>
    <row r="241" spans="2:29" s="50" customFormat="1">
      <c r="B241" s="178"/>
      <c r="D241" s="693"/>
      <c r="J241" s="693"/>
      <c r="K241" s="693"/>
      <c r="M241" s="35"/>
      <c r="N241" s="35"/>
      <c r="O241" s="35"/>
      <c r="P241" s="35"/>
      <c r="Q241" s="35"/>
      <c r="R241" s="35"/>
      <c r="S241" s="35"/>
      <c r="T241" s="35"/>
      <c r="U241" s="35"/>
      <c r="V241" s="35"/>
      <c r="W241" s="35"/>
      <c r="X241" s="35"/>
      <c r="Y241" s="35"/>
      <c r="Z241" s="35"/>
      <c r="AA241" s="35"/>
      <c r="AB241" s="35"/>
      <c r="AC241" s="35"/>
    </row>
    <row r="242" spans="2:29" s="50" customFormat="1">
      <c r="B242" s="178"/>
      <c r="D242" s="693"/>
      <c r="J242" s="693"/>
      <c r="K242" s="693"/>
      <c r="M242" s="35"/>
      <c r="N242" s="35"/>
      <c r="O242" s="35"/>
      <c r="P242" s="35"/>
      <c r="Q242" s="35"/>
      <c r="R242" s="35"/>
      <c r="S242" s="35"/>
      <c r="T242" s="35"/>
      <c r="U242" s="35"/>
      <c r="V242" s="35"/>
      <c r="W242" s="35"/>
      <c r="X242" s="35"/>
      <c r="Y242" s="35"/>
      <c r="Z242" s="35"/>
      <c r="AA242" s="35"/>
      <c r="AB242" s="35"/>
      <c r="AC242" s="35"/>
    </row>
    <row r="243" spans="2:29" s="50" customFormat="1">
      <c r="B243" s="178"/>
      <c r="D243" s="693"/>
      <c r="J243" s="693"/>
      <c r="K243" s="693"/>
      <c r="M243" s="35"/>
      <c r="N243" s="35"/>
      <c r="O243" s="35"/>
      <c r="P243" s="35"/>
      <c r="Q243" s="35"/>
      <c r="R243" s="35"/>
      <c r="S243" s="35"/>
      <c r="T243" s="35"/>
      <c r="U243" s="35"/>
      <c r="V243" s="35"/>
      <c r="W243" s="35"/>
      <c r="X243" s="35"/>
      <c r="Y243" s="35"/>
      <c r="Z243" s="35"/>
      <c r="AA243" s="35"/>
      <c r="AB243" s="35"/>
      <c r="AC243" s="35"/>
    </row>
    <row r="244" spans="2:29" s="50" customFormat="1">
      <c r="B244" s="178"/>
      <c r="D244" s="693"/>
      <c r="J244" s="693"/>
      <c r="K244" s="693"/>
      <c r="M244" s="35"/>
      <c r="N244" s="35"/>
      <c r="O244" s="35"/>
      <c r="P244" s="35"/>
      <c r="Q244" s="35"/>
      <c r="R244" s="35"/>
      <c r="S244" s="35"/>
      <c r="T244" s="35"/>
      <c r="U244" s="35"/>
      <c r="V244" s="35"/>
      <c r="W244" s="35"/>
      <c r="X244" s="35"/>
      <c r="Y244" s="35"/>
      <c r="Z244" s="35"/>
      <c r="AA244" s="35"/>
      <c r="AB244" s="35"/>
      <c r="AC244" s="35"/>
    </row>
    <row r="245" spans="2:29" s="50" customFormat="1">
      <c r="B245" s="178"/>
      <c r="D245" s="693"/>
      <c r="J245" s="693"/>
      <c r="K245" s="693"/>
      <c r="M245" s="35"/>
      <c r="N245" s="35"/>
      <c r="O245" s="35"/>
      <c r="P245" s="35"/>
      <c r="Q245" s="35"/>
      <c r="R245" s="35"/>
      <c r="S245" s="35"/>
      <c r="T245" s="35"/>
      <c r="U245" s="35"/>
      <c r="V245" s="35"/>
      <c r="W245" s="35"/>
      <c r="X245" s="35"/>
      <c r="Y245" s="35"/>
      <c r="Z245" s="35"/>
      <c r="AA245" s="35"/>
      <c r="AB245" s="35"/>
      <c r="AC245" s="35"/>
    </row>
    <row r="246" spans="2:29" s="50" customFormat="1">
      <c r="B246" s="178"/>
      <c r="D246" s="693"/>
      <c r="J246" s="693"/>
      <c r="K246" s="693"/>
      <c r="M246" s="35"/>
      <c r="N246" s="35"/>
      <c r="O246" s="35"/>
      <c r="P246" s="35"/>
      <c r="Q246" s="35"/>
      <c r="R246" s="35"/>
      <c r="S246" s="35"/>
      <c r="T246" s="35"/>
      <c r="U246" s="35"/>
      <c r="V246" s="35"/>
      <c r="W246" s="35"/>
      <c r="X246" s="35"/>
      <c r="Y246" s="35"/>
      <c r="Z246" s="35"/>
      <c r="AA246" s="35"/>
      <c r="AB246" s="35"/>
      <c r="AC246" s="35"/>
    </row>
    <row r="247" spans="2:29" s="50" customFormat="1">
      <c r="B247" s="178"/>
      <c r="D247" s="693"/>
      <c r="J247" s="693"/>
      <c r="K247" s="693"/>
      <c r="M247" s="35"/>
      <c r="N247" s="35"/>
      <c r="O247" s="35"/>
      <c r="P247" s="35"/>
      <c r="Q247" s="35"/>
      <c r="R247" s="35"/>
      <c r="S247" s="35"/>
      <c r="T247" s="35"/>
      <c r="U247" s="35"/>
      <c r="V247" s="35"/>
      <c r="W247" s="35"/>
      <c r="X247" s="35"/>
      <c r="Y247" s="35"/>
      <c r="Z247" s="35"/>
      <c r="AA247" s="35"/>
      <c r="AB247" s="35"/>
      <c r="AC247" s="35"/>
    </row>
    <row r="248" spans="2:29" s="50" customFormat="1">
      <c r="B248" s="178"/>
      <c r="D248" s="693"/>
      <c r="J248" s="693"/>
      <c r="K248" s="693"/>
      <c r="M248" s="35"/>
      <c r="N248" s="35"/>
      <c r="O248" s="35"/>
      <c r="P248" s="35"/>
      <c r="Q248" s="35"/>
      <c r="R248" s="35"/>
      <c r="S248" s="35"/>
      <c r="T248" s="35"/>
      <c r="U248" s="35"/>
      <c r="V248" s="35"/>
      <c r="W248" s="35"/>
      <c r="X248" s="35"/>
      <c r="Y248" s="35"/>
      <c r="Z248" s="35"/>
      <c r="AA248" s="35"/>
      <c r="AB248" s="35"/>
      <c r="AC248" s="35"/>
    </row>
    <row r="249" spans="2:29" s="50" customFormat="1">
      <c r="B249" s="178"/>
      <c r="D249" s="693"/>
      <c r="J249" s="693"/>
      <c r="K249" s="693"/>
      <c r="M249" s="35"/>
      <c r="N249" s="35"/>
      <c r="O249" s="35"/>
      <c r="P249" s="35"/>
      <c r="Q249" s="35"/>
      <c r="R249" s="35"/>
      <c r="S249" s="35"/>
      <c r="T249" s="35"/>
      <c r="U249" s="35"/>
      <c r="V249" s="35"/>
      <c r="W249" s="35"/>
      <c r="X249" s="35"/>
      <c r="Y249" s="35"/>
      <c r="Z249" s="35"/>
      <c r="AA249" s="35"/>
      <c r="AB249" s="35"/>
      <c r="AC249" s="35"/>
    </row>
    <row r="250" spans="2:29" s="50" customFormat="1">
      <c r="B250" s="178"/>
      <c r="D250" s="693"/>
      <c r="J250" s="693"/>
      <c r="K250" s="693"/>
      <c r="M250" s="35"/>
      <c r="N250" s="35"/>
      <c r="O250" s="35"/>
      <c r="P250" s="35"/>
      <c r="Q250" s="35"/>
      <c r="R250" s="35"/>
      <c r="S250" s="35"/>
      <c r="T250" s="35"/>
      <c r="U250" s="35"/>
      <c r="V250" s="35"/>
      <c r="W250" s="35"/>
      <c r="X250" s="35"/>
      <c r="Y250" s="35"/>
      <c r="Z250" s="35"/>
      <c r="AA250" s="35"/>
      <c r="AB250" s="35"/>
      <c r="AC250" s="35"/>
    </row>
    <row r="251" spans="2:29" s="50" customFormat="1">
      <c r="B251" s="178"/>
      <c r="D251" s="693"/>
      <c r="J251" s="693"/>
      <c r="K251" s="693"/>
      <c r="M251" s="35"/>
      <c r="N251" s="35"/>
      <c r="O251" s="35"/>
      <c r="P251" s="35"/>
      <c r="Q251" s="35"/>
      <c r="R251" s="35"/>
      <c r="S251" s="35"/>
      <c r="T251" s="35"/>
      <c r="U251" s="35"/>
      <c r="V251" s="35"/>
      <c r="W251" s="35"/>
      <c r="X251" s="35"/>
      <c r="Y251" s="35"/>
      <c r="Z251" s="35"/>
      <c r="AA251" s="35"/>
      <c r="AB251" s="35"/>
      <c r="AC251" s="35"/>
    </row>
    <row r="252" spans="2:29" s="50" customFormat="1">
      <c r="B252" s="178"/>
      <c r="D252" s="693"/>
      <c r="J252" s="693"/>
      <c r="K252" s="693"/>
      <c r="M252" s="35"/>
      <c r="N252" s="35"/>
      <c r="O252" s="35"/>
      <c r="P252" s="35"/>
      <c r="Q252" s="35"/>
      <c r="R252" s="35"/>
      <c r="S252" s="35"/>
      <c r="T252" s="35"/>
      <c r="U252" s="35"/>
      <c r="V252" s="35"/>
      <c r="W252" s="35"/>
      <c r="X252" s="35"/>
      <c r="Y252" s="35"/>
      <c r="Z252" s="35"/>
      <c r="AA252" s="35"/>
      <c r="AB252" s="35"/>
      <c r="AC252" s="35"/>
    </row>
    <row r="253" spans="2:29" s="50" customFormat="1">
      <c r="B253" s="178"/>
      <c r="D253" s="693"/>
      <c r="J253" s="693"/>
      <c r="K253" s="693"/>
      <c r="M253" s="35"/>
      <c r="N253" s="35"/>
      <c r="O253" s="35"/>
      <c r="P253" s="35"/>
      <c r="Q253" s="35"/>
      <c r="R253" s="35"/>
      <c r="S253" s="35"/>
      <c r="T253" s="35"/>
      <c r="U253" s="35"/>
      <c r="V253" s="35"/>
      <c r="W253" s="35"/>
      <c r="X253" s="35"/>
      <c r="Y253" s="35"/>
      <c r="Z253" s="35"/>
      <c r="AA253" s="35"/>
      <c r="AB253" s="35"/>
      <c r="AC253" s="35"/>
    </row>
    <row r="254" spans="2:29" s="50" customFormat="1">
      <c r="B254" s="178"/>
      <c r="D254" s="693"/>
      <c r="J254" s="693"/>
      <c r="K254" s="693"/>
      <c r="M254" s="35"/>
      <c r="N254" s="35"/>
      <c r="O254" s="35"/>
      <c r="P254" s="35"/>
      <c r="Q254" s="35"/>
      <c r="R254" s="35"/>
      <c r="S254" s="35"/>
      <c r="T254" s="35"/>
      <c r="U254" s="35"/>
      <c r="V254" s="35"/>
      <c r="W254" s="35"/>
      <c r="X254" s="35"/>
      <c r="Y254" s="35"/>
      <c r="Z254" s="35"/>
      <c r="AA254" s="35"/>
      <c r="AB254" s="35"/>
      <c r="AC254" s="35"/>
    </row>
    <row r="255" spans="2:29" s="50" customFormat="1">
      <c r="B255" s="178"/>
      <c r="D255" s="693"/>
      <c r="J255" s="693"/>
      <c r="K255" s="693"/>
      <c r="M255" s="35"/>
      <c r="N255" s="35"/>
      <c r="O255" s="35"/>
      <c r="P255" s="35"/>
      <c r="Q255" s="35"/>
      <c r="R255" s="35"/>
      <c r="S255" s="35"/>
      <c r="T255" s="35"/>
      <c r="U255" s="35"/>
      <c r="V255" s="35"/>
      <c r="W255" s="35"/>
      <c r="X255" s="35"/>
      <c r="Y255" s="35"/>
      <c r="Z255" s="35"/>
      <c r="AA255" s="35"/>
      <c r="AB255" s="35"/>
      <c r="AC255" s="35"/>
    </row>
    <row r="256" spans="2:29" s="50" customFormat="1">
      <c r="B256" s="178"/>
      <c r="D256" s="693"/>
      <c r="J256" s="693"/>
      <c r="K256" s="693"/>
      <c r="M256" s="35"/>
      <c r="N256" s="35"/>
      <c r="O256" s="35"/>
      <c r="P256" s="35"/>
      <c r="Q256" s="35"/>
      <c r="R256" s="35"/>
      <c r="S256" s="35"/>
      <c r="T256" s="35"/>
      <c r="U256" s="35"/>
      <c r="V256" s="35"/>
      <c r="W256" s="35"/>
      <c r="X256" s="35"/>
      <c r="Y256" s="35"/>
      <c r="Z256" s="35"/>
      <c r="AA256" s="35"/>
      <c r="AB256" s="35"/>
      <c r="AC256" s="35"/>
    </row>
    <row r="257" spans="2:29" s="50" customFormat="1">
      <c r="B257" s="178"/>
      <c r="D257" s="693"/>
      <c r="J257" s="693"/>
      <c r="K257" s="693"/>
      <c r="M257" s="35"/>
      <c r="N257" s="35"/>
      <c r="O257" s="35"/>
      <c r="P257" s="35"/>
      <c r="Q257" s="35"/>
      <c r="R257" s="35"/>
      <c r="S257" s="35"/>
      <c r="T257" s="35"/>
      <c r="U257" s="35"/>
      <c r="V257" s="35"/>
      <c r="W257" s="35"/>
      <c r="X257" s="35"/>
      <c r="Y257" s="35"/>
      <c r="Z257" s="35"/>
      <c r="AA257" s="35"/>
      <c r="AB257" s="35"/>
      <c r="AC257" s="35"/>
    </row>
    <row r="258" spans="2:29" s="50" customFormat="1">
      <c r="B258" s="178"/>
      <c r="D258" s="693"/>
      <c r="J258" s="693"/>
      <c r="K258" s="693"/>
      <c r="M258" s="35"/>
      <c r="N258" s="35"/>
      <c r="O258" s="35"/>
      <c r="P258" s="35"/>
      <c r="Q258" s="35"/>
      <c r="R258" s="35"/>
      <c r="S258" s="35"/>
      <c r="T258" s="35"/>
      <c r="U258" s="35"/>
      <c r="V258" s="35"/>
      <c r="W258" s="35"/>
      <c r="X258" s="35"/>
      <c r="Y258" s="35"/>
      <c r="Z258" s="35"/>
      <c r="AA258" s="35"/>
      <c r="AB258" s="35"/>
      <c r="AC258" s="35"/>
    </row>
    <row r="259" spans="2:29" s="50" customFormat="1">
      <c r="B259" s="178"/>
      <c r="D259" s="693"/>
      <c r="J259" s="693"/>
      <c r="K259" s="693"/>
      <c r="M259" s="35"/>
      <c r="N259" s="35"/>
      <c r="O259" s="35"/>
      <c r="P259" s="35"/>
      <c r="Q259" s="35"/>
      <c r="R259" s="35"/>
      <c r="S259" s="35"/>
      <c r="T259" s="35"/>
      <c r="U259" s="35"/>
      <c r="V259" s="35"/>
      <c r="W259" s="35"/>
      <c r="X259" s="35"/>
      <c r="Y259" s="35"/>
      <c r="Z259" s="35"/>
      <c r="AA259" s="35"/>
      <c r="AB259" s="35"/>
      <c r="AC259" s="35"/>
    </row>
    <row r="260" spans="2:29" s="50" customFormat="1">
      <c r="B260" s="178"/>
      <c r="D260" s="693"/>
      <c r="J260" s="693"/>
      <c r="K260" s="693"/>
      <c r="M260" s="35"/>
      <c r="N260" s="35"/>
      <c r="O260" s="35"/>
      <c r="P260" s="35"/>
      <c r="Q260" s="35"/>
      <c r="R260" s="35"/>
      <c r="S260" s="35"/>
      <c r="T260" s="35"/>
      <c r="U260" s="35"/>
      <c r="V260" s="35"/>
      <c r="W260" s="35"/>
      <c r="X260" s="35"/>
      <c r="Y260" s="35"/>
      <c r="Z260" s="35"/>
      <c r="AA260" s="35"/>
      <c r="AB260" s="35"/>
      <c r="AC260" s="35"/>
    </row>
    <row r="261" spans="2:29" s="50" customFormat="1">
      <c r="B261" s="178"/>
      <c r="D261" s="693"/>
      <c r="J261" s="693"/>
      <c r="K261" s="693"/>
      <c r="M261" s="35"/>
      <c r="N261" s="35"/>
      <c r="O261" s="35"/>
      <c r="P261" s="35"/>
      <c r="Q261" s="35"/>
      <c r="R261" s="35"/>
      <c r="S261" s="35"/>
      <c r="T261" s="35"/>
      <c r="U261" s="35"/>
      <c r="V261" s="35"/>
      <c r="W261" s="35"/>
      <c r="X261" s="35"/>
      <c r="Y261" s="35"/>
      <c r="Z261" s="35"/>
      <c r="AA261" s="35"/>
      <c r="AB261" s="35"/>
      <c r="AC261" s="35"/>
    </row>
    <row r="262" spans="2:29" s="50" customFormat="1">
      <c r="B262" s="178"/>
      <c r="D262" s="693"/>
      <c r="J262" s="693"/>
      <c r="K262" s="693"/>
      <c r="M262" s="35"/>
      <c r="N262" s="35"/>
      <c r="O262" s="35"/>
      <c r="P262" s="35"/>
      <c r="Q262" s="35"/>
      <c r="R262" s="35"/>
      <c r="S262" s="35"/>
      <c r="T262" s="35"/>
      <c r="U262" s="35"/>
      <c r="V262" s="35"/>
      <c r="W262" s="35"/>
      <c r="X262" s="35"/>
      <c r="Y262" s="35"/>
      <c r="Z262" s="35"/>
      <c r="AA262" s="35"/>
      <c r="AB262" s="35"/>
      <c r="AC262" s="35"/>
    </row>
    <row r="263" spans="2:29" s="50" customFormat="1">
      <c r="B263" s="178"/>
      <c r="D263" s="693"/>
      <c r="J263" s="693"/>
      <c r="K263" s="693"/>
      <c r="M263" s="35"/>
      <c r="N263" s="35"/>
      <c r="O263" s="35"/>
      <c r="P263" s="35"/>
      <c r="Q263" s="35"/>
      <c r="R263" s="35"/>
      <c r="S263" s="35"/>
      <c r="T263" s="35"/>
      <c r="U263" s="35"/>
      <c r="V263" s="35"/>
      <c r="W263" s="35"/>
      <c r="X263" s="35"/>
      <c r="Y263" s="35"/>
      <c r="Z263" s="35"/>
      <c r="AA263" s="35"/>
      <c r="AB263" s="35"/>
      <c r="AC263" s="35"/>
    </row>
    <row r="264" spans="2:29" s="50" customFormat="1">
      <c r="B264" s="178"/>
      <c r="D264" s="693"/>
      <c r="J264" s="693"/>
      <c r="K264" s="693"/>
      <c r="M264" s="35"/>
      <c r="N264" s="35"/>
      <c r="O264" s="35"/>
      <c r="P264" s="35"/>
      <c r="Q264" s="35"/>
      <c r="R264" s="35"/>
      <c r="S264" s="35"/>
      <c r="T264" s="35"/>
      <c r="U264" s="35"/>
      <c r="V264" s="35"/>
      <c r="W264" s="35"/>
      <c r="X264" s="35"/>
      <c r="Y264" s="35"/>
      <c r="Z264" s="35"/>
      <c r="AA264" s="35"/>
      <c r="AB264" s="35"/>
      <c r="AC264" s="35"/>
    </row>
    <row r="265" spans="2:29" s="50" customFormat="1">
      <c r="B265" s="178"/>
      <c r="D265" s="693"/>
      <c r="J265" s="693"/>
      <c r="K265" s="693"/>
      <c r="M265" s="35"/>
      <c r="N265" s="35"/>
      <c r="O265" s="35"/>
      <c r="P265" s="35"/>
      <c r="Q265" s="35"/>
      <c r="R265" s="35"/>
      <c r="S265" s="35"/>
      <c r="T265" s="35"/>
      <c r="U265" s="35"/>
      <c r="V265" s="35"/>
      <c r="W265" s="35"/>
      <c r="X265" s="35"/>
      <c r="Y265" s="35"/>
      <c r="Z265" s="35"/>
      <c r="AA265" s="35"/>
      <c r="AB265" s="35"/>
      <c r="AC265" s="35"/>
    </row>
    <row r="266" spans="2:29" s="50" customFormat="1">
      <c r="B266" s="178"/>
      <c r="D266" s="693"/>
      <c r="J266" s="693"/>
      <c r="K266" s="693"/>
      <c r="M266" s="35"/>
      <c r="N266" s="35"/>
      <c r="O266" s="35"/>
      <c r="P266" s="35"/>
      <c r="Q266" s="35"/>
      <c r="R266" s="35"/>
      <c r="S266" s="35"/>
      <c r="T266" s="35"/>
      <c r="U266" s="35"/>
      <c r="V266" s="35"/>
      <c r="W266" s="35"/>
      <c r="X266" s="35"/>
      <c r="Y266" s="35"/>
      <c r="Z266" s="35"/>
      <c r="AA266" s="35"/>
      <c r="AB266" s="35"/>
      <c r="AC266" s="35"/>
    </row>
    <row r="267" spans="2:29" s="50" customFormat="1">
      <c r="B267" s="178"/>
      <c r="D267" s="693"/>
      <c r="J267" s="693"/>
      <c r="K267" s="693"/>
      <c r="M267" s="35"/>
      <c r="N267" s="35"/>
      <c r="O267" s="35"/>
      <c r="P267" s="35"/>
      <c r="Q267" s="35"/>
      <c r="R267" s="35"/>
      <c r="S267" s="35"/>
      <c r="T267" s="35"/>
      <c r="U267" s="35"/>
      <c r="V267" s="35"/>
      <c r="W267" s="35"/>
      <c r="X267" s="35"/>
      <c r="Y267" s="35"/>
      <c r="Z267" s="35"/>
      <c r="AA267" s="35"/>
      <c r="AB267" s="35"/>
      <c r="AC267" s="35"/>
    </row>
    <row r="268" spans="2:29" s="50" customFormat="1">
      <c r="B268" s="178"/>
      <c r="D268" s="693"/>
      <c r="J268" s="693"/>
      <c r="K268" s="693"/>
      <c r="M268" s="35"/>
      <c r="N268" s="35"/>
      <c r="O268" s="35"/>
      <c r="P268" s="35"/>
      <c r="Q268" s="35"/>
      <c r="R268" s="35"/>
      <c r="S268" s="35"/>
      <c r="T268" s="35"/>
      <c r="U268" s="35"/>
      <c r="V268" s="35"/>
      <c r="W268" s="35"/>
      <c r="X268" s="35"/>
      <c r="Y268" s="35"/>
      <c r="Z268" s="35"/>
      <c r="AA268" s="35"/>
      <c r="AB268" s="35"/>
      <c r="AC268" s="35"/>
    </row>
    <row r="269" spans="2:29" s="50" customFormat="1">
      <c r="B269" s="178"/>
      <c r="D269" s="693"/>
      <c r="J269" s="693"/>
      <c r="K269" s="693"/>
      <c r="M269" s="35"/>
      <c r="N269" s="35"/>
      <c r="O269" s="35"/>
      <c r="P269" s="35"/>
      <c r="Q269" s="35"/>
      <c r="R269" s="35"/>
      <c r="S269" s="35"/>
      <c r="T269" s="35"/>
      <c r="U269" s="35"/>
      <c r="V269" s="35"/>
      <c r="W269" s="35"/>
      <c r="X269" s="35"/>
      <c r="Y269" s="35"/>
      <c r="Z269" s="35"/>
      <c r="AA269" s="35"/>
      <c r="AB269" s="35"/>
      <c r="AC269" s="35"/>
    </row>
    <row r="270" spans="2:29" s="50" customFormat="1">
      <c r="B270" s="178"/>
      <c r="D270" s="693"/>
      <c r="J270" s="693"/>
      <c r="K270" s="693"/>
      <c r="M270" s="35"/>
      <c r="N270" s="35"/>
      <c r="O270" s="35"/>
      <c r="P270" s="35"/>
      <c r="Q270" s="35"/>
      <c r="R270" s="35"/>
      <c r="S270" s="35"/>
      <c r="T270" s="35"/>
      <c r="U270" s="35"/>
      <c r="V270" s="35"/>
      <c r="W270" s="35"/>
      <c r="X270" s="35"/>
      <c r="Y270" s="35"/>
      <c r="Z270" s="35"/>
      <c r="AA270" s="35"/>
      <c r="AB270" s="35"/>
      <c r="AC270" s="35"/>
    </row>
    <row r="271" spans="2:29" s="50" customFormat="1">
      <c r="B271" s="178"/>
      <c r="D271" s="693"/>
      <c r="J271" s="693"/>
      <c r="K271" s="693"/>
      <c r="M271" s="35"/>
      <c r="N271" s="35"/>
      <c r="O271" s="35"/>
      <c r="P271" s="35"/>
      <c r="Q271" s="35"/>
      <c r="R271" s="35"/>
      <c r="S271" s="35"/>
      <c r="T271" s="35"/>
      <c r="U271" s="35"/>
      <c r="V271" s="35"/>
      <c r="W271" s="35"/>
      <c r="X271" s="35"/>
      <c r="Y271" s="35"/>
      <c r="Z271" s="35"/>
      <c r="AA271" s="35"/>
      <c r="AB271" s="35"/>
      <c r="AC271" s="35"/>
    </row>
    <row r="272" spans="2:29" s="50" customFormat="1">
      <c r="B272" s="178"/>
      <c r="D272" s="693"/>
      <c r="J272" s="693"/>
      <c r="K272" s="693"/>
      <c r="M272" s="35"/>
      <c r="N272" s="35"/>
      <c r="O272" s="35"/>
      <c r="P272" s="35"/>
      <c r="Q272" s="35"/>
      <c r="R272" s="35"/>
      <c r="S272" s="35"/>
      <c r="T272" s="35"/>
      <c r="U272" s="35"/>
      <c r="V272" s="35"/>
      <c r="W272" s="35"/>
      <c r="X272" s="35"/>
      <c r="Y272" s="35"/>
      <c r="Z272" s="35"/>
      <c r="AA272" s="35"/>
      <c r="AB272" s="35"/>
      <c r="AC272" s="35"/>
    </row>
    <row r="273" spans="2:29" s="50" customFormat="1">
      <c r="B273" s="178"/>
      <c r="D273" s="693"/>
      <c r="J273" s="693"/>
      <c r="K273" s="693"/>
      <c r="M273" s="35"/>
      <c r="N273" s="35"/>
      <c r="O273" s="35"/>
      <c r="P273" s="35"/>
      <c r="Q273" s="35"/>
      <c r="R273" s="35"/>
      <c r="S273" s="35"/>
      <c r="T273" s="35"/>
      <c r="U273" s="35"/>
      <c r="V273" s="35"/>
      <c r="W273" s="35"/>
      <c r="X273" s="35"/>
      <c r="Y273" s="35"/>
      <c r="Z273" s="35"/>
      <c r="AA273" s="35"/>
      <c r="AB273" s="35"/>
      <c r="AC273" s="35"/>
    </row>
    <row r="274" spans="2:29" s="50" customFormat="1">
      <c r="B274" s="178"/>
      <c r="D274" s="693"/>
      <c r="J274" s="693"/>
      <c r="K274" s="693"/>
      <c r="M274" s="35"/>
      <c r="N274" s="35"/>
      <c r="O274" s="35"/>
      <c r="P274" s="35"/>
      <c r="Q274" s="35"/>
      <c r="R274" s="35"/>
      <c r="S274" s="35"/>
      <c r="T274" s="35"/>
      <c r="U274" s="35"/>
      <c r="V274" s="35"/>
      <c r="W274" s="35"/>
      <c r="X274" s="35"/>
      <c r="Y274" s="35"/>
      <c r="Z274" s="35"/>
      <c r="AA274" s="35"/>
      <c r="AB274" s="35"/>
      <c r="AC274" s="35"/>
    </row>
    <row r="275" spans="2:29" s="50" customFormat="1">
      <c r="B275" s="178"/>
      <c r="D275" s="693"/>
      <c r="J275" s="693"/>
      <c r="K275" s="693"/>
      <c r="M275" s="35"/>
      <c r="N275" s="35"/>
      <c r="O275" s="35"/>
      <c r="P275" s="35"/>
      <c r="Q275" s="35"/>
      <c r="R275" s="35"/>
      <c r="S275" s="35"/>
      <c r="T275" s="35"/>
      <c r="U275" s="35"/>
      <c r="V275" s="35"/>
      <c r="W275" s="35"/>
      <c r="X275" s="35"/>
      <c r="Y275" s="35"/>
      <c r="Z275" s="35"/>
      <c r="AA275" s="35"/>
      <c r="AB275" s="35"/>
      <c r="AC275" s="35"/>
    </row>
    <row r="276" spans="2:29" s="50" customFormat="1">
      <c r="B276" s="178"/>
      <c r="D276" s="693"/>
      <c r="J276" s="693"/>
      <c r="K276" s="693"/>
      <c r="M276" s="35"/>
      <c r="N276" s="35"/>
      <c r="O276" s="35"/>
      <c r="P276" s="35"/>
      <c r="Q276" s="35"/>
      <c r="R276" s="35"/>
      <c r="S276" s="35"/>
      <c r="T276" s="35"/>
      <c r="U276" s="35"/>
      <c r="V276" s="35"/>
      <c r="W276" s="35"/>
      <c r="X276" s="35"/>
      <c r="Y276" s="35"/>
      <c r="Z276" s="35"/>
      <c r="AA276" s="35"/>
      <c r="AB276" s="35"/>
      <c r="AC276" s="35"/>
    </row>
    <row r="277" spans="2:29" s="50" customFormat="1">
      <c r="B277" s="178"/>
      <c r="D277" s="693"/>
      <c r="J277" s="693"/>
      <c r="K277" s="693"/>
      <c r="M277" s="35"/>
      <c r="N277" s="35"/>
      <c r="O277" s="35"/>
      <c r="P277" s="35"/>
      <c r="Q277" s="35"/>
      <c r="R277" s="35"/>
      <c r="S277" s="35"/>
      <c r="T277" s="35"/>
      <c r="U277" s="35"/>
      <c r="V277" s="35"/>
      <c r="W277" s="35"/>
      <c r="X277" s="35"/>
      <c r="Y277" s="35"/>
      <c r="Z277" s="35"/>
      <c r="AA277" s="35"/>
      <c r="AB277" s="35"/>
      <c r="AC277" s="35"/>
    </row>
    <row r="278" spans="2:29" s="50" customFormat="1">
      <c r="B278" s="178"/>
      <c r="D278" s="693"/>
      <c r="J278" s="693"/>
      <c r="K278" s="693"/>
      <c r="M278" s="35"/>
      <c r="N278" s="35"/>
      <c r="O278" s="35"/>
      <c r="P278" s="35"/>
      <c r="Q278" s="35"/>
      <c r="R278" s="35"/>
      <c r="S278" s="35"/>
      <c r="T278" s="35"/>
      <c r="U278" s="35"/>
      <c r="V278" s="35"/>
      <c r="W278" s="35"/>
      <c r="X278" s="35"/>
      <c r="Y278" s="35"/>
      <c r="Z278" s="35"/>
      <c r="AA278" s="35"/>
      <c r="AB278" s="35"/>
      <c r="AC278" s="35"/>
    </row>
    <row r="279" spans="2:29" s="50" customFormat="1">
      <c r="B279" s="178"/>
      <c r="D279" s="693"/>
      <c r="J279" s="693"/>
      <c r="K279" s="693"/>
      <c r="M279" s="35"/>
      <c r="N279" s="35"/>
      <c r="O279" s="35"/>
      <c r="P279" s="35"/>
      <c r="Q279" s="35"/>
      <c r="R279" s="35"/>
      <c r="S279" s="35"/>
      <c r="T279" s="35"/>
      <c r="U279" s="35"/>
      <c r="V279" s="35"/>
      <c r="W279" s="35"/>
      <c r="X279" s="35"/>
      <c r="Y279" s="35"/>
      <c r="Z279" s="35"/>
      <c r="AA279" s="35"/>
      <c r="AB279" s="35"/>
      <c r="AC279" s="35"/>
    </row>
    <row r="280" spans="2:29" s="50" customFormat="1">
      <c r="B280" s="178"/>
      <c r="D280" s="693"/>
      <c r="J280" s="693"/>
      <c r="K280" s="693"/>
      <c r="M280" s="35"/>
      <c r="N280" s="35"/>
      <c r="O280" s="35"/>
      <c r="P280" s="35"/>
      <c r="Q280" s="35"/>
      <c r="R280" s="35"/>
      <c r="S280" s="35"/>
      <c r="T280" s="35"/>
      <c r="U280" s="35"/>
      <c r="V280" s="35"/>
      <c r="W280" s="35"/>
      <c r="X280" s="35"/>
      <c r="Y280" s="35"/>
      <c r="Z280" s="35"/>
      <c r="AA280" s="35"/>
      <c r="AB280" s="35"/>
      <c r="AC280" s="35"/>
    </row>
    <row r="281" spans="2:29" s="50" customFormat="1">
      <c r="B281" s="178"/>
      <c r="D281" s="693"/>
      <c r="J281" s="693"/>
      <c r="K281" s="693"/>
      <c r="M281" s="35"/>
      <c r="N281" s="35"/>
      <c r="O281" s="35"/>
      <c r="P281" s="35"/>
      <c r="Q281" s="35"/>
      <c r="R281" s="35"/>
      <c r="S281" s="35"/>
      <c r="T281" s="35"/>
      <c r="U281" s="35"/>
      <c r="V281" s="35"/>
      <c r="W281" s="35"/>
      <c r="X281" s="35"/>
      <c r="Y281" s="35"/>
      <c r="Z281" s="35"/>
      <c r="AA281" s="35"/>
      <c r="AB281" s="35"/>
      <c r="AC281" s="35"/>
    </row>
    <row r="282" spans="2:29" s="50" customFormat="1">
      <c r="B282" s="178"/>
      <c r="D282" s="693"/>
      <c r="J282" s="693"/>
      <c r="K282" s="693"/>
      <c r="M282" s="35"/>
      <c r="N282" s="35"/>
      <c r="O282" s="35"/>
      <c r="P282" s="35"/>
      <c r="Q282" s="35"/>
      <c r="R282" s="35"/>
      <c r="S282" s="35"/>
      <c r="T282" s="35"/>
      <c r="U282" s="35"/>
      <c r="V282" s="35"/>
      <c r="W282" s="35"/>
      <c r="X282" s="35"/>
      <c r="Y282" s="35"/>
      <c r="Z282" s="35"/>
      <c r="AA282" s="35"/>
      <c r="AB282" s="35"/>
      <c r="AC282" s="35"/>
    </row>
    <row r="283" spans="2:29" s="50" customFormat="1">
      <c r="B283" s="178"/>
      <c r="D283" s="693"/>
      <c r="J283" s="693"/>
      <c r="K283" s="693"/>
      <c r="M283" s="35"/>
      <c r="N283" s="35"/>
      <c r="O283" s="35"/>
      <c r="P283" s="35"/>
      <c r="Q283" s="35"/>
      <c r="R283" s="35"/>
      <c r="S283" s="35"/>
      <c r="T283" s="35"/>
      <c r="U283" s="35"/>
      <c r="V283" s="35"/>
      <c r="W283" s="35"/>
      <c r="X283" s="35"/>
      <c r="Y283" s="35"/>
      <c r="Z283" s="35"/>
      <c r="AA283" s="35"/>
      <c r="AB283" s="35"/>
      <c r="AC283" s="35"/>
    </row>
    <row r="284" spans="2:29" s="50" customFormat="1">
      <c r="B284" s="178"/>
      <c r="D284" s="693"/>
      <c r="J284" s="693"/>
      <c r="K284" s="693"/>
      <c r="M284" s="35"/>
      <c r="N284" s="35"/>
      <c r="O284" s="35"/>
      <c r="P284" s="35"/>
      <c r="Q284" s="35"/>
      <c r="R284" s="35"/>
      <c r="S284" s="35"/>
      <c r="T284" s="35"/>
      <c r="U284" s="35"/>
      <c r="V284" s="35"/>
      <c r="W284" s="35"/>
      <c r="X284" s="35"/>
      <c r="Y284" s="35"/>
      <c r="Z284" s="35"/>
      <c r="AA284" s="35"/>
      <c r="AB284" s="35"/>
      <c r="AC284" s="35"/>
    </row>
    <row r="285" spans="2:29" s="50" customFormat="1">
      <c r="B285" s="178"/>
      <c r="D285" s="693"/>
      <c r="J285" s="693"/>
      <c r="K285" s="693"/>
      <c r="M285" s="35"/>
      <c r="N285" s="35"/>
      <c r="O285" s="35"/>
      <c r="P285" s="35"/>
      <c r="Q285" s="35"/>
      <c r="R285" s="35"/>
      <c r="S285" s="35"/>
      <c r="T285" s="35"/>
      <c r="U285" s="35"/>
      <c r="V285" s="35"/>
      <c r="W285" s="35"/>
      <c r="X285" s="35"/>
      <c r="Y285" s="35"/>
      <c r="Z285" s="35"/>
      <c r="AA285" s="35"/>
      <c r="AB285" s="35"/>
      <c r="AC285" s="35"/>
    </row>
    <row r="286" spans="2:29" s="50" customFormat="1">
      <c r="B286" s="178"/>
      <c r="D286" s="693"/>
      <c r="J286" s="693"/>
      <c r="K286" s="693"/>
      <c r="M286" s="35"/>
      <c r="N286" s="35"/>
      <c r="O286" s="35"/>
      <c r="P286" s="35"/>
      <c r="Q286" s="35"/>
      <c r="R286" s="35"/>
      <c r="S286" s="35"/>
      <c r="T286" s="35"/>
      <c r="U286" s="35"/>
      <c r="V286" s="35"/>
      <c r="W286" s="35"/>
      <c r="X286" s="35"/>
      <c r="Y286" s="35"/>
      <c r="Z286" s="35"/>
      <c r="AA286" s="35"/>
      <c r="AB286" s="35"/>
      <c r="AC286" s="35"/>
    </row>
    <row r="287" spans="2:29" s="50" customFormat="1">
      <c r="B287" s="178"/>
      <c r="D287" s="693"/>
      <c r="J287" s="693"/>
      <c r="K287" s="693"/>
      <c r="M287" s="35"/>
      <c r="N287" s="35"/>
      <c r="O287" s="35"/>
      <c r="P287" s="35"/>
      <c r="Q287" s="35"/>
      <c r="R287" s="35"/>
      <c r="S287" s="35"/>
      <c r="T287" s="35"/>
      <c r="U287" s="35"/>
      <c r="V287" s="35"/>
      <c r="W287" s="35"/>
      <c r="X287" s="35"/>
      <c r="Y287" s="35"/>
      <c r="Z287" s="35"/>
      <c r="AA287" s="35"/>
      <c r="AB287" s="35"/>
      <c r="AC287" s="35"/>
    </row>
    <row r="288" spans="2:29" s="50" customFormat="1">
      <c r="B288" s="178"/>
      <c r="D288" s="693"/>
      <c r="J288" s="693"/>
      <c r="K288" s="693"/>
      <c r="M288" s="35"/>
      <c r="N288" s="35"/>
      <c r="O288" s="35"/>
      <c r="P288" s="35"/>
      <c r="Q288" s="35"/>
      <c r="R288" s="35"/>
      <c r="S288" s="35"/>
      <c r="T288" s="35"/>
      <c r="U288" s="35"/>
      <c r="V288" s="35"/>
      <c r="W288" s="35"/>
      <c r="X288" s="35"/>
      <c r="Y288" s="35"/>
      <c r="Z288" s="35"/>
      <c r="AA288" s="35"/>
      <c r="AB288" s="35"/>
      <c r="AC288" s="35"/>
    </row>
    <row r="289" spans="2:29" s="50" customFormat="1">
      <c r="B289" s="178"/>
      <c r="D289" s="693"/>
      <c r="J289" s="693"/>
      <c r="K289" s="693"/>
      <c r="M289" s="35"/>
      <c r="N289" s="35"/>
      <c r="O289" s="35"/>
      <c r="P289" s="35"/>
      <c r="Q289" s="35"/>
      <c r="R289" s="35"/>
      <c r="S289" s="35"/>
      <c r="T289" s="35"/>
      <c r="U289" s="35"/>
      <c r="V289" s="35"/>
      <c r="W289" s="35"/>
      <c r="X289" s="35"/>
      <c r="Y289" s="35"/>
      <c r="Z289" s="35"/>
      <c r="AA289" s="35"/>
      <c r="AB289" s="35"/>
      <c r="AC289" s="35"/>
    </row>
    <row r="290" spans="2:29" s="50" customFormat="1">
      <c r="B290" s="178"/>
      <c r="D290" s="693"/>
      <c r="J290" s="693"/>
      <c r="K290" s="693"/>
      <c r="M290" s="35"/>
      <c r="N290" s="35"/>
      <c r="O290" s="35"/>
      <c r="P290" s="35"/>
      <c r="Q290" s="35"/>
      <c r="R290" s="35"/>
      <c r="S290" s="35"/>
      <c r="T290" s="35"/>
      <c r="U290" s="35"/>
      <c r="V290" s="35"/>
      <c r="W290" s="35"/>
      <c r="X290" s="35"/>
      <c r="Y290" s="35"/>
      <c r="Z290" s="35"/>
      <c r="AA290" s="35"/>
      <c r="AB290" s="35"/>
      <c r="AC290" s="35"/>
    </row>
    <row r="291" spans="2:29" s="50" customFormat="1">
      <c r="B291" s="178"/>
      <c r="D291" s="693"/>
      <c r="J291" s="693"/>
      <c r="K291" s="693"/>
      <c r="M291" s="35"/>
      <c r="N291" s="35"/>
      <c r="O291" s="35"/>
      <c r="P291" s="35"/>
      <c r="Q291" s="35"/>
      <c r="R291" s="35"/>
      <c r="S291" s="35"/>
      <c r="T291" s="35"/>
      <c r="U291" s="35"/>
      <c r="V291" s="35"/>
      <c r="W291" s="35"/>
      <c r="X291" s="35"/>
      <c r="Y291" s="35"/>
      <c r="Z291" s="35"/>
      <c r="AA291" s="35"/>
      <c r="AB291" s="35"/>
      <c r="AC291" s="35"/>
    </row>
    <row r="292" spans="2:29" s="50" customFormat="1">
      <c r="B292" s="178"/>
      <c r="D292" s="693"/>
      <c r="J292" s="693"/>
      <c r="K292" s="693"/>
      <c r="M292" s="35"/>
      <c r="N292" s="35"/>
      <c r="O292" s="35"/>
      <c r="P292" s="35"/>
      <c r="Q292" s="35"/>
      <c r="R292" s="35"/>
      <c r="S292" s="35"/>
      <c r="T292" s="35"/>
      <c r="U292" s="35"/>
      <c r="V292" s="35"/>
      <c r="W292" s="35"/>
      <c r="X292" s="35"/>
      <c r="Y292" s="35"/>
      <c r="Z292" s="35"/>
      <c r="AA292" s="35"/>
      <c r="AB292" s="35"/>
      <c r="AC292" s="35"/>
    </row>
    <row r="293" spans="2:29" s="50" customFormat="1">
      <c r="B293" s="178"/>
      <c r="D293" s="693"/>
      <c r="J293" s="693"/>
      <c r="K293" s="693"/>
      <c r="M293" s="35"/>
      <c r="N293" s="35"/>
      <c r="O293" s="35"/>
      <c r="P293" s="35"/>
      <c r="Q293" s="35"/>
      <c r="R293" s="35"/>
      <c r="S293" s="35"/>
      <c r="T293" s="35"/>
      <c r="U293" s="35"/>
      <c r="V293" s="35"/>
      <c r="W293" s="35"/>
      <c r="X293" s="35"/>
      <c r="Y293" s="35"/>
      <c r="Z293" s="35"/>
      <c r="AA293" s="35"/>
      <c r="AB293" s="35"/>
      <c r="AC293" s="35"/>
    </row>
    <row r="294" spans="2:29" s="50" customFormat="1">
      <c r="B294" s="178"/>
      <c r="D294" s="693"/>
      <c r="J294" s="693"/>
      <c r="K294" s="693"/>
      <c r="M294" s="35"/>
      <c r="N294" s="35"/>
      <c r="O294" s="35"/>
      <c r="P294" s="35"/>
      <c r="Q294" s="35"/>
      <c r="R294" s="35"/>
      <c r="S294" s="35"/>
      <c r="T294" s="35"/>
      <c r="U294" s="35"/>
      <c r="V294" s="35"/>
      <c r="W294" s="35"/>
      <c r="X294" s="35"/>
      <c r="Y294" s="35"/>
      <c r="Z294" s="35"/>
      <c r="AA294" s="35"/>
      <c r="AB294" s="35"/>
      <c r="AC294" s="35"/>
    </row>
    <row r="295" spans="2:29" s="50" customFormat="1">
      <c r="B295" s="178"/>
      <c r="D295" s="693"/>
      <c r="J295" s="693"/>
      <c r="K295" s="693"/>
      <c r="M295" s="35"/>
      <c r="N295" s="35"/>
      <c r="O295" s="35"/>
      <c r="P295" s="35"/>
      <c r="Q295" s="35"/>
      <c r="R295" s="35"/>
      <c r="S295" s="35"/>
      <c r="T295" s="35"/>
      <c r="U295" s="35"/>
      <c r="V295" s="35"/>
      <c r="W295" s="35"/>
      <c r="X295" s="35"/>
      <c r="Y295" s="35"/>
      <c r="Z295" s="35"/>
      <c r="AA295" s="35"/>
      <c r="AB295" s="35"/>
      <c r="AC295" s="35"/>
    </row>
    <row r="296" spans="2:29" s="50" customFormat="1">
      <c r="B296" s="178"/>
      <c r="D296" s="693"/>
      <c r="J296" s="693"/>
      <c r="K296" s="693"/>
      <c r="M296" s="35"/>
      <c r="N296" s="35"/>
      <c r="O296" s="35"/>
      <c r="P296" s="35"/>
      <c r="Q296" s="35"/>
      <c r="R296" s="35"/>
      <c r="S296" s="35"/>
      <c r="T296" s="35"/>
      <c r="U296" s="35"/>
      <c r="V296" s="35"/>
      <c r="W296" s="35"/>
      <c r="X296" s="35"/>
      <c r="Y296" s="35"/>
      <c r="Z296" s="35"/>
      <c r="AA296" s="35"/>
      <c r="AB296" s="35"/>
      <c r="AC296" s="35"/>
    </row>
    <row r="297" spans="2:29" s="50" customFormat="1">
      <c r="B297" s="178"/>
      <c r="D297" s="693"/>
      <c r="J297" s="693"/>
      <c r="K297" s="693"/>
      <c r="M297" s="35"/>
      <c r="N297" s="35"/>
      <c r="O297" s="35"/>
      <c r="P297" s="35"/>
      <c r="Q297" s="35"/>
      <c r="R297" s="35"/>
      <c r="S297" s="35"/>
      <c r="T297" s="35"/>
      <c r="U297" s="35"/>
      <c r="V297" s="35"/>
      <c r="W297" s="35"/>
      <c r="X297" s="35"/>
      <c r="Y297" s="35"/>
      <c r="Z297" s="35"/>
      <c r="AA297" s="35"/>
      <c r="AB297" s="35"/>
      <c r="AC297" s="35"/>
    </row>
    <row r="298" spans="2:29" s="50" customFormat="1">
      <c r="B298" s="178"/>
      <c r="D298" s="693"/>
      <c r="J298" s="693"/>
      <c r="K298" s="693"/>
      <c r="M298" s="35"/>
      <c r="N298" s="35"/>
      <c r="O298" s="35"/>
      <c r="P298" s="35"/>
      <c r="Q298" s="35"/>
      <c r="R298" s="35"/>
      <c r="S298" s="35"/>
      <c r="T298" s="35"/>
      <c r="U298" s="35"/>
      <c r="V298" s="35"/>
      <c r="W298" s="35"/>
      <c r="X298" s="35"/>
      <c r="Y298" s="35"/>
      <c r="Z298" s="35"/>
      <c r="AA298" s="35"/>
      <c r="AB298" s="35"/>
      <c r="AC298" s="35"/>
    </row>
    <row r="299" spans="2:29" s="50" customFormat="1">
      <c r="B299" s="178"/>
      <c r="D299" s="693"/>
      <c r="J299" s="693"/>
      <c r="K299" s="693"/>
      <c r="M299" s="35"/>
      <c r="N299" s="35"/>
      <c r="O299" s="35"/>
      <c r="P299" s="35"/>
      <c r="Q299" s="35"/>
      <c r="R299" s="35"/>
      <c r="S299" s="35"/>
      <c r="T299" s="35"/>
      <c r="U299" s="35"/>
      <c r="V299" s="35"/>
      <c r="W299" s="35"/>
      <c r="X299" s="35"/>
      <c r="Y299" s="35"/>
      <c r="Z299" s="35"/>
      <c r="AA299" s="35"/>
      <c r="AB299" s="35"/>
      <c r="AC299" s="35"/>
    </row>
    <row r="300" spans="2:29" s="50" customFormat="1">
      <c r="B300" s="178"/>
      <c r="D300" s="693"/>
      <c r="J300" s="693"/>
      <c r="K300" s="693"/>
      <c r="M300" s="35"/>
      <c r="N300" s="35"/>
      <c r="O300" s="35"/>
      <c r="P300" s="35"/>
      <c r="Q300" s="35"/>
      <c r="R300" s="35"/>
      <c r="S300" s="35"/>
      <c r="T300" s="35"/>
      <c r="U300" s="35"/>
      <c r="V300" s="35"/>
      <c r="W300" s="35"/>
      <c r="X300" s="35"/>
      <c r="Y300" s="35"/>
      <c r="Z300" s="35"/>
      <c r="AA300" s="35"/>
      <c r="AB300" s="35"/>
      <c r="AC300" s="35"/>
    </row>
    <row r="301" spans="2:29" s="50" customFormat="1">
      <c r="B301" s="178"/>
      <c r="D301" s="693"/>
      <c r="J301" s="693"/>
      <c r="K301" s="693"/>
      <c r="M301" s="35"/>
      <c r="N301" s="35"/>
      <c r="O301" s="35"/>
      <c r="P301" s="35"/>
      <c r="Q301" s="35"/>
      <c r="R301" s="35"/>
      <c r="S301" s="35"/>
      <c r="T301" s="35"/>
      <c r="U301" s="35"/>
      <c r="V301" s="35"/>
      <c r="W301" s="35"/>
      <c r="X301" s="35"/>
      <c r="Y301" s="35"/>
      <c r="Z301" s="35"/>
      <c r="AA301" s="35"/>
      <c r="AB301" s="35"/>
      <c r="AC301" s="35"/>
    </row>
    <row r="302" spans="2:29" s="50" customFormat="1">
      <c r="B302" s="178"/>
      <c r="D302" s="693"/>
      <c r="J302" s="693"/>
      <c r="K302" s="693"/>
      <c r="M302" s="35"/>
      <c r="N302" s="35"/>
      <c r="O302" s="35"/>
      <c r="P302" s="35"/>
      <c r="Q302" s="35"/>
      <c r="R302" s="35"/>
      <c r="S302" s="35"/>
      <c r="T302" s="35"/>
      <c r="U302" s="35"/>
      <c r="V302" s="35"/>
      <c r="W302" s="35"/>
      <c r="X302" s="35"/>
      <c r="Y302" s="35"/>
      <c r="Z302" s="35"/>
      <c r="AA302" s="35"/>
      <c r="AB302" s="35"/>
      <c r="AC302" s="35"/>
    </row>
    <row r="303" spans="2:29" s="50" customFormat="1">
      <c r="B303" s="178"/>
      <c r="D303" s="693"/>
      <c r="J303" s="693"/>
      <c r="K303" s="693"/>
      <c r="M303" s="35"/>
      <c r="N303" s="35"/>
      <c r="O303" s="35"/>
      <c r="P303" s="35"/>
      <c r="Q303" s="35"/>
      <c r="R303" s="35"/>
      <c r="S303" s="35"/>
      <c r="T303" s="35"/>
      <c r="U303" s="35"/>
      <c r="V303" s="35"/>
      <c r="W303" s="35"/>
      <c r="X303" s="35"/>
      <c r="Y303" s="35"/>
      <c r="Z303" s="35"/>
      <c r="AA303" s="35"/>
      <c r="AB303" s="35"/>
      <c r="AC303" s="35"/>
    </row>
    <row r="304" spans="2:29" s="50" customFormat="1">
      <c r="B304" s="178"/>
      <c r="D304" s="693"/>
      <c r="J304" s="693"/>
      <c r="K304" s="693"/>
      <c r="M304" s="35"/>
      <c r="N304" s="35"/>
      <c r="O304" s="35"/>
      <c r="P304" s="35"/>
      <c r="Q304" s="35"/>
      <c r="R304" s="35"/>
      <c r="S304" s="35"/>
      <c r="T304" s="35"/>
      <c r="U304" s="35"/>
      <c r="V304" s="35"/>
      <c r="W304" s="35"/>
      <c r="X304" s="35"/>
      <c r="Y304" s="35"/>
      <c r="Z304" s="35"/>
      <c r="AA304" s="35"/>
      <c r="AB304" s="35"/>
      <c r="AC304" s="35"/>
    </row>
    <row r="305" spans="2:29" s="50" customFormat="1">
      <c r="B305" s="178"/>
      <c r="D305" s="693"/>
      <c r="J305" s="693"/>
      <c r="K305" s="693"/>
      <c r="M305" s="35"/>
      <c r="N305" s="35"/>
      <c r="O305" s="35"/>
      <c r="P305" s="35"/>
      <c r="Q305" s="35"/>
      <c r="R305" s="35"/>
      <c r="S305" s="35"/>
      <c r="T305" s="35"/>
      <c r="U305" s="35"/>
      <c r="V305" s="35"/>
      <c r="W305" s="35"/>
      <c r="X305" s="35"/>
      <c r="Y305" s="35"/>
      <c r="Z305" s="35"/>
      <c r="AA305" s="35"/>
      <c r="AB305" s="35"/>
      <c r="AC305" s="35"/>
    </row>
    <row r="306" spans="2:29" s="50" customFormat="1">
      <c r="B306" s="178"/>
      <c r="D306" s="693"/>
      <c r="J306" s="693"/>
      <c r="K306" s="693"/>
      <c r="M306" s="35"/>
      <c r="N306" s="35"/>
      <c r="O306" s="35"/>
      <c r="P306" s="35"/>
      <c r="Q306" s="35"/>
      <c r="R306" s="35"/>
      <c r="S306" s="35"/>
      <c r="T306" s="35"/>
      <c r="U306" s="35"/>
      <c r="V306" s="35"/>
      <c r="W306" s="35"/>
      <c r="X306" s="35"/>
      <c r="Y306" s="35"/>
      <c r="Z306" s="35"/>
      <c r="AA306" s="35"/>
      <c r="AB306" s="35"/>
      <c r="AC306" s="35"/>
    </row>
    <row r="307" spans="2:29" s="50" customFormat="1">
      <c r="B307" s="178"/>
      <c r="D307" s="693"/>
      <c r="J307" s="693"/>
      <c r="K307" s="693"/>
      <c r="M307" s="35"/>
      <c r="N307" s="35"/>
      <c r="O307" s="35"/>
      <c r="P307" s="35"/>
      <c r="Q307" s="35"/>
      <c r="R307" s="35"/>
      <c r="S307" s="35"/>
      <c r="T307" s="35"/>
      <c r="U307" s="35"/>
      <c r="V307" s="35"/>
      <c r="W307" s="35"/>
      <c r="X307" s="35"/>
      <c r="Y307" s="35"/>
      <c r="Z307" s="35"/>
      <c r="AA307" s="35"/>
      <c r="AB307" s="35"/>
      <c r="AC307" s="35"/>
    </row>
    <row r="308" spans="2:29" s="50" customFormat="1">
      <c r="B308" s="178"/>
      <c r="D308" s="693"/>
      <c r="J308" s="693"/>
      <c r="K308" s="693"/>
      <c r="M308" s="35"/>
      <c r="N308" s="35"/>
      <c r="O308" s="35"/>
      <c r="P308" s="35"/>
      <c r="Q308" s="35"/>
      <c r="R308" s="35"/>
      <c r="S308" s="35"/>
      <c r="T308" s="35"/>
      <c r="U308" s="35"/>
      <c r="V308" s="35"/>
      <c r="W308" s="35"/>
      <c r="X308" s="35"/>
      <c r="Y308" s="35"/>
      <c r="Z308" s="35"/>
      <c r="AA308" s="35"/>
      <c r="AB308" s="35"/>
      <c r="AC308" s="35"/>
    </row>
    <row r="309" spans="2:29" s="50" customFormat="1">
      <c r="B309" s="178"/>
      <c r="D309" s="693"/>
      <c r="J309" s="693"/>
      <c r="K309" s="693"/>
      <c r="M309" s="35"/>
      <c r="N309" s="35"/>
      <c r="O309" s="35"/>
      <c r="P309" s="35"/>
      <c r="Q309" s="35"/>
      <c r="R309" s="35"/>
      <c r="S309" s="35"/>
      <c r="T309" s="35"/>
      <c r="U309" s="35"/>
      <c r="V309" s="35"/>
      <c r="W309" s="35"/>
      <c r="X309" s="35"/>
      <c r="Y309" s="35"/>
      <c r="Z309" s="35"/>
      <c r="AA309" s="35"/>
      <c r="AB309" s="35"/>
      <c r="AC309" s="35"/>
    </row>
    <row r="310" spans="2:29" s="50" customFormat="1">
      <c r="B310" s="178"/>
      <c r="D310" s="693"/>
      <c r="J310" s="693"/>
      <c r="K310" s="693"/>
      <c r="M310" s="35"/>
      <c r="N310" s="35"/>
      <c r="O310" s="35"/>
      <c r="P310" s="35"/>
      <c r="Q310" s="35"/>
      <c r="R310" s="35"/>
      <c r="S310" s="35"/>
      <c r="T310" s="35"/>
      <c r="U310" s="35"/>
      <c r="V310" s="35"/>
      <c r="W310" s="35"/>
      <c r="X310" s="35"/>
      <c r="Y310" s="35"/>
      <c r="Z310" s="35"/>
      <c r="AA310" s="35"/>
      <c r="AB310" s="35"/>
      <c r="AC310" s="35"/>
    </row>
    <row r="311" spans="2:29" s="50" customFormat="1">
      <c r="B311" s="178"/>
      <c r="D311" s="693"/>
      <c r="J311" s="693"/>
      <c r="K311" s="693"/>
      <c r="M311" s="35"/>
      <c r="N311" s="35"/>
      <c r="O311" s="35"/>
      <c r="P311" s="35"/>
      <c r="Q311" s="35"/>
      <c r="R311" s="35"/>
      <c r="S311" s="35"/>
      <c r="T311" s="35"/>
      <c r="U311" s="35"/>
      <c r="V311" s="35"/>
      <c r="W311" s="35"/>
      <c r="X311" s="35"/>
      <c r="Y311" s="35"/>
      <c r="Z311" s="35"/>
      <c r="AA311" s="35"/>
      <c r="AB311" s="35"/>
      <c r="AC311" s="35"/>
    </row>
    <row r="312" spans="2:29" s="50" customFormat="1">
      <c r="B312" s="178"/>
      <c r="D312" s="693"/>
      <c r="J312" s="693"/>
      <c r="K312" s="693"/>
      <c r="M312" s="35"/>
      <c r="N312" s="35"/>
      <c r="O312" s="35"/>
      <c r="P312" s="35"/>
      <c r="Q312" s="35"/>
      <c r="R312" s="35"/>
      <c r="S312" s="35"/>
      <c r="T312" s="35"/>
      <c r="U312" s="35"/>
      <c r="V312" s="35"/>
      <c r="W312" s="35"/>
      <c r="X312" s="35"/>
      <c r="Y312" s="35"/>
      <c r="Z312" s="35"/>
      <c r="AA312" s="35"/>
      <c r="AB312" s="35"/>
      <c r="AC312" s="35"/>
    </row>
    <row r="313" spans="2:29" s="50" customFormat="1">
      <c r="B313" s="178"/>
      <c r="D313" s="693"/>
      <c r="J313" s="693"/>
      <c r="K313" s="693"/>
      <c r="M313" s="35"/>
      <c r="N313" s="35"/>
      <c r="O313" s="35"/>
      <c r="P313" s="35"/>
      <c r="Q313" s="35"/>
      <c r="R313" s="35"/>
      <c r="S313" s="35"/>
      <c r="T313" s="35"/>
      <c r="U313" s="35"/>
      <c r="V313" s="35"/>
      <c r="W313" s="35"/>
      <c r="X313" s="35"/>
      <c r="Y313" s="35"/>
      <c r="Z313" s="35"/>
      <c r="AA313" s="35"/>
      <c r="AB313" s="35"/>
      <c r="AC313" s="35"/>
    </row>
    <row r="314" spans="2:29" s="50" customFormat="1">
      <c r="B314" s="178"/>
      <c r="D314" s="693"/>
      <c r="J314" s="693"/>
      <c r="K314" s="693"/>
      <c r="M314" s="35"/>
      <c r="N314" s="35"/>
      <c r="O314" s="35"/>
      <c r="P314" s="35"/>
      <c r="Q314" s="35"/>
      <c r="R314" s="35"/>
      <c r="S314" s="35"/>
      <c r="T314" s="35"/>
      <c r="U314" s="35"/>
      <c r="V314" s="35"/>
      <c r="W314" s="35"/>
      <c r="X314" s="35"/>
      <c r="Y314" s="35"/>
      <c r="Z314" s="35"/>
      <c r="AA314" s="35"/>
      <c r="AB314" s="35"/>
      <c r="AC314" s="35"/>
    </row>
    <row r="315" spans="2:29" s="50" customFormat="1">
      <c r="B315" s="178"/>
      <c r="D315" s="693"/>
      <c r="J315" s="693"/>
      <c r="K315" s="693"/>
      <c r="M315" s="35"/>
      <c r="N315" s="35"/>
      <c r="O315" s="35"/>
      <c r="P315" s="35"/>
      <c r="Q315" s="35"/>
      <c r="R315" s="35"/>
      <c r="S315" s="35"/>
      <c r="T315" s="35"/>
      <c r="U315" s="35"/>
      <c r="V315" s="35"/>
      <c r="W315" s="35"/>
      <c r="X315" s="35"/>
      <c r="Y315" s="35"/>
      <c r="Z315" s="35"/>
      <c r="AA315" s="35"/>
      <c r="AB315" s="35"/>
      <c r="AC315" s="35"/>
    </row>
    <row r="316" spans="2:29" s="50" customFormat="1">
      <c r="B316" s="178"/>
      <c r="D316" s="693"/>
      <c r="J316" s="693"/>
      <c r="K316" s="693"/>
      <c r="M316" s="35"/>
      <c r="N316" s="35"/>
      <c r="O316" s="35"/>
      <c r="P316" s="35"/>
      <c r="Q316" s="35"/>
      <c r="R316" s="35"/>
      <c r="S316" s="35"/>
      <c r="T316" s="35"/>
      <c r="U316" s="35"/>
      <c r="V316" s="35"/>
      <c r="W316" s="35"/>
      <c r="X316" s="35"/>
      <c r="Y316" s="35"/>
      <c r="Z316" s="35"/>
      <c r="AA316" s="35"/>
      <c r="AB316" s="35"/>
      <c r="AC316" s="35"/>
    </row>
    <row r="317" spans="2:29" s="50" customFormat="1">
      <c r="B317" s="178"/>
      <c r="D317" s="693"/>
      <c r="J317" s="693"/>
      <c r="K317" s="693"/>
      <c r="M317" s="35"/>
      <c r="N317" s="35"/>
      <c r="O317" s="35"/>
      <c r="P317" s="35"/>
      <c r="Q317" s="35"/>
      <c r="R317" s="35"/>
      <c r="S317" s="35"/>
      <c r="T317" s="35"/>
      <c r="U317" s="35"/>
      <c r="V317" s="35"/>
      <c r="W317" s="35"/>
      <c r="X317" s="35"/>
      <c r="Y317" s="35"/>
      <c r="Z317" s="35"/>
      <c r="AA317" s="35"/>
      <c r="AB317" s="35"/>
      <c r="AC317" s="35"/>
    </row>
    <row r="318" spans="2:29" s="50" customFormat="1">
      <c r="B318" s="178"/>
      <c r="D318" s="693"/>
      <c r="J318" s="693"/>
      <c r="K318" s="693"/>
      <c r="M318" s="35"/>
      <c r="N318" s="35"/>
      <c r="O318" s="35"/>
      <c r="P318" s="35"/>
      <c r="Q318" s="35"/>
      <c r="R318" s="35"/>
      <c r="S318" s="35"/>
      <c r="T318" s="35"/>
      <c r="U318" s="35"/>
      <c r="V318" s="35"/>
      <c r="W318" s="35"/>
      <c r="X318" s="35"/>
      <c r="Y318" s="35"/>
      <c r="Z318" s="35"/>
      <c r="AA318" s="35"/>
      <c r="AB318" s="35"/>
      <c r="AC318" s="35"/>
    </row>
    <row r="319" spans="2:29" s="50" customFormat="1">
      <c r="B319" s="178"/>
      <c r="D319" s="693"/>
      <c r="J319" s="693"/>
      <c r="K319" s="693"/>
      <c r="M319" s="35"/>
      <c r="N319" s="35"/>
      <c r="O319" s="35"/>
      <c r="P319" s="35"/>
      <c r="Q319" s="35"/>
      <c r="R319" s="35"/>
      <c r="S319" s="35"/>
      <c r="T319" s="35"/>
      <c r="U319" s="35"/>
      <c r="V319" s="35"/>
      <c r="W319" s="35"/>
      <c r="X319" s="35"/>
      <c r="Y319" s="35"/>
      <c r="Z319" s="35"/>
      <c r="AA319" s="35"/>
      <c r="AB319" s="35"/>
      <c r="AC319" s="35"/>
    </row>
    <row r="320" spans="2:29" s="50" customFormat="1">
      <c r="B320" s="178"/>
      <c r="D320" s="693"/>
      <c r="J320" s="693"/>
      <c r="K320" s="693"/>
      <c r="M320" s="35"/>
      <c r="N320" s="35"/>
      <c r="O320" s="35"/>
      <c r="P320" s="35"/>
      <c r="Q320" s="35"/>
      <c r="R320" s="35"/>
      <c r="S320" s="35"/>
      <c r="T320" s="35"/>
      <c r="U320" s="35"/>
      <c r="V320" s="35"/>
      <c r="W320" s="35"/>
      <c r="X320" s="35"/>
      <c r="Y320" s="35"/>
      <c r="Z320" s="35"/>
      <c r="AA320" s="35"/>
      <c r="AB320" s="35"/>
      <c r="AC320" s="35"/>
    </row>
    <row r="321" spans="2:29" s="50" customFormat="1">
      <c r="B321" s="178"/>
      <c r="D321" s="693"/>
      <c r="J321" s="693"/>
      <c r="K321" s="693"/>
      <c r="M321" s="35"/>
      <c r="N321" s="35"/>
      <c r="O321" s="35"/>
      <c r="P321" s="35"/>
      <c r="Q321" s="35"/>
      <c r="R321" s="35"/>
      <c r="S321" s="35"/>
      <c r="T321" s="35"/>
      <c r="U321" s="35"/>
      <c r="V321" s="35"/>
      <c r="W321" s="35"/>
      <c r="X321" s="35"/>
      <c r="Y321" s="35"/>
      <c r="Z321" s="35"/>
      <c r="AA321" s="35"/>
      <c r="AB321" s="35"/>
      <c r="AC321" s="35"/>
    </row>
    <row r="322" spans="2:29" s="50" customFormat="1">
      <c r="B322" s="178"/>
      <c r="D322" s="693"/>
      <c r="J322" s="693"/>
      <c r="K322" s="693"/>
      <c r="M322" s="35"/>
      <c r="N322" s="35"/>
      <c r="O322" s="35"/>
      <c r="P322" s="35"/>
      <c r="Q322" s="35"/>
      <c r="R322" s="35"/>
      <c r="S322" s="35"/>
      <c r="T322" s="35"/>
      <c r="U322" s="35"/>
      <c r="V322" s="35"/>
      <c r="W322" s="35"/>
      <c r="X322" s="35"/>
      <c r="Y322" s="35"/>
      <c r="Z322" s="35"/>
      <c r="AA322" s="35"/>
      <c r="AB322" s="35"/>
      <c r="AC322" s="35"/>
    </row>
    <row r="323" spans="2:29" s="50" customFormat="1">
      <c r="B323" s="178"/>
      <c r="D323" s="693"/>
      <c r="J323" s="693"/>
      <c r="K323" s="693"/>
      <c r="M323" s="35"/>
      <c r="N323" s="35"/>
      <c r="O323" s="35"/>
      <c r="P323" s="35"/>
      <c r="Q323" s="35"/>
      <c r="R323" s="35"/>
      <c r="S323" s="35"/>
      <c r="T323" s="35"/>
      <c r="U323" s="35"/>
      <c r="V323" s="35"/>
      <c r="W323" s="35"/>
      <c r="X323" s="35"/>
      <c r="Y323" s="35"/>
      <c r="Z323" s="35"/>
      <c r="AA323" s="35"/>
      <c r="AB323" s="35"/>
      <c r="AC323" s="35"/>
    </row>
    <row r="324" spans="2:29" s="50" customFormat="1">
      <c r="B324" s="178"/>
      <c r="D324" s="693"/>
      <c r="J324" s="693"/>
      <c r="K324" s="693"/>
      <c r="M324" s="35"/>
      <c r="N324" s="35"/>
      <c r="O324" s="35"/>
      <c r="P324" s="35"/>
      <c r="Q324" s="35"/>
      <c r="R324" s="35"/>
      <c r="S324" s="35"/>
      <c r="T324" s="35"/>
      <c r="U324" s="35"/>
      <c r="V324" s="35"/>
      <c r="W324" s="35"/>
      <c r="X324" s="35"/>
      <c r="Y324" s="35"/>
      <c r="Z324" s="35"/>
      <c r="AA324" s="35"/>
      <c r="AB324" s="35"/>
      <c r="AC324" s="35"/>
    </row>
    <row r="325" spans="2:29" s="50" customFormat="1">
      <c r="B325" s="178"/>
      <c r="D325" s="693"/>
      <c r="J325" s="693"/>
      <c r="K325" s="693"/>
      <c r="M325" s="35"/>
      <c r="N325" s="35"/>
      <c r="O325" s="35"/>
      <c r="P325" s="35"/>
      <c r="Q325" s="35"/>
      <c r="R325" s="35"/>
      <c r="S325" s="35"/>
      <c r="T325" s="35"/>
      <c r="U325" s="35"/>
      <c r="V325" s="35"/>
      <c r="W325" s="35"/>
      <c r="X325" s="35"/>
      <c r="Y325" s="35"/>
      <c r="Z325" s="35"/>
      <c r="AA325" s="35"/>
      <c r="AB325" s="35"/>
      <c r="AC325" s="35"/>
    </row>
    <row r="326" spans="2:29" s="50" customFormat="1">
      <c r="B326" s="178"/>
      <c r="D326" s="693"/>
      <c r="J326" s="693"/>
      <c r="K326" s="693"/>
      <c r="M326" s="35"/>
      <c r="N326" s="35"/>
      <c r="O326" s="35"/>
      <c r="P326" s="35"/>
      <c r="Q326" s="35"/>
      <c r="R326" s="35"/>
      <c r="S326" s="35"/>
      <c r="T326" s="35"/>
      <c r="U326" s="35"/>
      <c r="V326" s="35"/>
      <c r="W326" s="35"/>
      <c r="X326" s="35"/>
      <c r="Y326" s="35"/>
      <c r="Z326" s="35"/>
      <c r="AA326" s="35"/>
      <c r="AB326" s="35"/>
      <c r="AC326" s="35"/>
    </row>
    <row r="327" spans="2:29" s="50" customFormat="1">
      <c r="B327" s="178"/>
      <c r="D327" s="693"/>
      <c r="J327" s="693"/>
      <c r="K327" s="693"/>
      <c r="M327" s="35"/>
      <c r="N327" s="35"/>
      <c r="O327" s="35"/>
      <c r="P327" s="35"/>
      <c r="Q327" s="35"/>
      <c r="R327" s="35"/>
      <c r="S327" s="35"/>
      <c r="T327" s="35"/>
      <c r="U327" s="35"/>
      <c r="V327" s="35"/>
      <c r="W327" s="35"/>
      <c r="X327" s="35"/>
      <c r="Y327" s="35"/>
      <c r="Z327" s="35"/>
      <c r="AA327" s="35"/>
      <c r="AB327" s="35"/>
      <c r="AC327" s="35"/>
    </row>
    <row r="328" spans="2:29" s="50" customFormat="1">
      <c r="B328" s="178"/>
      <c r="D328" s="693"/>
      <c r="J328" s="693"/>
      <c r="K328" s="693"/>
      <c r="M328" s="35"/>
      <c r="N328" s="35"/>
      <c r="O328" s="35"/>
      <c r="P328" s="35"/>
      <c r="Q328" s="35"/>
      <c r="R328" s="35"/>
      <c r="S328" s="35"/>
      <c r="T328" s="35"/>
      <c r="U328" s="35"/>
      <c r="V328" s="35"/>
      <c r="W328" s="35"/>
      <c r="X328" s="35"/>
      <c r="Y328" s="35"/>
      <c r="Z328" s="35"/>
      <c r="AA328" s="35"/>
      <c r="AB328" s="35"/>
      <c r="AC328" s="35"/>
    </row>
    <row r="329" spans="2:29" s="50" customFormat="1">
      <c r="B329" s="178"/>
      <c r="D329" s="693"/>
      <c r="J329" s="693"/>
      <c r="K329" s="693"/>
      <c r="M329" s="35"/>
      <c r="N329" s="35"/>
      <c r="O329" s="35"/>
      <c r="P329" s="35"/>
      <c r="Q329" s="35"/>
      <c r="R329" s="35"/>
      <c r="S329" s="35"/>
      <c r="T329" s="35"/>
      <c r="U329" s="35"/>
      <c r="V329" s="35"/>
      <c r="W329" s="35"/>
      <c r="X329" s="35"/>
      <c r="Y329" s="35"/>
      <c r="Z329" s="35"/>
      <c r="AA329" s="35"/>
      <c r="AB329" s="35"/>
      <c r="AC329" s="35"/>
    </row>
    <row r="330" spans="2:29" s="50" customFormat="1">
      <c r="B330" s="178"/>
      <c r="D330" s="693"/>
      <c r="J330" s="693"/>
      <c r="K330" s="693"/>
      <c r="M330" s="35"/>
      <c r="N330" s="35"/>
      <c r="O330" s="35"/>
      <c r="P330" s="35"/>
      <c r="Q330" s="35"/>
      <c r="R330" s="35"/>
      <c r="S330" s="35"/>
      <c r="T330" s="35"/>
      <c r="U330" s="35"/>
      <c r="V330" s="35"/>
      <c r="W330" s="35"/>
      <c r="X330" s="35"/>
      <c r="Y330" s="35"/>
      <c r="Z330" s="35"/>
      <c r="AA330" s="35"/>
      <c r="AB330" s="35"/>
      <c r="AC330" s="35"/>
    </row>
    <row r="331" spans="2:29" s="50" customFormat="1">
      <c r="B331" s="178"/>
      <c r="D331" s="693"/>
      <c r="J331" s="693"/>
      <c r="K331" s="693"/>
      <c r="M331" s="35"/>
      <c r="N331" s="35"/>
      <c r="O331" s="35"/>
      <c r="P331" s="35"/>
      <c r="Q331" s="35"/>
      <c r="R331" s="35"/>
      <c r="S331" s="35"/>
      <c r="T331" s="35"/>
      <c r="U331" s="35"/>
      <c r="V331" s="35"/>
      <c r="W331" s="35"/>
      <c r="X331" s="35"/>
      <c r="Y331" s="35"/>
      <c r="Z331" s="35"/>
      <c r="AA331" s="35"/>
      <c r="AB331" s="35"/>
      <c r="AC331" s="35"/>
    </row>
    <row r="332" spans="2:29" s="50" customFormat="1">
      <c r="B332" s="178"/>
      <c r="D332" s="693"/>
      <c r="J332" s="693"/>
      <c r="K332" s="693"/>
      <c r="M332" s="35"/>
      <c r="N332" s="35"/>
      <c r="O332" s="35"/>
      <c r="P332" s="35"/>
      <c r="Q332" s="35"/>
      <c r="R332" s="35"/>
      <c r="S332" s="35"/>
      <c r="T332" s="35"/>
      <c r="U332" s="35"/>
      <c r="V332" s="35"/>
      <c r="W332" s="35"/>
      <c r="X332" s="35"/>
      <c r="Y332" s="35"/>
      <c r="Z332" s="35"/>
      <c r="AA332" s="35"/>
      <c r="AB332" s="35"/>
      <c r="AC332" s="35"/>
    </row>
    <row r="333" spans="2:29" s="50" customFormat="1">
      <c r="B333" s="178"/>
      <c r="D333" s="693"/>
      <c r="J333" s="693"/>
      <c r="K333" s="693"/>
      <c r="M333" s="35"/>
      <c r="N333" s="35"/>
      <c r="O333" s="35"/>
      <c r="P333" s="35"/>
      <c r="Q333" s="35"/>
      <c r="R333" s="35"/>
      <c r="S333" s="35"/>
      <c r="T333" s="35"/>
      <c r="U333" s="35"/>
      <c r="V333" s="35"/>
      <c r="W333" s="35"/>
      <c r="X333" s="35"/>
      <c r="Y333" s="35"/>
      <c r="Z333" s="35"/>
      <c r="AA333" s="35"/>
      <c r="AB333" s="35"/>
      <c r="AC333" s="35"/>
    </row>
    <row r="334" spans="2:29" s="50" customFormat="1">
      <c r="B334" s="178"/>
      <c r="D334" s="693"/>
      <c r="J334" s="693"/>
      <c r="K334" s="693"/>
      <c r="M334" s="35"/>
      <c r="N334" s="35"/>
      <c r="O334" s="35"/>
      <c r="P334" s="35"/>
      <c r="Q334" s="35"/>
      <c r="R334" s="35"/>
      <c r="S334" s="35"/>
      <c r="T334" s="35"/>
      <c r="U334" s="35"/>
      <c r="V334" s="35"/>
      <c r="W334" s="35"/>
      <c r="X334" s="35"/>
      <c r="Y334" s="35"/>
      <c r="Z334" s="35"/>
      <c r="AA334" s="35"/>
      <c r="AB334" s="35"/>
      <c r="AC334" s="35"/>
    </row>
    <row r="335" spans="2:29" s="50" customFormat="1">
      <c r="B335" s="178"/>
      <c r="D335" s="693"/>
      <c r="J335" s="693"/>
      <c r="K335" s="693"/>
      <c r="M335" s="35"/>
      <c r="N335" s="35"/>
      <c r="O335" s="35"/>
      <c r="P335" s="35"/>
      <c r="Q335" s="35"/>
      <c r="R335" s="35"/>
      <c r="S335" s="35"/>
      <c r="T335" s="35"/>
      <c r="U335" s="35"/>
      <c r="V335" s="35"/>
      <c r="W335" s="35"/>
      <c r="X335" s="35"/>
      <c r="Y335" s="35"/>
      <c r="Z335" s="35"/>
      <c r="AA335" s="35"/>
      <c r="AB335" s="35"/>
      <c r="AC335" s="35"/>
    </row>
    <row r="336" spans="2:29" s="50" customFormat="1">
      <c r="B336" s="178"/>
      <c r="D336" s="693"/>
      <c r="J336" s="693"/>
      <c r="K336" s="693"/>
      <c r="M336" s="35"/>
      <c r="N336" s="35"/>
      <c r="O336" s="35"/>
      <c r="P336" s="35"/>
      <c r="Q336" s="35"/>
      <c r="R336" s="35"/>
      <c r="S336" s="35"/>
      <c r="T336" s="35"/>
      <c r="U336" s="35"/>
      <c r="V336" s="35"/>
      <c r="W336" s="35"/>
      <c r="X336" s="35"/>
      <c r="Y336" s="35"/>
      <c r="Z336" s="35"/>
      <c r="AA336" s="35"/>
      <c r="AB336" s="35"/>
      <c r="AC336" s="35"/>
    </row>
    <row r="337" spans="2:29" s="50" customFormat="1">
      <c r="B337" s="178"/>
      <c r="D337" s="693"/>
      <c r="J337" s="693"/>
      <c r="K337" s="693"/>
      <c r="M337" s="35"/>
      <c r="N337" s="35"/>
      <c r="O337" s="35"/>
      <c r="P337" s="35"/>
      <c r="Q337" s="35"/>
      <c r="R337" s="35"/>
      <c r="S337" s="35"/>
      <c r="T337" s="35"/>
      <c r="U337" s="35"/>
      <c r="V337" s="35"/>
      <c r="W337" s="35"/>
      <c r="X337" s="35"/>
      <c r="Y337" s="35"/>
      <c r="Z337" s="35"/>
      <c r="AA337" s="35"/>
      <c r="AB337" s="35"/>
      <c r="AC337" s="35"/>
    </row>
    <row r="338" spans="2:29" s="50" customFormat="1">
      <c r="B338" s="178"/>
      <c r="D338" s="693"/>
      <c r="J338" s="693"/>
      <c r="K338" s="693"/>
      <c r="M338" s="35"/>
      <c r="N338" s="35"/>
      <c r="O338" s="35"/>
      <c r="P338" s="35"/>
      <c r="Q338" s="35"/>
      <c r="R338" s="35"/>
      <c r="S338" s="35"/>
      <c r="T338" s="35"/>
      <c r="U338" s="35"/>
      <c r="V338" s="35"/>
      <c r="W338" s="35"/>
      <c r="X338" s="35"/>
      <c r="Y338" s="35"/>
      <c r="Z338" s="35"/>
      <c r="AA338" s="35"/>
      <c r="AB338" s="35"/>
      <c r="AC338" s="35"/>
    </row>
    <row r="339" spans="2:29" s="50" customFormat="1">
      <c r="B339" s="178"/>
      <c r="D339" s="693"/>
      <c r="J339" s="693"/>
      <c r="K339" s="693"/>
      <c r="M339" s="35"/>
      <c r="N339" s="35"/>
      <c r="O339" s="35"/>
      <c r="P339" s="35"/>
      <c r="Q339" s="35"/>
      <c r="R339" s="35"/>
      <c r="S339" s="35"/>
      <c r="T339" s="35"/>
      <c r="U339" s="35"/>
      <c r="V339" s="35"/>
      <c r="W339" s="35"/>
      <c r="X339" s="35"/>
      <c r="Y339" s="35"/>
      <c r="Z339" s="35"/>
      <c r="AA339" s="35"/>
      <c r="AB339" s="35"/>
      <c r="AC339" s="35"/>
    </row>
    <row r="340" spans="2:29" s="50" customFormat="1">
      <c r="B340" s="178"/>
      <c r="D340" s="693"/>
      <c r="J340" s="693"/>
      <c r="K340" s="693"/>
      <c r="M340" s="35"/>
      <c r="N340" s="35"/>
      <c r="O340" s="35"/>
      <c r="P340" s="35"/>
      <c r="Q340" s="35"/>
      <c r="R340" s="35"/>
      <c r="S340" s="35"/>
      <c r="T340" s="35"/>
      <c r="U340" s="35"/>
      <c r="V340" s="35"/>
      <c r="W340" s="35"/>
      <c r="X340" s="35"/>
      <c r="Y340" s="35"/>
      <c r="Z340" s="35"/>
      <c r="AA340" s="35"/>
      <c r="AB340" s="35"/>
      <c r="AC340" s="35"/>
    </row>
    <row r="341" spans="2:29" s="50" customFormat="1">
      <c r="B341" s="178"/>
      <c r="D341" s="693"/>
      <c r="J341" s="693"/>
      <c r="K341" s="693"/>
      <c r="M341" s="35"/>
      <c r="N341" s="35"/>
      <c r="O341" s="35"/>
      <c r="P341" s="35"/>
      <c r="Q341" s="35"/>
      <c r="R341" s="35"/>
      <c r="S341" s="35"/>
      <c r="T341" s="35"/>
      <c r="U341" s="35"/>
      <c r="V341" s="35"/>
      <c r="W341" s="35"/>
      <c r="X341" s="35"/>
      <c r="Y341" s="35"/>
      <c r="Z341" s="35"/>
      <c r="AA341" s="35"/>
      <c r="AB341" s="35"/>
      <c r="AC341" s="35"/>
    </row>
    <row r="342" spans="2:29" s="50" customFormat="1">
      <c r="B342" s="178"/>
      <c r="D342" s="693"/>
      <c r="J342" s="693"/>
      <c r="K342" s="693"/>
      <c r="M342" s="35"/>
      <c r="N342" s="35"/>
      <c r="O342" s="35"/>
      <c r="P342" s="35"/>
      <c r="Q342" s="35"/>
      <c r="R342" s="35"/>
      <c r="S342" s="35"/>
      <c r="T342" s="35"/>
      <c r="U342" s="35"/>
      <c r="V342" s="35"/>
      <c r="W342" s="35"/>
      <c r="X342" s="35"/>
      <c r="Y342" s="35"/>
      <c r="Z342" s="35"/>
      <c r="AA342" s="35"/>
      <c r="AB342" s="35"/>
      <c r="AC342" s="35"/>
    </row>
    <row r="343" spans="2:29" s="50" customFormat="1">
      <c r="B343" s="178"/>
      <c r="D343" s="693"/>
      <c r="J343" s="693"/>
      <c r="K343" s="693"/>
      <c r="M343" s="35"/>
      <c r="N343" s="35"/>
      <c r="O343" s="35"/>
      <c r="P343" s="35"/>
      <c r="Q343" s="35"/>
      <c r="R343" s="35"/>
      <c r="S343" s="35"/>
      <c r="T343" s="35"/>
      <c r="U343" s="35"/>
      <c r="V343" s="35"/>
      <c r="W343" s="35"/>
      <c r="X343" s="35"/>
      <c r="Y343" s="35"/>
      <c r="Z343" s="35"/>
      <c r="AA343" s="35"/>
      <c r="AB343" s="35"/>
      <c r="AC343" s="35"/>
    </row>
    <row r="344" spans="2:29" s="50" customFormat="1">
      <c r="B344" s="178"/>
      <c r="D344" s="693"/>
      <c r="J344" s="693"/>
      <c r="K344" s="693"/>
      <c r="M344" s="35"/>
      <c r="N344" s="35"/>
      <c r="O344" s="35"/>
      <c r="P344" s="35"/>
      <c r="Q344" s="35"/>
      <c r="R344" s="35"/>
      <c r="S344" s="35"/>
      <c r="T344" s="35"/>
      <c r="U344" s="35"/>
      <c r="V344" s="35"/>
      <c r="W344" s="35"/>
      <c r="X344" s="35"/>
      <c r="Y344" s="35"/>
      <c r="Z344" s="35"/>
      <c r="AA344" s="35"/>
      <c r="AB344" s="35"/>
      <c r="AC344" s="35"/>
    </row>
    <row r="345" spans="2:29" s="50" customFormat="1">
      <c r="B345" s="178"/>
      <c r="D345" s="693"/>
      <c r="J345" s="693"/>
      <c r="K345" s="693"/>
      <c r="M345" s="35"/>
      <c r="N345" s="35"/>
      <c r="O345" s="35"/>
      <c r="P345" s="35"/>
      <c r="Q345" s="35"/>
      <c r="R345" s="35"/>
      <c r="S345" s="35"/>
      <c r="T345" s="35"/>
      <c r="U345" s="35"/>
      <c r="V345" s="35"/>
      <c r="W345" s="35"/>
      <c r="X345" s="35"/>
      <c r="Y345" s="35"/>
      <c r="Z345" s="35"/>
      <c r="AA345" s="35"/>
      <c r="AB345" s="35"/>
      <c r="AC345" s="35"/>
    </row>
    <row r="346" spans="2:29" s="50" customFormat="1">
      <c r="B346" s="178"/>
      <c r="D346" s="693"/>
      <c r="J346" s="693"/>
      <c r="K346" s="693"/>
      <c r="M346" s="35"/>
      <c r="N346" s="35"/>
      <c r="O346" s="35"/>
      <c r="P346" s="35"/>
      <c r="Q346" s="35"/>
      <c r="R346" s="35"/>
      <c r="S346" s="35"/>
      <c r="T346" s="35"/>
      <c r="U346" s="35"/>
      <c r="V346" s="35"/>
      <c r="W346" s="35"/>
      <c r="X346" s="35"/>
      <c r="Y346" s="35"/>
      <c r="Z346" s="35"/>
      <c r="AA346" s="35"/>
      <c r="AB346" s="35"/>
      <c r="AC346" s="35"/>
    </row>
    <row r="347" spans="2:29" s="50" customFormat="1">
      <c r="B347" s="178"/>
      <c r="D347" s="693"/>
      <c r="J347" s="693"/>
      <c r="K347" s="693"/>
      <c r="M347" s="35"/>
      <c r="N347" s="35"/>
      <c r="O347" s="35"/>
      <c r="P347" s="35"/>
      <c r="Q347" s="35"/>
      <c r="R347" s="35"/>
      <c r="S347" s="35"/>
      <c r="T347" s="35"/>
      <c r="U347" s="35"/>
      <c r="V347" s="35"/>
      <c r="W347" s="35"/>
      <c r="X347" s="35"/>
      <c r="Y347" s="35"/>
      <c r="Z347" s="35"/>
      <c r="AA347" s="35"/>
      <c r="AB347" s="35"/>
      <c r="AC347" s="35"/>
    </row>
    <row r="348" spans="2:29" s="50" customFormat="1">
      <c r="B348" s="178"/>
      <c r="D348" s="693"/>
      <c r="J348" s="693"/>
      <c r="K348" s="693"/>
      <c r="M348" s="35"/>
      <c r="N348" s="35"/>
      <c r="O348" s="35"/>
      <c r="P348" s="35"/>
      <c r="Q348" s="35"/>
      <c r="R348" s="35"/>
      <c r="S348" s="35"/>
      <c r="T348" s="35"/>
      <c r="U348" s="35"/>
      <c r="V348" s="35"/>
      <c r="W348" s="35"/>
      <c r="X348" s="35"/>
      <c r="Y348" s="35"/>
      <c r="Z348" s="35"/>
      <c r="AA348" s="35"/>
      <c r="AB348" s="35"/>
      <c r="AC348" s="35"/>
    </row>
    <row r="349" spans="2:29" s="50" customFormat="1">
      <c r="B349" s="178"/>
      <c r="D349" s="693"/>
      <c r="J349" s="693"/>
      <c r="K349" s="693"/>
      <c r="M349" s="35"/>
      <c r="N349" s="35"/>
      <c r="O349" s="35"/>
      <c r="P349" s="35"/>
      <c r="Q349" s="35"/>
      <c r="R349" s="35"/>
      <c r="S349" s="35"/>
      <c r="T349" s="35"/>
      <c r="U349" s="35"/>
      <c r="V349" s="35"/>
      <c r="W349" s="35"/>
      <c r="X349" s="35"/>
      <c r="Y349" s="35"/>
      <c r="Z349" s="35"/>
      <c r="AA349" s="35"/>
      <c r="AB349" s="35"/>
      <c r="AC349" s="35"/>
    </row>
    <row r="350" spans="2:29" s="50" customFormat="1">
      <c r="B350" s="178"/>
      <c r="D350" s="693"/>
      <c r="J350" s="693"/>
      <c r="K350" s="693"/>
      <c r="M350" s="35"/>
      <c r="N350" s="35"/>
      <c r="O350" s="35"/>
      <c r="P350" s="35"/>
      <c r="Q350" s="35"/>
      <c r="R350" s="35"/>
      <c r="S350" s="35"/>
      <c r="T350" s="35"/>
      <c r="U350" s="35"/>
      <c r="V350" s="35"/>
      <c r="W350" s="35"/>
      <c r="X350" s="35"/>
      <c r="Y350" s="35"/>
      <c r="Z350" s="35"/>
      <c r="AA350" s="35"/>
      <c r="AB350" s="35"/>
      <c r="AC350" s="35"/>
    </row>
    <row r="351" spans="2:29" s="50" customFormat="1">
      <c r="B351" s="178"/>
      <c r="D351" s="693"/>
      <c r="J351" s="693"/>
      <c r="K351" s="693"/>
      <c r="M351" s="35"/>
      <c r="N351" s="35"/>
      <c r="O351" s="35"/>
      <c r="P351" s="35"/>
      <c r="Q351" s="35"/>
      <c r="R351" s="35"/>
      <c r="S351" s="35"/>
      <c r="T351" s="35"/>
      <c r="U351" s="35"/>
      <c r="V351" s="35"/>
      <c r="W351" s="35"/>
      <c r="X351" s="35"/>
      <c r="Y351" s="35"/>
      <c r="Z351" s="35"/>
      <c r="AA351" s="35"/>
      <c r="AB351" s="35"/>
      <c r="AC351" s="35"/>
    </row>
    <row r="352" spans="2:29" s="50" customFormat="1">
      <c r="B352" s="178"/>
      <c r="D352" s="693"/>
      <c r="J352" s="693"/>
      <c r="K352" s="693"/>
      <c r="M352" s="35"/>
      <c r="N352" s="35"/>
      <c r="O352" s="35"/>
      <c r="P352" s="35"/>
      <c r="Q352" s="35"/>
      <c r="R352" s="35"/>
      <c r="S352" s="35"/>
      <c r="T352" s="35"/>
      <c r="U352" s="35"/>
      <c r="V352" s="35"/>
      <c r="W352" s="35"/>
      <c r="X352" s="35"/>
      <c r="Y352" s="35"/>
      <c r="Z352" s="35"/>
      <c r="AA352" s="35"/>
      <c r="AB352" s="35"/>
      <c r="AC352" s="35"/>
    </row>
    <row r="353" spans="2:29" s="50" customFormat="1">
      <c r="B353" s="178"/>
      <c r="D353" s="693"/>
      <c r="J353" s="693"/>
      <c r="K353" s="693"/>
      <c r="M353" s="35"/>
      <c r="N353" s="35"/>
      <c r="O353" s="35"/>
      <c r="P353" s="35"/>
      <c r="Q353" s="35"/>
      <c r="R353" s="35"/>
      <c r="S353" s="35"/>
      <c r="T353" s="35"/>
      <c r="U353" s="35"/>
      <c r="V353" s="35"/>
      <c r="W353" s="35"/>
      <c r="X353" s="35"/>
      <c r="Y353" s="35"/>
      <c r="Z353" s="35"/>
      <c r="AA353" s="35"/>
      <c r="AB353" s="35"/>
      <c r="AC353" s="35"/>
    </row>
    <row r="354" spans="2:29" s="50" customFormat="1">
      <c r="B354" s="178"/>
      <c r="D354" s="693"/>
      <c r="J354" s="693"/>
      <c r="K354" s="693"/>
      <c r="M354" s="35"/>
      <c r="N354" s="35"/>
      <c r="O354" s="35"/>
      <c r="P354" s="35"/>
      <c r="Q354" s="35"/>
      <c r="R354" s="35"/>
      <c r="S354" s="35"/>
      <c r="T354" s="35"/>
      <c r="U354" s="35"/>
      <c r="V354" s="35"/>
      <c r="W354" s="35"/>
      <c r="X354" s="35"/>
      <c r="Y354" s="35"/>
      <c r="Z354" s="35"/>
      <c r="AA354" s="35"/>
      <c r="AB354" s="35"/>
      <c r="AC354" s="35"/>
    </row>
    <row r="355" spans="2:29" s="50" customFormat="1">
      <c r="B355" s="178"/>
      <c r="D355" s="693"/>
      <c r="J355" s="693"/>
      <c r="K355" s="693"/>
      <c r="M355" s="35"/>
      <c r="N355" s="35"/>
      <c r="O355" s="35"/>
      <c r="P355" s="35"/>
      <c r="Q355" s="35"/>
      <c r="R355" s="35"/>
      <c r="S355" s="35"/>
      <c r="T355" s="35"/>
      <c r="U355" s="35"/>
      <c r="V355" s="35"/>
      <c r="W355" s="35"/>
      <c r="X355" s="35"/>
      <c r="Y355" s="35"/>
      <c r="Z355" s="35"/>
      <c r="AA355" s="35"/>
      <c r="AB355" s="35"/>
      <c r="AC355" s="35"/>
    </row>
    <row r="356" spans="2:29" s="50" customFormat="1">
      <c r="B356" s="178"/>
      <c r="D356" s="693"/>
      <c r="J356" s="693"/>
      <c r="K356" s="693"/>
      <c r="M356" s="35"/>
      <c r="N356" s="35"/>
      <c r="O356" s="35"/>
      <c r="P356" s="35"/>
      <c r="Q356" s="35"/>
      <c r="R356" s="35"/>
      <c r="S356" s="35"/>
      <c r="T356" s="35"/>
      <c r="U356" s="35"/>
      <c r="V356" s="35"/>
      <c r="W356" s="35"/>
      <c r="X356" s="35"/>
      <c r="Y356" s="35"/>
      <c r="Z356" s="35"/>
      <c r="AA356" s="35"/>
      <c r="AB356" s="35"/>
      <c r="AC356" s="35"/>
    </row>
    <row r="357" spans="2:29" s="50" customFormat="1">
      <c r="B357" s="178"/>
      <c r="D357" s="693"/>
      <c r="J357" s="693"/>
      <c r="K357" s="693"/>
      <c r="M357" s="35"/>
      <c r="N357" s="35"/>
      <c r="O357" s="35"/>
      <c r="P357" s="35"/>
      <c r="Q357" s="35"/>
      <c r="R357" s="35"/>
      <c r="S357" s="35"/>
      <c r="T357" s="35"/>
      <c r="U357" s="35"/>
      <c r="V357" s="35"/>
      <c r="W357" s="35"/>
      <c r="X357" s="35"/>
      <c r="Y357" s="35"/>
      <c r="Z357" s="35"/>
      <c r="AA357" s="35"/>
      <c r="AB357" s="35"/>
      <c r="AC357" s="35"/>
    </row>
    <row r="358" spans="2:29" s="50" customFormat="1">
      <c r="B358" s="178"/>
      <c r="D358" s="693"/>
      <c r="J358" s="693"/>
      <c r="K358" s="693"/>
      <c r="M358" s="35"/>
      <c r="N358" s="35"/>
      <c r="O358" s="35"/>
      <c r="P358" s="35"/>
      <c r="Q358" s="35"/>
      <c r="R358" s="35"/>
      <c r="S358" s="35"/>
      <c r="T358" s="35"/>
      <c r="U358" s="35"/>
      <c r="V358" s="35"/>
      <c r="W358" s="35"/>
      <c r="X358" s="35"/>
      <c r="Y358" s="35"/>
      <c r="Z358" s="35"/>
      <c r="AA358" s="35"/>
      <c r="AB358" s="35"/>
      <c r="AC358" s="35"/>
    </row>
    <row r="359" spans="2:29" s="50" customFormat="1">
      <c r="B359" s="178"/>
      <c r="D359" s="693"/>
      <c r="J359" s="693"/>
      <c r="K359" s="693"/>
      <c r="M359" s="35"/>
      <c r="N359" s="35"/>
      <c r="O359" s="35"/>
      <c r="P359" s="35"/>
      <c r="Q359" s="35"/>
      <c r="R359" s="35"/>
      <c r="S359" s="35"/>
      <c r="T359" s="35"/>
      <c r="U359" s="35"/>
      <c r="V359" s="35"/>
      <c r="W359" s="35"/>
      <c r="X359" s="35"/>
      <c r="Y359" s="35"/>
      <c r="Z359" s="35"/>
      <c r="AA359" s="35"/>
      <c r="AB359" s="35"/>
      <c r="AC359" s="35"/>
    </row>
    <row r="360" spans="2:29" s="50" customFormat="1">
      <c r="B360" s="178"/>
      <c r="D360" s="693"/>
      <c r="J360" s="693"/>
      <c r="K360" s="693"/>
      <c r="M360" s="35"/>
      <c r="N360" s="35"/>
      <c r="O360" s="35"/>
      <c r="P360" s="35"/>
      <c r="Q360" s="35"/>
      <c r="R360" s="35"/>
      <c r="S360" s="35"/>
      <c r="T360" s="35"/>
      <c r="U360" s="35"/>
      <c r="V360" s="35"/>
      <c r="W360" s="35"/>
      <c r="X360" s="35"/>
      <c r="Y360" s="35"/>
      <c r="Z360" s="35"/>
      <c r="AA360" s="35"/>
      <c r="AB360" s="35"/>
      <c r="AC360" s="35"/>
    </row>
    <row r="361" spans="2:29" s="50" customFormat="1">
      <c r="B361" s="178"/>
      <c r="D361" s="693"/>
      <c r="J361" s="693"/>
      <c r="K361" s="693"/>
      <c r="M361" s="35"/>
      <c r="N361" s="35"/>
      <c r="O361" s="35"/>
      <c r="P361" s="35"/>
      <c r="Q361" s="35"/>
      <c r="R361" s="35"/>
      <c r="S361" s="35"/>
      <c r="T361" s="35"/>
      <c r="U361" s="35"/>
      <c r="V361" s="35"/>
      <c r="W361" s="35"/>
      <c r="X361" s="35"/>
      <c r="Y361" s="35"/>
      <c r="Z361" s="35"/>
      <c r="AA361" s="35"/>
      <c r="AB361" s="35"/>
      <c r="AC361" s="35"/>
    </row>
    <row r="362" spans="2:29" s="50" customFormat="1">
      <c r="B362" s="178"/>
      <c r="D362" s="693"/>
      <c r="J362" s="693"/>
      <c r="K362" s="693"/>
      <c r="M362" s="35"/>
      <c r="N362" s="35"/>
      <c r="O362" s="35"/>
      <c r="P362" s="35"/>
      <c r="Q362" s="35"/>
      <c r="R362" s="35"/>
      <c r="S362" s="35"/>
      <c r="T362" s="35"/>
      <c r="U362" s="35"/>
      <c r="V362" s="35"/>
      <c r="W362" s="35"/>
      <c r="X362" s="35"/>
      <c r="Y362" s="35"/>
      <c r="Z362" s="35"/>
      <c r="AA362" s="35"/>
      <c r="AB362" s="35"/>
      <c r="AC362" s="35"/>
    </row>
    <row r="363" spans="2:29" s="50" customFormat="1">
      <c r="B363" s="178"/>
      <c r="D363" s="693"/>
      <c r="J363" s="693"/>
      <c r="K363" s="693"/>
      <c r="M363" s="35"/>
      <c r="N363" s="35"/>
      <c r="O363" s="35"/>
      <c r="P363" s="35"/>
      <c r="Q363" s="35"/>
      <c r="R363" s="35"/>
      <c r="S363" s="35"/>
      <c r="T363" s="35"/>
      <c r="U363" s="35"/>
      <c r="V363" s="35"/>
      <c r="W363" s="35"/>
      <c r="X363" s="35"/>
      <c r="Y363" s="35"/>
      <c r="Z363" s="35"/>
      <c r="AA363" s="35"/>
      <c r="AB363" s="35"/>
      <c r="AC363" s="35"/>
    </row>
    <row r="364" spans="2:29" s="50" customFormat="1">
      <c r="B364" s="178"/>
      <c r="D364" s="693"/>
      <c r="J364" s="693"/>
      <c r="K364" s="693"/>
      <c r="M364" s="35"/>
      <c r="N364" s="35"/>
      <c r="O364" s="35"/>
      <c r="P364" s="35"/>
      <c r="Q364" s="35"/>
      <c r="R364" s="35"/>
      <c r="S364" s="35"/>
      <c r="T364" s="35"/>
      <c r="U364" s="35"/>
      <c r="V364" s="35"/>
      <c r="W364" s="35"/>
      <c r="X364" s="35"/>
      <c r="Y364" s="35"/>
      <c r="Z364" s="35"/>
      <c r="AA364" s="35"/>
      <c r="AB364" s="35"/>
      <c r="AC364" s="35"/>
    </row>
    <row r="365" spans="2:29" s="50" customFormat="1">
      <c r="B365" s="178"/>
      <c r="D365" s="693"/>
      <c r="J365" s="693"/>
      <c r="K365" s="693"/>
      <c r="M365" s="35"/>
      <c r="N365" s="35"/>
      <c r="O365" s="35"/>
      <c r="P365" s="35"/>
      <c r="Q365" s="35"/>
      <c r="R365" s="35"/>
      <c r="S365" s="35"/>
      <c r="T365" s="35"/>
      <c r="U365" s="35"/>
      <c r="V365" s="35"/>
      <c r="W365" s="35"/>
      <c r="X365" s="35"/>
      <c r="Y365" s="35"/>
      <c r="Z365" s="35"/>
      <c r="AA365" s="35"/>
      <c r="AB365" s="35"/>
      <c r="AC365" s="35"/>
    </row>
  </sheetData>
  <conditionalFormatting sqref="A48:A315 C48:K315 B48:B365 A19:K19 A21:C23 F21:F23 H21:H23 J21:K23 H25:H29 A25:C31 F25:F31 J25:K32 H31">
    <cfRule type="expression" dxfId="62" priority="146" stopIfTrue="1">
      <formula>ISNUMBER(SEARCH("Closed",$J19))</formula>
    </cfRule>
  </conditionalFormatting>
  <conditionalFormatting sqref="A48:A315 C48:K315 B48:B365">
    <cfRule type="expression" dxfId="61" priority="135" stopIfTrue="1">
      <formula>IF(OR($B48="Major",$B48="Pre-Condition"), TRUE, FALSE)</formula>
    </cfRule>
    <cfRule type="expression" dxfId="60" priority="134" stopIfTrue="1">
      <formula>IF($B48="Minor", TRUE, FALSE)</formula>
    </cfRule>
  </conditionalFormatting>
  <conditionalFormatting sqref="A8:B8 A9:D11 A12:G13 E14:G14 A14:D18 F15:G18">
    <cfRule type="expression" dxfId="59" priority="34" stopIfTrue="1">
      <formula>ISNUMBER(SEARCH("Closed",$J8))</formula>
    </cfRule>
  </conditionalFormatting>
  <conditionalFormatting sqref="A34:B34 I34:K44 A35:D37 F35:G37 A38:G39 E40:G40 A40:D44 F41:G44 A45:K47">
    <cfRule type="expression" dxfId="58" priority="133" stopIfTrue="1">
      <formula>ISNUMBER(SEARCH("Closed",$J34))</formula>
    </cfRule>
    <cfRule type="expression" dxfId="57" priority="133" stopIfTrue="1">
      <formula>IF($B34="Minor", TRUE, FALSE)</formula>
    </cfRule>
    <cfRule type="expression" dxfId="56" priority="133" stopIfTrue="1">
      <formula>IF(OR($B34="Major",$B34="Pre-Condition"), TRUE, FALSE)</formula>
    </cfRule>
  </conditionalFormatting>
  <conditionalFormatting sqref="A20:G20">
    <cfRule type="expression" dxfId="55" priority="7" stopIfTrue="1">
      <formula>ISNUMBER(SEARCH("Closed",$J20))</formula>
    </cfRule>
  </conditionalFormatting>
  <conditionalFormatting sqref="A24:G24">
    <cfRule type="expression" dxfId="54" priority="2" stopIfTrue="1">
      <formula>ISNUMBER(SEARCH("Closed",$J24))</formula>
    </cfRule>
  </conditionalFormatting>
  <conditionalFormatting sqref="A32:H32 A19:K19 A21:C23 F21:F23 H21:H23 J21:K23 H25:H29 A25:C31 F25:F31 J25:K32 H31">
    <cfRule type="expression" dxfId="53" priority="148" stopIfTrue="1">
      <formula>IF(OR($B19="Major",$B19="Pre-Condition"), TRUE, FALSE)</formula>
    </cfRule>
  </conditionalFormatting>
  <conditionalFormatting sqref="A32:H32">
    <cfRule type="expression" dxfId="52" priority="147" stopIfTrue="1">
      <formula>ISNUMBER(SEARCH("Closed",$J32))</formula>
    </cfRule>
  </conditionalFormatting>
  <conditionalFormatting sqref="A7:J7">
    <cfRule type="expression" dxfId="51" priority="33" stopIfTrue="1">
      <formula>IF($C7="Minor", TRUE, FALSE)</formula>
    </cfRule>
  </conditionalFormatting>
  <conditionalFormatting sqref="A33:J33">
    <cfRule type="expression" dxfId="50" priority="124" stopIfTrue="1">
      <formula>ISNUMBER(SEARCH("Closed",$I33))</formula>
    </cfRule>
    <cfRule type="expression" dxfId="49" priority="124" stopIfTrue="1">
      <formula>IF($C33="Minor", TRUE, FALSE)</formula>
    </cfRule>
    <cfRule type="expression" dxfId="48" priority="124" stopIfTrue="1">
      <formula>IF(OR($C33="Major",$C33="Pre-Condition"), TRUE, FALSE)</formula>
    </cfRule>
  </conditionalFormatting>
  <conditionalFormatting sqref="A19:K19 A21:C23 F21:F23 H21:H23 J21:K23 H25:H29 A25:C31 F25:F31 J25:K32 H31 A32:H32">
    <cfRule type="expression" dxfId="47" priority="121" stopIfTrue="1">
      <formula>IF($B19="Minor", TRUE, FALSE)</formula>
    </cfRule>
  </conditionalFormatting>
  <conditionalFormatting sqref="C8:E8 E9:E11 C34:E34 E35:E36">
    <cfRule type="expression" dxfId="46" priority="32">
      <formula>AND($P8, NOT($T8), OR(C$4 = TRUE, AND(C$4 = "Conditional1", $R8), AND(C$4 = "Conditional2", $S8)), ISBLANK(C8))</formula>
    </cfRule>
  </conditionalFormatting>
  <conditionalFormatting sqref="D21:E23 D25:E31">
    <cfRule type="expression" dxfId="45" priority="19">
      <formula>AND($R21, NOT($V21), OR(D$4 = TRUE, AND(D$4 = "Conditional1", $T21), AND(D$4 = "Conditional2", $U21)), ISBLANK(D21))</formula>
    </cfRule>
  </conditionalFormatting>
  <conditionalFormatting sqref="E15:E17">
    <cfRule type="expression" dxfId="44" priority="12" stopIfTrue="1">
      <formula>ISNUMBER(SEARCH("Closed",$J15))</formula>
    </cfRule>
  </conditionalFormatting>
  <conditionalFormatting sqref="E18">
    <cfRule type="expression" dxfId="43" priority="29" stopIfTrue="1">
      <formula>IF($C18="Minor", TRUE, FALSE)</formula>
    </cfRule>
  </conditionalFormatting>
  <conditionalFormatting sqref="E37">
    <cfRule type="expression" dxfId="42" priority="89" stopIfTrue="1">
      <formula>IF(OR($B37="Major",$B37="Pre-Condition"), TRUE, FALSE)</formula>
    </cfRule>
    <cfRule type="expression" dxfId="41" priority="89" stopIfTrue="1">
      <formula>ISNUMBER(SEARCH("Closed",$J37))</formula>
    </cfRule>
    <cfRule type="expression" dxfId="40" priority="89" stopIfTrue="1">
      <formula>IF($B37="Minor", TRUE, FALSE)</formula>
    </cfRule>
  </conditionalFormatting>
  <conditionalFormatting sqref="E41:E43">
    <cfRule type="expression" dxfId="39" priority="86" stopIfTrue="1">
      <formula>IF(OR($B41="Major",$B41="Pre-Condition"), TRUE, FALSE)</formula>
    </cfRule>
    <cfRule type="expression" dxfId="38" priority="86" stopIfTrue="1">
      <formula>IF($B41="Minor", TRUE, FALSE)</formula>
    </cfRule>
    <cfRule type="expression" dxfId="37" priority="86" stopIfTrue="1">
      <formula>ISNUMBER(SEARCH("Closed",$J41))</formula>
    </cfRule>
  </conditionalFormatting>
  <conditionalFormatting sqref="E44">
    <cfRule type="expression" dxfId="36" priority="83" stopIfTrue="1">
      <formula>IF(OR($C44="Major",$C44="Pre-Condition"), TRUE, FALSE)</formula>
    </cfRule>
    <cfRule type="expression" dxfId="35" priority="83" stopIfTrue="1">
      <formula>IF($C44="Minor", TRUE, FALSE)</formula>
    </cfRule>
    <cfRule type="expression" dxfId="34" priority="83" stopIfTrue="1">
      <formula>ISNUMBER(SEARCH("Closed",$I44))</formula>
    </cfRule>
  </conditionalFormatting>
  <conditionalFormatting sqref="F8:G11">
    <cfRule type="expression" dxfId="33" priority="13" stopIfTrue="1">
      <formula>ISNUMBER(SEARCH("Closed",$J8))</formula>
    </cfRule>
  </conditionalFormatting>
  <conditionalFormatting sqref="F34:G34">
    <cfRule type="expression" dxfId="32" priority="80" stopIfTrue="1">
      <formula>ISNUMBER(SEARCH("Closed",$I34))</formula>
    </cfRule>
    <cfRule type="expression" dxfId="31" priority="80" stopIfTrue="1">
      <formula>IF($C34="Minor", TRUE, FALSE)</formula>
    </cfRule>
    <cfRule type="expression" dxfId="30" priority="80" stopIfTrue="1">
      <formula>IF(OR($C34="Major",$C34="Pre-Condition"), TRUE, FALSE)</formula>
    </cfRule>
  </conditionalFormatting>
  <conditionalFormatting sqref="G21:G23 G25:G31">
    <cfRule type="expression" dxfId="29" priority="18">
      <formula>AND($R21, NOT($V21), OR(G$4 = TRUE, AND(G$4 = "Conditional1", $T21), AND(G$4 = "Conditional2", $U21)), ISBLANK(G21))</formula>
    </cfRule>
  </conditionalFormatting>
  <conditionalFormatting sqref="H8:H10">
    <cfRule type="expression" dxfId="28" priority="27" stopIfTrue="1">
      <formula>ISNUMBER(SEARCH("Closed",$I8))</formula>
    </cfRule>
  </conditionalFormatting>
  <conditionalFormatting sqref="H11">
    <cfRule type="expression" dxfId="27" priority="26" stopIfTrue="1">
      <formula>IF($B11="Minor", TRUE, FALSE)</formula>
    </cfRule>
  </conditionalFormatting>
  <conditionalFormatting sqref="H12:H18">
    <cfRule type="expression" dxfId="26" priority="25" stopIfTrue="1">
      <formula>ISNUMBER(SEARCH("Closed",$I12))</formula>
    </cfRule>
  </conditionalFormatting>
  <conditionalFormatting sqref="H20">
    <cfRule type="expression" dxfId="25" priority="10" stopIfTrue="1">
      <formula>ISNUMBER(SEARCH("Closed",$I20))</formula>
    </cfRule>
  </conditionalFormatting>
  <conditionalFormatting sqref="H24">
    <cfRule type="expression" dxfId="24" priority="5" stopIfTrue="1">
      <formula>ISNUMBER(SEARCH("Closed",$I24))</formula>
    </cfRule>
  </conditionalFormatting>
  <conditionalFormatting sqref="H30">
    <cfRule type="expression" dxfId="23" priority="1" stopIfTrue="1">
      <formula>ISNUMBER(SEARCH("Closed",$I30))</formula>
    </cfRule>
  </conditionalFormatting>
  <conditionalFormatting sqref="H34:H36">
    <cfRule type="expression" dxfId="22" priority="74" stopIfTrue="1">
      <formula>IF(OR($C34="Major",$C34="Pre-Condition"), TRUE, FALSE)</formula>
    </cfRule>
    <cfRule type="expression" dxfId="21" priority="74" stopIfTrue="1">
      <formula>IF($C34="Minor", TRUE, FALSE)</formula>
    </cfRule>
    <cfRule type="expression" dxfId="20" priority="74" stopIfTrue="1">
      <formula>ISNUMBER(SEARCH("Closed",$I34))</formula>
    </cfRule>
  </conditionalFormatting>
  <conditionalFormatting sqref="H37">
    <cfRule type="expression" dxfId="19" priority="71" stopIfTrue="1">
      <formula>IF($B37="Minor", TRUE, FALSE)</formula>
    </cfRule>
    <cfRule type="expression" dxfId="18" priority="71" stopIfTrue="1">
      <formula>ISNUMBER(SEARCH("Closed",$J37))</formula>
    </cfRule>
    <cfRule type="expression" dxfId="17" priority="71" stopIfTrue="1">
      <formula>IF(OR($B37="Major",$B37="Pre-Condition"), TRUE, FALSE)</formula>
    </cfRule>
  </conditionalFormatting>
  <conditionalFormatting sqref="H38:H44">
    <cfRule type="expression" dxfId="16" priority="68" stopIfTrue="1">
      <formula>IF($C38="Minor", TRUE, FALSE)</formula>
    </cfRule>
    <cfRule type="expression" dxfId="15" priority="68" stopIfTrue="1">
      <formula>IF(OR($C38="Major",$C38="Pre-Condition"), TRUE, FALSE)</formula>
    </cfRule>
    <cfRule type="expression" dxfId="14" priority="68" stopIfTrue="1">
      <formula>ISNUMBER(SEARCH("Closed",$I38))</formula>
    </cfRule>
  </conditionalFormatting>
  <conditionalFormatting sqref="I8:I18">
    <cfRule type="expression" dxfId="13" priority="21">
      <formula>AND($R8, NOT($V8), OR(I$4 = TRUE, AND(I$4 = "Conditional1", $T8), AND(I$4 = "Conditional2", $U8)), ISBLANK(I8))</formula>
    </cfRule>
  </conditionalFormatting>
  <conditionalFormatting sqref="I20:I32">
    <cfRule type="expression" dxfId="12" priority="3">
      <formula>AND($R20, NOT($V20), OR(I$4 = TRUE, AND(I$4 = "Conditional1", $T20), AND(I$4 = "Conditional2", $U20)), ISBLANK(I20))</formula>
    </cfRule>
  </conditionalFormatting>
  <conditionalFormatting sqref="J18">
    <cfRule type="expression" dxfId="11" priority="23" stopIfTrue="1">
      <formula>IF(OR($B18="Major",$B18="Pre-Condition"), TRUE, FALSE)</formula>
    </cfRule>
    <cfRule type="expression" dxfId="10" priority="22" stopIfTrue="1">
      <formula>IF($B18="Minor", TRUE, FALSE)</formula>
    </cfRule>
  </conditionalFormatting>
  <conditionalFormatting sqref="J8:K18">
    <cfRule type="expression" dxfId="9" priority="24" stopIfTrue="1">
      <formula>ISNUMBER(SEARCH("Closed",$J8))</formula>
    </cfRule>
  </conditionalFormatting>
  <conditionalFormatting sqref="J20:K20">
    <cfRule type="expression" dxfId="8" priority="9" stopIfTrue="1">
      <formula>ISNUMBER(SEARCH("Closed",$J20))</formula>
    </cfRule>
  </conditionalFormatting>
  <conditionalFormatting sqref="J24:K24">
    <cfRule type="expression" dxfId="7" priority="4" stopIfTrue="1">
      <formula>ISNUMBER(SEARCH("Closed",$J24))</formula>
    </cfRule>
  </conditionalFormatting>
  <dataValidations count="1">
    <dataValidation type="list" allowBlank="1" showInputMessage="1" showErrorMessage="1" sqref="B34:B365 B8:B32" xr:uid="{00000000-0002-0000-0200-000000000000}">
      <formula1>$N$1:$N$3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rowBreaks count="1" manualBreakCount="1">
    <brk id="12" max="11" man="1"/>
  </rowBreaks>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11"/>
  <sheetViews>
    <sheetView view="pageBreakPreview" zoomScaleNormal="75" zoomScaleSheetLayoutView="100" workbookViewId="0">
      <selection activeCell="B28" sqref="B28"/>
    </sheetView>
  </sheetViews>
  <sheetFormatPr defaultColWidth="9" defaultRowHeight="14"/>
  <cols>
    <col min="1" max="1" width="8.1796875" style="116" customWidth="1"/>
    <col min="2" max="2" width="227.453125" style="50" customWidth="1"/>
    <col min="3" max="3" width="3" style="118" customWidth="1"/>
    <col min="4" max="4" width="19" style="57" customWidth="1"/>
    <col min="5" max="16384" width="9" style="35"/>
  </cols>
  <sheetData>
    <row r="1" spans="1:4">
      <c r="A1" s="111">
        <v>3</v>
      </c>
      <c r="B1" s="112" t="s">
        <v>379</v>
      </c>
      <c r="C1" s="113"/>
      <c r="D1" s="56"/>
    </row>
    <row r="2" spans="1:4">
      <c r="A2" s="114">
        <v>3.1</v>
      </c>
      <c r="B2" s="115" t="s">
        <v>149</v>
      </c>
      <c r="C2" s="113"/>
      <c r="D2" s="56"/>
    </row>
    <row r="3" spans="1:4">
      <c r="B3" s="117" t="s">
        <v>47</v>
      </c>
      <c r="C3" s="113"/>
      <c r="D3" s="56"/>
    </row>
    <row r="4" spans="1:4">
      <c r="B4" s="91"/>
    </row>
    <row r="5" spans="1:4">
      <c r="B5" s="117" t="s">
        <v>48</v>
      </c>
      <c r="C5" s="113"/>
      <c r="D5" s="56"/>
    </row>
    <row r="6" spans="1:4">
      <c r="B6" s="117" t="s">
        <v>1336</v>
      </c>
      <c r="C6" s="113"/>
      <c r="D6" s="56"/>
    </row>
    <row r="7" spans="1:4">
      <c r="B7" s="117" t="s">
        <v>533</v>
      </c>
    </row>
    <row r="8" spans="1:4" ht="378">
      <c r="B8" s="91" t="s">
        <v>1337</v>
      </c>
    </row>
    <row r="9" spans="1:4">
      <c r="B9" s="119" t="s">
        <v>1913</v>
      </c>
    </row>
    <row r="10" spans="1:4">
      <c r="B10" s="650" t="s">
        <v>1914</v>
      </c>
    </row>
    <row r="11" spans="1:4">
      <c r="B11" s="649" t="s">
        <v>1915</v>
      </c>
    </row>
    <row r="12" spans="1:4">
      <c r="B12" s="649" t="s">
        <v>1916</v>
      </c>
    </row>
    <row r="13" spans="1:4">
      <c r="B13" s="649" t="s">
        <v>1917</v>
      </c>
    </row>
    <row r="14" spans="1:4">
      <c r="B14" s="50" t="s">
        <v>1918</v>
      </c>
    </row>
    <row r="15" spans="1:4">
      <c r="B15" s="91" t="s">
        <v>1919</v>
      </c>
    </row>
    <row r="16" spans="1:4">
      <c r="B16" s="91" t="s">
        <v>1920</v>
      </c>
    </row>
    <row r="17" spans="1:4">
      <c r="B17" s="91" t="s">
        <v>1921</v>
      </c>
    </row>
    <row r="18" spans="1:4">
      <c r="B18" s="91" t="s">
        <v>1922</v>
      </c>
    </row>
    <row r="19" spans="1:4">
      <c r="B19" s="91" t="s">
        <v>1923</v>
      </c>
    </row>
    <row r="20" spans="1:4">
      <c r="B20" s="91" t="s">
        <v>1925</v>
      </c>
    </row>
    <row r="21" spans="1:4">
      <c r="B21" s="91" t="s">
        <v>1924</v>
      </c>
    </row>
    <row r="22" spans="1:4">
      <c r="B22" s="91" t="s">
        <v>1912</v>
      </c>
    </row>
    <row r="23" spans="1:4">
      <c r="B23" s="91" t="s">
        <v>1926</v>
      </c>
    </row>
    <row r="24" spans="1:4">
      <c r="B24" s="91" t="s">
        <v>1927</v>
      </c>
    </row>
    <row r="25" spans="1:4">
      <c r="B25" s="91" t="s">
        <v>1928</v>
      </c>
    </row>
    <row r="26" spans="1:4" ht="98">
      <c r="B26" s="91" t="s">
        <v>1929</v>
      </c>
    </row>
    <row r="27" spans="1:4">
      <c r="B27" s="119"/>
    </row>
    <row r="28" spans="1:4">
      <c r="B28" s="117" t="s">
        <v>174</v>
      </c>
      <c r="C28" s="113"/>
      <c r="D28" s="56"/>
    </row>
    <row r="29" spans="1:4">
      <c r="B29" s="91" t="s">
        <v>1930</v>
      </c>
    </row>
    <row r="30" spans="1:4">
      <c r="B30" s="119"/>
    </row>
    <row r="31" spans="1:4">
      <c r="A31" s="121" t="s">
        <v>545</v>
      </c>
      <c r="B31" s="35" t="s">
        <v>1504</v>
      </c>
    </row>
    <row r="32" spans="1:4">
      <c r="A32" s="121"/>
      <c r="B32" s="35"/>
    </row>
    <row r="33" spans="1:4">
      <c r="A33" s="121" t="s">
        <v>546</v>
      </c>
      <c r="B33" s="35" t="s">
        <v>1505</v>
      </c>
    </row>
    <row r="34" spans="1:4">
      <c r="B34" s="91"/>
    </row>
    <row r="35" spans="1:4">
      <c r="A35" s="114">
        <v>3.2</v>
      </c>
      <c r="B35" s="120" t="s">
        <v>486</v>
      </c>
      <c r="C35" s="113"/>
      <c r="D35" s="56"/>
    </row>
    <row r="36" spans="1:4">
      <c r="B36" s="91" t="s">
        <v>49</v>
      </c>
    </row>
    <row r="37" spans="1:4" ht="28">
      <c r="B37" s="91" t="s">
        <v>1910</v>
      </c>
    </row>
    <row r="38" spans="1:4">
      <c r="B38" s="91" t="s">
        <v>1911</v>
      </c>
    </row>
    <row r="39" spans="1:4">
      <c r="B39" s="91" t="s">
        <v>491</v>
      </c>
    </row>
    <row r="40" spans="1:4">
      <c r="B40" s="91"/>
    </row>
    <row r="41" spans="1:4">
      <c r="A41" s="121" t="s">
        <v>235</v>
      </c>
      <c r="B41" s="117" t="s">
        <v>34</v>
      </c>
      <c r="C41" s="113"/>
      <c r="D41" s="56"/>
    </row>
    <row r="42" spans="1:4">
      <c r="A42" s="121"/>
      <c r="B42" s="91" t="s">
        <v>1503</v>
      </c>
      <c r="C42" s="113"/>
      <c r="D42" s="56"/>
    </row>
    <row r="43" spans="1:4">
      <c r="B43" s="91"/>
    </row>
    <row r="44" spans="1:4" s="192" customFormat="1">
      <c r="A44" s="114">
        <v>3.3</v>
      </c>
      <c r="B44" s="120" t="s">
        <v>119</v>
      </c>
      <c r="C44" s="190"/>
      <c r="D44" s="191"/>
    </row>
    <row r="45" spans="1:4" s="192" customFormat="1">
      <c r="A45" s="193"/>
      <c r="B45" s="91" t="s">
        <v>492</v>
      </c>
      <c r="C45" s="195"/>
      <c r="D45" s="196"/>
    </row>
    <row r="46" spans="1:4" s="192" customFormat="1">
      <c r="A46" s="193"/>
      <c r="B46" s="91" t="s">
        <v>381</v>
      </c>
      <c r="C46" s="195"/>
      <c r="D46" s="196"/>
    </row>
    <row r="47" spans="1:4" s="192" customFormat="1">
      <c r="A47" s="193"/>
      <c r="B47" s="91" t="s">
        <v>381</v>
      </c>
      <c r="C47" s="195"/>
      <c r="D47" s="196"/>
    </row>
    <row r="48" spans="1:4" s="192" customFormat="1">
      <c r="A48" s="193"/>
      <c r="B48" s="91" t="s">
        <v>493</v>
      </c>
      <c r="C48" s="195"/>
      <c r="D48" s="196"/>
    </row>
    <row r="49" spans="1:4" s="192" customFormat="1">
      <c r="A49" s="193"/>
      <c r="B49" s="194"/>
      <c r="C49" s="195"/>
      <c r="D49" s="196"/>
    </row>
    <row r="50" spans="1:4">
      <c r="A50" s="114">
        <v>3.4</v>
      </c>
      <c r="B50" s="120" t="s">
        <v>120</v>
      </c>
      <c r="C50" s="113"/>
      <c r="D50" s="51"/>
    </row>
    <row r="51" spans="1:4">
      <c r="B51" s="91" t="s">
        <v>185</v>
      </c>
      <c r="D51" s="50"/>
    </row>
    <row r="52" spans="1:4">
      <c r="B52" s="91"/>
    </row>
    <row r="53" spans="1:4">
      <c r="A53" s="114">
        <v>3.5</v>
      </c>
      <c r="B53" s="120" t="s">
        <v>175</v>
      </c>
      <c r="C53" s="113"/>
      <c r="D53" s="56"/>
    </row>
    <row r="54" spans="1:4" ht="99" customHeight="1">
      <c r="B54" s="181" t="s">
        <v>1502</v>
      </c>
      <c r="C54" s="122"/>
      <c r="D54" s="58"/>
    </row>
    <row r="55" spans="1:4">
      <c r="B55" s="91"/>
    </row>
    <row r="56" spans="1:4">
      <c r="A56" s="114">
        <v>3.6</v>
      </c>
      <c r="B56" s="120" t="s">
        <v>234</v>
      </c>
      <c r="C56" s="113"/>
      <c r="D56" s="56"/>
    </row>
    <row r="57" spans="1:4" ht="56">
      <c r="B57" s="91" t="s">
        <v>1903</v>
      </c>
      <c r="C57" s="123"/>
      <c r="D57" s="59"/>
    </row>
    <row r="58" spans="1:4" ht="42">
      <c r="B58" s="359" t="s">
        <v>1902</v>
      </c>
      <c r="C58" s="123"/>
      <c r="D58" s="59"/>
    </row>
    <row r="59" spans="1:4" ht="80.150000000000006" customHeight="1">
      <c r="B59" s="91" t="s">
        <v>1874</v>
      </c>
      <c r="C59" s="123"/>
      <c r="D59" s="59"/>
    </row>
    <row r="60" spans="1:4" ht="28">
      <c r="B60" s="91" t="s">
        <v>1494</v>
      </c>
      <c r="C60" s="123"/>
      <c r="D60" s="59"/>
    </row>
    <row r="61" spans="1:4" ht="56">
      <c r="B61" s="91" t="s">
        <v>1875</v>
      </c>
      <c r="C61" s="123"/>
      <c r="D61" s="59"/>
    </row>
    <row r="62" spans="1:4" ht="28">
      <c r="B62" s="91" t="s">
        <v>1506</v>
      </c>
      <c r="C62" s="123"/>
      <c r="D62" s="59"/>
    </row>
    <row r="63" spans="1:4" ht="56">
      <c r="B63" s="91" t="s">
        <v>1876</v>
      </c>
      <c r="C63" s="123"/>
      <c r="D63" s="59"/>
    </row>
    <row r="64" spans="1:4" ht="44.5" customHeight="1">
      <c r="B64" s="91" t="s">
        <v>1901</v>
      </c>
      <c r="C64" s="123"/>
      <c r="D64" s="59"/>
    </row>
    <row r="65" spans="1:4" ht="56">
      <c r="B65" s="91" t="s">
        <v>1878</v>
      </c>
      <c r="C65" s="123"/>
      <c r="D65" s="59"/>
    </row>
    <row r="66" spans="1:4" ht="42">
      <c r="B66" s="91" t="s">
        <v>1900</v>
      </c>
      <c r="C66" s="123"/>
      <c r="D66" s="59"/>
    </row>
    <row r="67" spans="1:4" ht="56">
      <c r="B67" s="91" t="s">
        <v>1877</v>
      </c>
    </row>
    <row r="68" spans="1:4" ht="42">
      <c r="B68" s="91" t="s">
        <v>1865</v>
      </c>
    </row>
    <row r="69" spans="1:4" ht="42">
      <c r="B69" s="91" t="s">
        <v>1899</v>
      </c>
    </row>
    <row r="70" spans="1:4" ht="56">
      <c r="B70" s="91" t="s">
        <v>1904</v>
      </c>
    </row>
    <row r="71" spans="1:4">
      <c r="B71" s="91"/>
    </row>
    <row r="72" spans="1:4">
      <c r="A72" s="114">
        <v>3.7</v>
      </c>
      <c r="B72" s="120" t="s">
        <v>554</v>
      </c>
      <c r="C72" s="113"/>
      <c r="D72" s="51"/>
    </row>
    <row r="73" spans="1:4" ht="70">
      <c r="A73" s="121" t="s">
        <v>382</v>
      </c>
      <c r="B73" s="117" t="s">
        <v>553</v>
      </c>
      <c r="C73" s="113"/>
      <c r="D73" s="51"/>
    </row>
    <row r="74" spans="1:4" ht="28">
      <c r="A74" s="121" t="s">
        <v>566</v>
      </c>
      <c r="B74" s="117" t="s">
        <v>555</v>
      </c>
      <c r="C74" s="113"/>
      <c r="D74" s="51"/>
    </row>
    <row r="75" spans="1:4">
      <c r="A75" s="121"/>
      <c r="B75" s="106"/>
      <c r="C75" s="113"/>
      <c r="D75" s="51"/>
    </row>
    <row r="76" spans="1:4" s="60" customFormat="1">
      <c r="A76" s="116"/>
      <c r="B76" s="50" t="s">
        <v>1507</v>
      </c>
      <c r="C76" s="123"/>
      <c r="D76" s="59"/>
    </row>
    <row r="77" spans="1:4" ht="46.5" customHeight="1">
      <c r="A77" s="124" t="s">
        <v>9</v>
      </c>
      <c r="B77" s="648" t="s">
        <v>1909</v>
      </c>
      <c r="C77" s="123"/>
      <c r="D77" s="52"/>
    </row>
    <row r="78" spans="1:4">
      <c r="A78" s="124"/>
      <c r="B78" s="88"/>
      <c r="C78" s="123"/>
      <c r="D78" s="52"/>
    </row>
    <row r="79" spans="1:4">
      <c r="A79" s="187" t="s">
        <v>450</v>
      </c>
      <c r="B79" s="201" t="s">
        <v>451</v>
      </c>
      <c r="C79" s="123"/>
      <c r="D79" s="52"/>
    </row>
    <row r="80" spans="1:4">
      <c r="B80" s="91"/>
    </row>
    <row r="81" spans="1:4">
      <c r="A81" s="121" t="s">
        <v>382</v>
      </c>
      <c r="B81" s="117" t="s">
        <v>383</v>
      </c>
      <c r="C81" s="113"/>
      <c r="D81" s="56"/>
    </row>
    <row r="82" spans="1:4">
      <c r="B82" s="91" t="s">
        <v>1521</v>
      </c>
      <c r="C82" s="123"/>
      <c r="D82" s="59"/>
    </row>
    <row r="83" spans="1:4">
      <c r="B83" s="91"/>
    </row>
    <row r="84" spans="1:4">
      <c r="A84" s="114">
        <v>3.8</v>
      </c>
      <c r="B84" s="120" t="s">
        <v>236</v>
      </c>
      <c r="C84" s="113"/>
      <c r="D84" s="51"/>
    </row>
    <row r="85" spans="1:4">
      <c r="A85" s="121" t="s">
        <v>128</v>
      </c>
      <c r="B85" s="117" t="s">
        <v>50</v>
      </c>
      <c r="C85" s="113"/>
      <c r="D85" s="51"/>
    </row>
    <row r="86" spans="1:4">
      <c r="B86" s="91" t="s">
        <v>1908</v>
      </c>
      <c r="C86" s="123"/>
      <c r="D86" s="52"/>
    </row>
    <row r="87" spans="1:4">
      <c r="B87" s="91" t="s">
        <v>1906</v>
      </c>
      <c r="C87" s="123"/>
      <c r="D87" s="52"/>
    </row>
    <row r="88" spans="1:4">
      <c r="B88" s="91" t="s">
        <v>1905</v>
      </c>
      <c r="C88" s="123"/>
      <c r="D88" s="52"/>
    </row>
    <row r="89" spans="1:4">
      <c r="B89" s="91" t="s">
        <v>1907</v>
      </c>
      <c r="C89" s="123"/>
      <c r="D89" s="52"/>
    </row>
    <row r="90" spans="1:4">
      <c r="B90" s="91" t="s">
        <v>494</v>
      </c>
      <c r="D90" s="50"/>
    </row>
    <row r="91" spans="1:4">
      <c r="B91" s="88"/>
      <c r="D91" s="50"/>
    </row>
    <row r="92" spans="1:4">
      <c r="A92" s="183"/>
      <c r="B92" s="184"/>
      <c r="D92" s="50"/>
    </row>
    <row r="93" spans="1:4">
      <c r="A93" s="114">
        <v>3.9</v>
      </c>
      <c r="B93" s="120" t="s">
        <v>112</v>
      </c>
      <c r="C93" s="113"/>
      <c r="D93" s="56"/>
    </row>
    <row r="94" spans="1:4" ht="117" customHeight="1">
      <c r="B94" s="10" t="s">
        <v>452</v>
      </c>
      <c r="C94" s="123"/>
      <c r="D94" s="59"/>
    </row>
    <row r="95" spans="1:4">
      <c r="B95" s="91"/>
    </row>
    <row r="96" spans="1:4">
      <c r="B96" s="91"/>
    </row>
    <row r="97" spans="1:4">
      <c r="A97" s="125">
        <v>3.1</v>
      </c>
      <c r="B97" s="120" t="s">
        <v>181</v>
      </c>
      <c r="C97" s="113"/>
      <c r="D97" s="56"/>
    </row>
    <row r="98" spans="1:4">
      <c r="A98" s="121"/>
      <c r="B98" s="91" t="s">
        <v>44</v>
      </c>
    </row>
    <row r="99" spans="1:4">
      <c r="A99" s="121" t="s">
        <v>13</v>
      </c>
      <c r="B99" s="117" t="s">
        <v>239</v>
      </c>
      <c r="C99" s="113"/>
      <c r="D99" s="56"/>
    </row>
    <row r="100" spans="1:4">
      <c r="A100" s="124"/>
      <c r="B100" s="91" t="s">
        <v>1521</v>
      </c>
    </row>
    <row r="101" spans="1:4">
      <c r="A101" s="124"/>
      <c r="B101" s="91"/>
    </row>
    <row r="102" spans="1:4">
      <c r="A102" s="124"/>
      <c r="B102" s="91"/>
    </row>
    <row r="103" spans="1:4">
      <c r="A103" s="124"/>
      <c r="B103" s="91"/>
    </row>
    <row r="104" spans="1:4">
      <c r="B104" s="91"/>
    </row>
    <row r="105" spans="1:4">
      <c r="A105" s="124"/>
      <c r="B105" s="91"/>
    </row>
    <row r="106" spans="1:4">
      <c r="A106" s="124"/>
      <c r="B106" s="91"/>
    </row>
    <row r="107" spans="1:4">
      <c r="B107" s="91"/>
    </row>
    <row r="108" spans="1:4">
      <c r="A108" s="125">
        <v>3.11</v>
      </c>
      <c r="B108" s="2" t="s">
        <v>240</v>
      </c>
      <c r="C108" s="113"/>
      <c r="D108" s="56"/>
    </row>
    <row r="109" spans="1:4" ht="70">
      <c r="A109" s="121"/>
      <c r="B109" s="1" t="s">
        <v>459</v>
      </c>
    </row>
    <row r="110" spans="1:4">
      <c r="A110" s="121"/>
      <c r="B110" s="1" t="s">
        <v>259</v>
      </c>
    </row>
    <row r="111" spans="1:4" ht="42">
      <c r="A111" s="124" t="s">
        <v>43</v>
      </c>
      <c r="B111" s="1" t="s">
        <v>464</v>
      </c>
    </row>
  </sheetData>
  <phoneticPr fontId="9"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1"/>
  <sheetViews>
    <sheetView view="pageBreakPreview" zoomScaleNormal="100" zoomScaleSheetLayoutView="100" workbookViewId="0">
      <selection activeCell="B5" sqref="B5"/>
    </sheetView>
  </sheetViews>
  <sheetFormatPr defaultColWidth="9.1796875" defaultRowHeight="14"/>
  <cols>
    <col min="1" max="1" width="6.81640625" style="121" customWidth="1"/>
    <col min="2" max="2" width="230" style="180" customWidth="1"/>
    <col min="3" max="3" width="2.453125" style="180" customWidth="1"/>
    <col min="4" max="16384" width="9.1796875" style="48"/>
  </cols>
  <sheetData>
    <row r="1" spans="1:3">
      <c r="A1" s="111">
        <v>5</v>
      </c>
      <c r="B1" s="127" t="s">
        <v>443</v>
      </c>
      <c r="C1" s="56"/>
    </row>
    <row r="2" spans="1:3">
      <c r="A2" s="114">
        <v>5.3</v>
      </c>
      <c r="B2" s="120" t="s">
        <v>444</v>
      </c>
      <c r="C2" s="56"/>
    </row>
    <row r="3" spans="1:3">
      <c r="A3" s="182" t="s">
        <v>449</v>
      </c>
      <c r="B3" s="117" t="s">
        <v>431</v>
      </c>
      <c r="C3" s="57"/>
    </row>
    <row r="4" spans="1:3" ht="28">
      <c r="B4" s="181" t="s">
        <v>1501</v>
      </c>
      <c r="C4" s="57"/>
    </row>
    <row r="5" spans="1:3" ht="28">
      <c r="B5" s="181" t="s">
        <v>1497</v>
      </c>
      <c r="C5" s="57"/>
    </row>
    <row r="6" spans="1:3">
      <c r="B6" s="91" t="s">
        <v>1499</v>
      </c>
      <c r="C6" s="57"/>
    </row>
    <row r="7" spans="1:3">
      <c r="B7" s="91"/>
      <c r="C7" s="57"/>
    </row>
    <row r="8" spans="1:3">
      <c r="A8" s="182" t="s">
        <v>432</v>
      </c>
      <c r="B8" s="117" t="s">
        <v>430</v>
      </c>
      <c r="C8" s="56"/>
    </row>
    <row r="9" spans="1:3">
      <c r="B9" s="91" t="s">
        <v>1498</v>
      </c>
      <c r="C9" s="57"/>
    </row>
    <row r="10" spans="1:3">
      <c r="A10" s="116"/>
      <c r="B10" s="181"/>
    </row>
    <row r="11" spans="1:3">
      <c r="A11" s="116"/>
      <c r="B11" s="181"/>
    </row>
    <row r="12" spans="1:3">
      <c r="B12" s="91"/>
      <c r="C12" s="57"/>
    </row>
    <row r="13" spans="1:3">
      <c r="A13" s="188">
        <v>5.4</v>
      </c>
      <c r="B13" s="189" t="s">
        <v>463</v>
      </c>
      <c r="C13" s="53"/>
    </row>
    <row r="14" spans="1:3">
      <c r="A14" s="182" t="s">
        <v>445</v>
      </c>
      <c r="B14" s="179" t="s">
        <v>462</v>
      </c>
      <c r="C14" s="53"/>
    </row>
    <row r="15" spans="1:3" ht="28">
      <c r="B15" s="181" t="s">
        <v>1500</v>
      </c>
      <c r="C15" s="53"/>
    </row>
    <row r="16" spans="1:3">
      <c r="B16" s="203"/>
      <c r="C16" s="53"/>
    </row>
    <row r="17" spans="1:3">
      <c r="B17" s="91"/>
      <c r="C17" s="51"/>
    </row>
    <row r="18" spans="1:3">
      <c r="A18" s="182" t="s">
        <v>461</v>
      </c>
      <c r="B18" s="117" t="s">
        <v>431</v>
      </c>
      <c r="C18" s="51"/>
    </row>
    <row r="19" spans="1:3">
      <c r="B19" s="181" t="s">
        <v>1496</v>
      </c>
    </row>
    <row r="20" spans="1:3">
      <c r="B20" s="88"/>
    </row>
    <row r="21" spans="1:3" ht="28">
      <c r="A21" s="116"/>
      <c r="B21" s="181" t="s">
        <v>1497</v>
      </c>
    </row>
    <row r="22" spans="1:3">
      <c r="A22" s="116"/>
      <c r="B22" s="181"/>
    </row>
    <row r="23" spans="1:3">
      <c r="B23" s="91"/>
    </row>
    <row r="24" spans="1:3">
      <c r="A24" s="188" t="s">
        <v>446</v>
      </c>
      <c r="B24" s="189" t="s">
        <v>448</v>
      </c>
      <c r="C24" s="53"/>
    </row>
    <row r="25" spans="1:3">
      <c r="A25" s="182" t="s">
        <v>447</v>
      </c>
      <c r="B25" s="117" t="s">
        <v>442</v>
      </c>
      <c r="C25" s="53"/>
    </row>
    <row r="26" spans="1:3">
      <c r="B26" s="181" t="s">
        <v>1495</v>
      </c>
      <c r="C26" s="53"/>
    </row>
    <row r="27" spans="1:3">
      <c r="B27" s="88"/>
      <c r="C27" s="53"/>
    </row>
    <row r="28" spans="1:3">
      <c r="B28" s="91"/>
      <c r="C28" s="51"/>
    </row>
    <row r="29" spans="1:3">
      <c r="B29" s="91"/>
      <c r="C29" s="51"/>
    </row>
    <row r="30" spans="1:3">
      <c r="A30" s="116"/>
      <c r="B30" s="181"/>
    </row>
    <row r="31" spans="1:3">
      <c r="B31" s="91"/>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80"/>
  <sheetViews>
    <sheetView view="pageBreakPreview" topLeftCell="A3" zoomScaleNormal="100" workbookViewId="0">
      <selection activeCell="A22" sqref="A22:IV24"/>
    </sheetView>
  </sheetViews>
  <sheetFormatPr defaultColWidth="9" defaultRowHeight="14"/>
  <cols>
    <col min="1" max="1" width="7.1796875" style="145" customWidth="1"/>
    <col min="2" max="2" width="80.453125" style="57" customWidth="1"/>
    <col min="3" max="3" width="2" style="57" customWidth="1"/>
    <col min="4" max="16384" width="9" style="35"/>
  </cols>
  <sheetData>
    <row r="1" spans="1:3" ht="28">
      <c r="A1" s="126">
        <v>6</v>
      </c>
      <c r="B1" s="127" t="s">
        <v>386</v>
      </c>
      <c r="C1" s="113"/>
    </row>
    <row r="2" spans="1:3">
      <c r="A2" s="128">
        <v>6.1</v>
      </c>
      <c r="B2" s="129" t="s">
        <v>107</v>
      </c>
      <c r="C2" s="113"/>
    </row>
    <row r="3" spans="1:3">
      <c r="A3" s="128"/>
      <c r="B3" s="130"/>
      <c r="C3" s="118"/>
    </row>
    <row r="4" spans="1:3">
      <c r="A4" s="128"/>
      <c r="B4" s="134"/>
      <c r="C4" s="118"/>
    </row>
    <row r="5" spans="1:3">
      <c r="A5" s="128"/>
      <c r="B5" s="135" t="s">
        <v>533</v>
      </c>
      <c r="C5" s="118"/>
    </row>
    <row r="6" spans="1:3">
      <c r="A6" s="128"/>
      <c r="B6" s="211" t="s">
        <v>568</v>
      </c>
      <c r="C6" s="118"/>
    </row>
    <row r="7" spans="1:3">
      <c r="A7" s="128"/>
      <c r="B7" s="211" t="s">
        <v>534</v>
      </c>
      <c r="C7" s="118"/>
    </row>
    <row r="8" spans="1:3">
      <c r="A8" s="128"/>
      <c r="B8" s="211" t="s">
        <v>535</v>
      </c>
      <c r="C8" s="118"/>
    </row>
    <row r="9" spans="1:3">
      <c r="A9" s="128"/>
      <c r="B9" s="211" t="s">
        <v>536</v>
      </c>
      <c r="C9" s="118"/>
    </row>
    <row r="10" spans="1:3">
      <c r="A10" s="128"/>
      <c r="B10" s="211" t="s">
        <v>536</v>
      </c>
      <c r="C10" s="118"/>
    </row>
    <row r="11" spans="1:3">
      <c r="A11" s="128"/>
      <c r="B11" s="211" t="s">
        <v>537</v>
      </c>
      <c r="C11" s="118"/>
    </row>
    <row r="12" spans="1:3">
      <c r="A12" s="128"/>
      <c r="B12" s="211" t="s">
        <v>538</v>
      </c>
      <c r="C12" s="118"/>
    </row>
    <row r="13" spans="1:3">
      <c r="A13" s="128"/>
      <c r="B13" s="211" t="s">
        <v>567</v>
      </c>
      <c r="C13" s="118"/>
    </row>
    <row r="14" spans="1:3">
      <c r="A14" s="128"/>
      <c r="B14" s="211"/>
      <c r="C14" s="118"/>
    </row>
    <row r="15" spans="1:3">
      <c r="A15" s="128" t="s">
        <v>541</v>
      </c>
      <c r="B15" s="35" t="s">
        <v>544</v>
      </c>
      <c r="C15" s="118"/>
    </row>
    <row r="16" spans="1:3">
      <c r="A16" s="128"/>
      <c r="B16" s="35"/>
      <c r="C16" s="118"/>
    </row>
    <row r="17" spans="1:3">
      <c r="A17" s="128" t="s">
        <v>542</v>
      </c>
      <c r="B17" s="35" t="s">
        <v>543</v>
      </c>
      <c r="C17" s="118"/>
    </row>
    <row r="18" spans="1:3">
      <c r="A18" s="128"/>
      <c r="B18" s="35"/>
      <c r="C18" s="118"/>
    </row>
    <row r="19" spans="1:3">
      <c r="A19" s="128">
        <v>6.2</v>
      </c>
      <c r="B19" s="132" t="s">
        <v>108</v>
      </c>
      <c r="C19" s="113"/>
    </row>
    <row r="20" spans="1:3" ht="33.75" customHeight="1">
      <c r="A20" s="128"/>
      <c r="B20" s="119" t="s">
        <v>380</v>
      </c>
      <c r="C20" s="118"/>
    </row>
    <row r="21" spans="1:3" ht="14.25" customHeight="1">
      <c r="A21" s="128"/>
      <c r="B21" s="119"/>
      <c r="C21" s="118"/>
    </row>
    <row r="22" spans="1:3" ht="15" customHeight="1">
      <c r="A22" s="128"/>
      <c r="B22" s="131"/>
      <c r="C22" s="118"/>
    </row>
    <row r="23" spans="1:3">
      <c r="A23" s="128">
        <v>6.3</v>
      </c>
      <c r="B23" s="132" t="s">
        <v>109</v>
      </c>
      <c r="C23" s="113"/>
    </row>
    <row r="24" spans="1:3">
      <c r="A24" s="128"/>
      <c r="B24" s="133" t="s">
        <v>151</v>
      </c>
      <c r="C24" s="113"/>
    </row>
    <row r="25" spans="1:3">
      <c r="A25" s="128"/>
      <c r="B25" s="134" t="s">
        <v>387</v>
      </c>
      <c r="C25" s="118"/>
    </row>
    <row r="26" spans="1:3">
      <c r="A26" s="128"/>
      <c r="B26" s="134" t="s">
        <v>388</v>
      </c>
      <c r="C26" s="118"/>
    </row>
    <row r="27" spans="1:3">
      <c r="A27" s="128"/>
      <c r="B27" s="134" t="s">
        <v>389</v>
      </c>
      <c r="C27" s="118"/>
    </row>
    <row r="28" spans="1:3">
      <c r="A28" s="128"/>
      <c r="B28" s="134" t="s">
        <v>110</v>
      </c>
      <c r="C28" s="118"/>
    </row>
    <row r="29" spans="1:3">
      <c r="A29" s="128"/>
      <c r="B29" s="134"/>
      <c r="C29" s="118"/>
    </row>
    <row r="30" spans="1:3">
      <c r="A30" s="128" t="s">
        <v>176</v>
      </c>
      <c r="B30" s="135" t="s">
        <v>34</v>
      </c>
      <c r="C30" s="113"/>
    </row>
    <row r="31" spans="1:3">
      <c r="A31" s="128"/>
      <c r="B31" s="134"/>
      <c r="C31" s="118"/>
    </row>
    <row r="32" spans="1:3">
      <c r="A32" s="128"/>
      <c r="B32" s="131"/>
      <c r="C32" s="118"/>
    </row>
    <row r="33" spans="1:3">
      <c r="A33" s="128">
        <v>6.4</v>
      </c>
      <c r="B33" s="132" t="s">
        <v>556</v>
      </c>
      <c r="C33" s="113"/>
    </row>
    <row r="34" spans="1:3" ht="154">
      <c r="A34" s="128" t="s">
        <v>36</v>
      </c>
      <c r="B34" s="117" t="s">
        <v>553</v>
      </c>
      <c r="C34" s="113"/>
    </row>
    <row r="35" spans="1:3" ht="56">
      <c r="A35" s="128" t="s">
        <v>557</v>
      </c>
      <c r="B35" s="117" t="s">
        <v>555</v>
      </c>
      <c r="C35" s="113"/>
    </row>
    <row r="36" spans="1:3">
      <c r="A36" s="128"/>
      <c r="B36" s="213"/>
      <c r="C36" s="113"/>
    </row>
    <row r="37" spans="1:3">
      <c r="A37" s="128"/>
      <c r="B37" s="213"/>
      <c r="C37" s="113"/>
    </row>
    <row r="38" spans="1:3">
      <c r="A38" s="128"/>
      <c r="B38" s="136"/>
      <c r="C38" s="122"/>
    </row>
    <row r="39" spans="1:3">
      <c r="A39" s="128"/>
      <c r="B39" s="137"/>
      <c r="C39" s="122"/>
    </row>
    <row r="40" spans="1:3">
      <c r="A40" s="128"/>
      <c r="B40" s="138" t="s">
        <v>121</v>
      </c>
      <c r="C40" s="139"/>
    </row>
    <row r="41" spans="1:3">
      <c r="A41" s="128"/>
      <c r="B41" s="137"/>
      <c r="C41" s="122"/>
    </row>
    <row r="42" spans="1:3" ht="70">
      <c r="A42" s="128"/>
      <c r="B42" s="137" t="s">
        <v>136</v>
      </c>
      <c r="C42" s="122"/>
    </row>
    <row r="43" spans="1:3">
      <c r="A43" s="128"/>
      <c r="B43" s="140" t="s">
        <v>137</v>
      </c>
      <c r="C43" s="123"/>
    </row>
    <row r="44" spans="1:3">
      <c r="A44" s="128"/>
      <c r="B44" s="140"/>
      <c r="C44" s="123"/>
    </row>
    <row r="45" spans="1:3">
      <c r="A45" s="128" t="s">
        <v>558</v>
      </c>
      <c r="B45" s="135" t="s">
        <v>559</v>
      </c>
      <c r="C45" s="123"/>
    </row>
    <row r="46" spans="1:3" ht="84">
      <c r="A46" s="128"/>
      <c r="B46" s="214" t="s">
        <v>495</v>
      </c>
      <c r="C46" s="118"/>
    </row>
    <row r="47" spans="1:3">
      <c r="A47" s="128">
        <v>6.5</v>
      </c>
      <c r="B47" s="132" t="s">
        <v>111</v>
      </c>
      <c r="C47" s="113"/>
    </row>
    <row r="48" spans="1:3">
      <c r="A48" s="128"/>
      <c r="B48" s="141" t="s">
        <v>125</v>
      </c>
      <c r="C48" s="113"/>
    </row>
    <row r="49" spans="1:3">
      <c r="A49" s="128"/>
      <c r="B49" s="140" t="s">
        <v>126</v>
      </c>
      <c r="C49" s="113"/>
    </row>
    <row r="50" spans="1:3">
      <c r="A50" s="128"/>
      <c r="B50" s="140" t="s">
        <v>127</v>
      </c>
      <c r="C50" s="113"/>
    </row>
    <row r="51" spans="1:3">
      <c r="A51" s="128"/>
      <c r="B51" s="140" t="s">
        <v>390</v>
      </c>
      <c r="C51" s="113"/>
    </row>
    <row r="52" spans="1:3">
      <c r="A52" s="128"/>
      <c r="B52" s="140" t="s">
        <v>496</v>
      </c>
      <c r="C52" s="118"/>
    </row>
    <row r="53" spans="1:3">
      <c r="A53" s="128"/>
      <c r="B53" s="134"/>
      <c r="C53" s="118"/>
    </row>
    <row r="54" spans="1:3">
      <c r="A54" s="128">
        <v>6.6</v>
      </c>
      <c r="B54" s="132" t="s">
        <v>113</v>
      </c>
      <c r="C54" s="113"/>
    </row>
    <row r="55" spans="1:3" ht="28">
      <c r="A55" s="128"/>
      <c r="B55" s="134" t="s">
        <v>170</v>
      </c>
      <c r="C55" s="118"/>
    </row>
    <row r="56" spans="1:3">
      <c r="A56" s="128"/>
      <c r="B56" s="131"/>
      <c r="C56" s="118"/>
    </row>
    <row r="57" spans="1:3">
      <c r="A57" s="128">
        <v>6.7</v>
      </c>
      <c r="B57" s="132" t="s">
        <v>234</v>
      </c>
      <c r="C57" s="113"/>
    </row>
    <row r="58" spans="1:3">
      <c r="A58" s="128"/>
      <c r="B58" s="127" t="s">
        <v>391</v>
      </c>
      <c r="C58" s="113"/>
    </row>
    <row r="59" spans="1:3" ht="28">
      <c r="A59" s="128"/>
      <c r="B59" s="141" t="s">
        <v>116</v>
      </c>
      <c r="C59" s="123"/>
    </row>
    <row r="60" spans="1:3" ht="28">
      <c r="A60" s="128"/>
      <c r="B60" s="140" t="s">
        <v>60</v>
      </c>
      <c r="C60" s="123"/>
    </row>
    <row r="61" spans="1:3">
      <c r="A61" s="128"/>
      <c r="B61" s="140" t="s">
        <v>117</v>
      </c>
      <c r="C61" s="123"/>
    </row>
    <row r="62" spans="1:3">
      <c r="A62" s="128"/>
      <c r="B62" s="134"/>
      <c r="C62" s="118"/>
    </row>
    <row r="63" spans="1:3">
      <c r="A63" s="128"/>
      <c r="B63" s="134"/>
      <c r="C63" s="118"/>
    </row>
    <row r="64" spans="1:3">
      <c r="A64" s="128"/>
      <c r="B64" s="131"/>
      <c r="C64" s="118"/>
    </row>
    <row r="65" spans="1:3">
      <c r="A65" s="142" t="s">
        <v>260</v>
      </c>
      <c r="B65" s="132" t="s">
        <v>114</v>
      </c>
      <c r="C65" s="113"/>
    </row>
    <row r="66" spans="1:3" ht="42">
      <c r="A66" s="128"/>
      <c r="B66" s="141" t="s">
        <v>519</v>
      </c>
      <c r="C66" s="123"/>
    </row>
    <row r="67" spans="1:3">
      <c r="A67" s="128"/>
      <c r="B67" s="131"/>
      <c r="C67" s="118"/>
    </row>
    <row r="68" spans="1:3" ht="42">
      <c r="A68" s="128">
        <v>6.9</v>
      </c>
      <c r="B68" s="132" t="s">
        <v>454</v>
      </c>
      <c r="C68" s="113"/>
    </row>
    <row r="69" spans="1:3" ht="28">
      <c r="A69" s="128"/>
      <c r="B69" s="141" t="s">
        <v>171</v>
      </c>
      <c r="C69" s="123"/>
    </row>
    <row r="70" spans="1:3">
      <c r="A70" s="128"/>
      <c r="B70" s="131"/>
      <c r="C70" s="118"/>
    </row>
    <row r="71" spans="1:3">
      <c r="A71" s="128" t="s">
        <v>261</v>
      </c>
      <c r="B71" s="132" t="s">
        <v>172</v>
      </c>
      <c r="C71" s="113"/>
    </row>
    <row r="72" spans="1:3" ht="56">
      <c r="A72" s="128"/>
      <c r="B72" s="130" t="s">
        <v>460</v>
      </c>
      <c r="C72" s="118"/>
    </row>
    <row r="73" spans="1:3">
      <c r="A73" s="128"/>
      <c r="B73" s="131"/>
      <c r="C73" s="118"/>
    </row>
    <row r="74" spans="1:3">
      <c r="A74" s="128">
        <v>6.11</v>
      </c>
      <c r="B74" s="132" t="s">
        <v>453</v>
      </c>
      <c r="C74" s="113"/>
    </row>
    <row r="75" spans="1:3" ht="28">
      <c r="A75" s="128"/>
      <c r="B75" s="130" t="s">
        <v>173</v>
      </c>
      <c r="C75" s="118"/>
    </row>
    <row r="76" spans="1:3">
      <c r="A76" s="128" t="s">
        <v>13</v>
      </c>
      <c r="B76" s="135" t="s">
        <v>239</v>
      </c>
      <c r="C76" s="113"/>
    </row>
    <row r="77" spans="1:3" ht="25">
      <c r="A77" s="143" t="s">
        <v>45</v>
      </c>
      <c r="B77" s="134"/>
      <c r="C77" s="118"/>
    </row>
    <row r="78" spans="1:3">
      <c r="A78" s="143" t="s">
        <v>384</v>
      </c>
      <c r="B78" s="134"/>
      <c r="C78" s="118"/>
    </row>
    <row r="79" spans="1:3">
      <c r="A79" s="143"/>
      <c r="B79" s="134"/>
      <c r="C79" s="118"/>
    </row>
    <row r="80" spans="1:3">
      <c r="A80" s="144" t="s">
        <v>150</v>
      </c>
      <c r="B80" s="131"/>
      <c r="C80" s="118"/>
    </row>
  </sheetData>
  <phoneticPr fontId="9"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9"/>
  <sheetViews>
    <sheetView view="pageBreakPreview" zoomScaleNormal="100" workbookViewId="0">
      <selection activeCell="A21" sqref="A21:IV23"/>
    </sheetView>
  </sheetViews>
  <sheetFormatPr defaultColWidth="9" defaultRowHeight="14"/>
  <cols>
    <col min="1" max="1" width="7.1796875" style="145" customWidth="1"/>
    <col min="2" max="2" width="80.453125" style="57" customWidth="1"/>
    <col min="3" max="3" width="2.453125" style="57" customWidth="1"/>
    <col min="4" max="16384" width="9" style="35"/>
  </cols>
  <sheetData>
    <row r="1" spans="1:3" ht="28">
      <c r="A1" s="126">
        <v>7</v>
      </c>
      <c r="B1" s="127" t="s">
        <v>392</v>
      </c>
      <c r="C1" s="56"/>
    </row>
    <row r="2" spans="1:3">
      <c r="A2" s="128">
        <v>7.1</v>
      </c>
      <c r="B2" s="129" t="s">
        <v>107</v>
      </c>
      <c r="C2" s="56"/>
    </row>
    <row r="3" spans="1:3">
      <c r="A3" s="128"/>
      <c r="B3" s="130"/>
    </row>
    <row r="4" spans="1:3">
      <c r="A4" s="128"/>
      <c r="B4" s="117" t="s">
        <v>533</v>
      </c>
    </row>
    <row r="5" spans="1:3">
      <c r="A5" s="128"/>
      <c r="B5" s="119" t="s">
        <v>568</v>
      </c>
    </row>
    <row r="6" spans="1:3">
      <c r="A6" s="128"/>
      <c r="B6" s="119" t="s">
        <v>534</v>
      </c>
    </row>
    <row r="7" spans="1:3">
      <c r="A7" s="128"/>
      <c r="B7" s="119" t="s">
        <v>535</v>
      </c>
    </row>
    <row r="8" spans="1:3">
      <c r="A8" s="128"/>
      <c r="B8" s="119" t="s">
        <v>536</v>
      </c>
    </row>
    <row r="9" spans="1:3">
      <c r="A9" s="128"/>
      <c r="B9" s="119" t="s">
        <v>536</v>
      </c>
    </row>
    <row r="10" spans="1:3">
      <c r="A10" s="128"/>
      <c r="B10" s="119" t="s">
        <v>537</v>
      </c>
    </row>
    <row r="11" spans="1:3">
      <c r="A11" s="128"/>
      <c r="B11" s="119" t="s">
        <v>538</v>
      </c>
    </row>
    <row r="12" spans="1:3">
      <c r="A12" s="128"/>
      <c r="B12" s="119" t="s">
        <v>567</v>
      </c>
    </row>
    <row r="13" spans="1:3">
      <c r="A13" s="128"/>
      <c r="B13" s="119"/>
    </row>
    <row r="14" spans="1:3">
      <c r="A14" s="128" t="s">
        <v>547</v>
      </c>
      <c r="B14" s="35" t="s">
        <v>544</v>
      </c>
    </row>
    <row r="15" spans="1:3">
      <c r="A15" s="128"/>
      <c r="B15" s="35"/>
    </row>
    <row r="16" spans="1:3">
      <c r="A16" s="128" t="s">
        <v>548</v>
      </c>
      <c r="B16" s="35" t="s">
        <v>543</v>
      </c>
    </row>
    <row r="17" spans="1:3">
      <c r="A17" s="128"/>
      <c r="B17" s="134"/>
    </row>
    <row r="18" spans="1:3">
      <c r="A18" s="128">
        <v>7.2</v>
      </c>
      <c r="B18" s="132" t="s">
        <v>108</v>
      </c>
      <c r="C18" s="56"/>
    </row>
    <row r="19" spans="1:3" ht="48.75" customHeight="1">
      <c r="A19" s="128"/>
      <c r="B19" s="146" t="s">
        <v>512</v>
      </c>
    </row>
    <row r="20" spans="1:3" ht="15.75" customHeight="1">
      <c r="A20" s="128"/>
      <c r="B20" s="211"/>
    </row>
    <row r="21" spans="1:3">
      <c r="A21" s="128"/>
      <c r="B21" s="131"/>
    </row>
    <row r="22" spans="1:3">
      <c r="A22" s="128">
        <v>7.3</v>
      </c>
      <c r="B22" s="132" t="s">
        <v>109</v>
      </c>
      <c r="C22" s="56"/>
    </row>
    <row r="23" spans="1:3">
      <c r="A23" s="128"/>
      <c r="B23" s="133" t="s">
        <v>151</v>
      </c>
      <c r="C23" s="56"/>
    </row>
    <row r="24" spans="1:3">
      <c r="A24" s="128"/>
      <c r="B24" s="134" t="s">
        <v>387</v>
      </c>
    </row>
    <row r="25" spans="1:3">
      <c r="A25" s="128"/>
      <c r="B25" s="134" t="s">
        <v>388</v>
      </c>
    </row>
    <row r="26" spans="1:3">
      <c r="A26" s="128"/>
      <c r="B26" s="134" t="s">
        <v>389</v>
      </c>
    </row>
    <row r="27" spans="1:3">
      <c r="A27" s="128"/>
      <c r="B27" s="134" t="s">
        <v>110</v>
      </c>
    </row>
    <row r="28" spans="1:3">
      <c r="A28" s="128"/>
      <c r="B28" s="134"/>
    </row>
    <row r="29" spans="1:3">
      <c r="A29" s="128" t="s">
        <v>37</v>
      </c>
      <c r="B29" s="135" t="s">
        <v>34</v>
      </c>
      <c r="C29" s="56"/>
    </row>
    <row r="30" spans="1:3">
      <c r="A30" s="128"/>
      <c r="B30" s="134"/>
    </row>
    <row r="31" spans="1:3">
      <c r="A31" s="128"/>
      <c r="B31" s="131"/>
    </row>
    <row r="32" spans="1:3">
      <c r="A32" s="128">
        <v>7.4</v>
      </c>
      <c r="B32" s="132" t="s">
        <v>554</v>
      </c>
      <c r="C32" s="56"/>
    </row>
    <row r="33" spans="1:3" ht="154">
      <c r="A33" s="128" t="s">
        <v>177</v>
      </c>
      <c r="B33" s="117" t="s">
        <v>553</v>
      </c>
      <c r="C33" s="58"/>
    </row>
    <row r="34" spans="1:3" ht="56">
      <c r="A34" s="128" t="s">
        <v>560</v>
      </c>
      <c r="B34" s="51" t="s">
        <v>555</v>
      </c>
      <c r="C34" s="149"/>
    </row>
    <row r="35" spans="1:3">
      <c r="A35" s="128"/>
      <c r="B35" s="117"/>
      <c r="C35" s="58"/>
    </row>
    <row r="36" spans="1:3">
      <c r="A36" s="128"/>
      <c r="B36" s="138" t="s">
        <v>121</v>
      </c>
      <c r="C36" s="56"/>
    </row>
    <row r="37" spans="1:3">
      <c r="A37" s="128"/>
      <c r="B37" s="137"/>
    </row>
    <row r="38" spans="1:3" ht="70">
      <c r="A38" s="128"/>
      <c r="B38" s="137" t="s">
        <v>136</v>
      </c>
    </row>
    <row r="39" spans="1:3">
      <c r="A39" s="128"/>
      <c r="B39" s="140" t="s">
        <v>137</v>
      </c>
    </row>
    <row r="40" spans="1:3">
      <c r="A40" s="128"/>
      <c r="B40" s="140"/>
    </row>
    <row r="41" spans="1:3">
      <c r="A41" s="128" t="s">
        <v>561</v>
      </c>
      <c r="B41" s="135" t="s">
        <v>559</v>
      </c>
    </row>
    <row r="42" spans="1:3" ht="84">
      <c r="A42" s="128"/>
      <c r="B42" s="214" t="s">
        <v>495</v>
      </c>
    </row>
    <row r="43" spans="1:3">
      <c r="A43" s="147"/>
      <c r="B43" s="148"/>
      <c r="C43" s="51"/>
    </row>
    <row r="44" spans="1:3">
      <c r="A44" s="128" t="s">
        <v>177</v>
      </c>
      <c r="B44" s="138" t="s">
        <v>121</v>
      </c>
      <c r="C44" s="50"/>
    </row>
    <row r="45" spans="1:3">
      <c r="A45" s="128"/>
      <c r="B45" s="137"/>
      <c r="C45" s="50"/>
    </row>
    <row r="46" spans="1:3" ht="70">
      <c r="A46" s="128"/>
      <c r="B46" s="137" t="s">
        <v>136</v>
      </c>
      <c r="C46" s="56"/>
    </row>
    <row r="47" spans="1:3">
      <c r="A47" s="128"/>
      <c r="B47" s="140" t="s">
        <v>137</v>
      </c>
      <c r="C47" s="59"/>
    </row>
    <row r="48" spans="1:3">
      <c r="A48" s="128"/>
      <c r="B48" s="131"/>
      <c r="C48" s="59"/>
    </row>
    <row r="49" spans="1:3">
      <c r="A49" s="128">
        <v>7.5</v>
      </c>
      <c r="B49" s="132" t="s">
        <v>111</v>
      </c>
      <c r="C49" s="59"/>
    </row>
    <row r="50" spans="1:3">
      <c r="A50" s="128"/>
      <c r="B50" s="141" t="s">
        <v>125</v>
      </c>
      <c r="C50" s="50"/>
    </row>
    <row r="51" spans="1:3">
      <c r="A51" s="128"/>
      <c r="B51" s="140" t="s">
        <v>126</v>
      </c>
      <c r="C51" s="51"/>
    </row>
    <row r="52" spans="1:3">
      <c r="A52" s="128"/>
      <c r="B52" s="140" t="s">
        <v>127</v>
      </c>
      <c r="C52" s="52"/>
    </row>
    <row r="53" spans="1:3">
      <c r="A53" s="128"/>
      <c r="B53" s="140" t="s">
        <v>390</v>
      </c>
      <c r="C53" s="50"/>
    </row>
    <row r="54" spans="1:3">
      <c r="A54" s="128"/>
      <c r="B54" s="140" t="s">
        <v>497</v>
      </c>
      <c r="C54" s="56"/>
    </row>
    <row r="55" spans="1:3">
      <c r="A55" s="128"/>
      <c r="B55" s="134"/>
      <c r="C55" s="59"/>
    </row>
    <row r="56" spans="1:3">
      <c r="A56" s="128">
        <v>7.6</v>
      </c>
      <c r="B56" s="150" t="s">
        <v>113</v>
      </c>
    </row>
    <row r="57" spans="1:3" ht="28">
      <c r="A57" s="128"/>
      <c r="B57" s="134" t="s">
        <v>170</v>
      </c>
      <c r="C57" s="51"/>
    </row>
    <row r="58" spans="1:3">
      <c r="A58" s="128"/>
      <c r="B58" s="131"/>
      <c r="C58" s="50"/>
    </row>
    <row r="59" spans="1:3">
      <c r="A59" s="128">
        <v>7.7</v>
      </c>
      <c r="B59" s="132" t="s">
        <v>234</v>
      </c>
      <c r="C59" s="50"/>
    </row>
    <row r="60" spans="1:3" ht="28">
      <c r="A60" s="128"/>
      <c r="B60" s="141" t="s">
        <v>116</v>
      </c>
      <c r="C60" s="51"/>
    </row>
    <row r="61" spans="1:3" ht="28">
      <c r="A61" s="128"/>
      <c r="B61" s="140" t="s">
        <v>60</v>
      </c>
      <c r="C61" s="50"/>
    </row>
    <row r="62" spans="1:3">
      <c r="A62" s="128"/>
      <c r="B62" s="140" t="s">
        <v>117</v>
      </c>
      <c r="C62" s="51"/>
    </row>
    <row r="63" spans="1:3">
      <c r="A63" s="128"/>
      <c r="B63" s="134"/>
      <c r="C63" s="50"/>
    </row>
    <row r="64" spans="1:3">
      <c r="A64" s="151" t="s">
        <v>395</v>
      </c>
      <c r="B64" s="132" t="s">
        <v>114</v>
      </c>
      <c r="C64" s="50"/>
    </row>
    <row r="65" spans="1:3" ht="42">
      <c r="A65" s="128"/>
      <c r="B65" s="141" t="s">
        <v>520</v>
      </c>
      <c r="C65" s="50"/>
    </row>
    <row r="66" spans="1:3">
      <c r="A66" s="128"/>
      <c r="B66" s="131"/>
      <c r="C66" s="50"/>
    </row>
    <row r="67" spans="1:3" ht="42">
      <c r="A67" s="128">
        <v>7.9</v>
      </c>
      <c r="B67" s="132" t="s">
        <v>454</v>
      </c>
    </row>
    <row r="68" spans="1:3" ht="28">
      <c r="A68" s="128"/>
      <c r="B68" s="141" t="s">
        <v>171</v>
      </c>
    </row>
    <row r="69" spans="1:3">
      <c r="A69" s="128"/>
      <c r="B69" s="131"/>
    </row>
    <row r="70" spans="1:3">
      <c r="A70" s="128" t="s">
        <v>396</v>
      </c>
      <c r="B70" s="132" t="s">
        <v>172</v>
      </c>
    </row>
    <row r="71" spans="1:3" ht="56">
      <c r="A71" s="128"/>
      <c r="B71" s="130" t="s">
        <v>460</v>
      </c>
    </row>
    <row r="72" spans="1:3">
      <c r="A72" s="128"/>
      <c r="B72" s="131"/>
    </row>
    <row r="73" spans="1:3">
      <c r="A73" s="128">
        <v>7.11</v>
      </c>
      <c r="B73" s="132" t="s">
        <v>453</v>
      </c>
    </row>
    <row r="74" spans="1:3" ht="28">
      <c r="A74" s="128"/>
      <c r="B74" s="130" t="s">
        <v>173</v>
      </c>
    </row>
    <row r="75" spans="1:3">
      <c r="A75" s="128" t="s">
        <v>13</v>
      </c>
      <c r="B75" s="135" t="s">
        <v>239</v>
      </c>
    </row>
    <row r="76" spans="1:3" ht="25">
      <c r="A76" s="143" t="s">
        <v>45</v>
      </c>
      <c r="B76" s="134"/>
    </row>
    <row r="77" spans="1:3">
      <c r="A77" s="143" t="s">
        <v>393</v>
      </c>
      <c r="B77" s="134"/>
    </row>
    <row r="78" spans="1:3" ht="25">
      <c r="A78" s="143" t="s">
        <v>262</v>
      </c>
      <c r="B78" s="134"/>
    </row>
    <row r="79" spans="1:3">
      <c r="A79" s="144" t="s">
        <v>150</v>
      </c>
      <c r="B79" s="131"/>
    </row>
  </sheetData>
  <phoneticPr fontId="9"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5"/>
  <sheetViews>
    <sheetView view="pageBreakPreview" zoomScaleNormal="100" workbookViewId="0">
      <selection activeCell="A21" sqref="A21:IV23"/>
    </sheetView>
  </sheetViews>
  <sheetFormatPr defaultColWidth="9" defaultRowHeight="14"/>
  <cols>
    <col min="1" max="1" width="7.1796875" style="145" customWidth="1"/>
    <col min="2" max="2" width="80.453125" style="57" customWidth="1"/>
    <col min="3" max="3" width="1.453125" style="57" customWidth="1"/>
    <col min="4" max="16384" width="9" style="35"/>
  </cols>
  <sheetData>
    <row r="1" spans="1:3" ht="28">
      <c r="A1" s="126">
        <v>8</v>
      </c>
      <c r="B1" s="127" t="s">
        <v>394</v>
      </c>
      <c r="C1" s="113"/>
    </row>
    <row r="2" spans="1:3">
      <c r="A2" s="128">
        <v>8.1</v>
      </c>
      <c r="B2" s="129" t="s">
        <v>107</v>
      </c>
      <c r="C2" s="113"/>
    </row>
    <row r="3" spans="1:3">
      <c r="A3" s="128"/>
      <c r="B3" s="130"/>
      <c r="C3" s="118"/>
    </row>
    <row r="4" spans="1:3">
      <c r="A4" s="128"/>
      <c r="B4" s="117" t="s">
        <v>533</v>
      </c>
      <c r="C4" s="118"/>
    </row>
    <row r="5" spans="1:3">
      <c r="A5" s="128"/>
      <c r="B5" s="119" t="s">
        <v>568</v>
      </c>
      <c r="C5" s="118"/>
    </row>
    <row r="6" spans="1:3">
      <c r="A6" s="128"/>
      <c r="B6" s="119" t="s">
        <v>534</v>
      </c>
      <c r="C6" s="118"/>
    </row>
    <row r="7" spans="1:3">
      <c r="A7" s="128"/>
      <c r="B7" s="119" t="s">
        <v>535</v>
      </c>
      <c r="C7" s="118"/>
    </row>
    <row r="8" spans="1:3">
      <c r="A8" s="128"/>
      <c r="B8" s="119" t="s">
        <v>536</v>
      </c>
      <c r="C8" s="118"/>
    </row>
    <row r="9" spans="1:3">
      <c r="A9" s="128"/>
      <c r="B9" s="119" t="s">
        <v>536</v>
      </c>
      <c r="C9" s="118"/>
    </row>
    <row r="10" spans="1:3">
      <c r="A10" s="128"/>
      <c r="B10" s="119" t="s">
        <v>537</v>
      </c>
      <c r="C10" s="118"/>
    </row>
    <row r="11" spans="1:3">
      <c r="A11" s="128"/>
      <c r="B11" s="119" t="s">
        <v>538</v>
      </c>
      <c r="C11" s="118"/>
    </row>
    <row r="12" spans="1:3">
      <c r="A12" s="128"/>
      <c r="B12" s="119" t="s">
        <v>567</v>
      </c>
      <c r="C12" s="118"/>
    </row>
    <row r="13" spans="1:3">
      <c r="A13" s="128"/>
      <c r="B13" s="119"/>
      <c r="C13" s="118"/>
    </row>
    <row r="14" spans="1:3">
      <c r="A14" s="128" t="s">
        <v>549</v>
      </c>
      <c r="B14" s="35" t="s">
        <v>544</v>
      </c>
      <c r="C14" s="118"/>
    </row>
    <row r="15" spans="1:3">
      <c r="A15" s="128"/>
      <c r="B15" s="35"/>
      <c r="C15" s="118"/>
    </row>
    <row r="16" spans="1:3">
      <c r="A16" s="128" t="s">
        <v>550</v>
      </c>
      <c r="B16" s="35" t="s">
        <v>543</v>
      </c>
      <c r="C16" s="118"/>
    </row>
    <row r="17" spans="1:3">
      <c r="A17" s="128"/>
      <c r="B17" s="131"/>
      <c r="C17" s="118"/>
    </row>
    <row r="18" spans="1:3">
      <c r="A18" s="128">
        <v>8.1999999999999993</v>
      </c>
      <c r="B18" s="132" t="s">
        <v>108</v>
      </c>
      <c r="C18" s="113"/>
    </row>
    <row r="19" spans="1:3" ht="54.75" customHeight="1">
      <c r="A19" s="128"/>
      <c r="B19" s="146" t="s">
        <v>512</v>
      </c>
      <c r="C19" s="118"/>
    </row>
    <row r="20" spans="1:3" ht="15" customHeight="1">
      <c r="A20" s="128"/>
      <c r="B20" s="211"/>
      <c r="C20" s="118"/>
    </row>
    <row r="21" spans="1:3">
      <c r="A21" s="128"/>
      <c r="B21" s="131"/>
      <c r="C21" s="118"/>
    </row>
    <row r="22" spans="1:3">
      <c r="A22" s="128">
        <v>8.3000000000000007</v>
      </c>
      <c r="B22" s="132" t="s">
        <v>109</v>
      </c>
      <c r="C22" s="113"/>
    </row>
    <row r="23" spans="1:3">
      <c r="A23" s="128"/>
      <c r="B23" s="133" t="s">
        <v>151</v>
      </c>
      <c r="C23" s="113"/>
    </row>
    <row r="24" spans="1:3">
      <c r="A24" s="128"/>
      <c r="B24" s="134" t="s">
        <v>387</v>
      </c>
      <c r="C24" s="118"/>
    </row>
    <row r="25" spans="1:3">
      <c r="A25" s="128"/>
      <c r="B25" s="134" t="s">
        <v>388</v>
      </c>
      <c r="C25" s="118"/>
    </row>
    <row r="26" spans="1:3">
      <c r="A26" s="128"/>
      <c r="B26" s="134" t="s">
        <v>389</v>
      </c>
      <c r="C26" s="118"/>
    </row>
    <row r="27" spans="1:3">
      <c r="A27" s="128"/>
      <c r="B27" s="134" t="s">
        <v>110</v>
      </c>
      <c r="C27" s="118"/>
    </row>
    <row r="28" spans="1:3">
      <c r="A28" s="128"/>
      <c r="B28" s="134"/>
      <c r="C28" s="118"/>
    </row>
    <row r="29" spans="1:3">
      <c r="A29" s="128" t="s">
        <v>238</v>
      </c>
      <c r="B29" s="135" t="s">
        <v>34</v>
      </c>
      <c r="C29" s="113"/>
    </row>
    <row r="30" spans="1:3">
      <c r="A30" s="128"/>
      <c r="B30" s="134"/>
      <c r="C30" s="118"/>
    </row>
    <row r="31" spans="1:3">
      <c r="A31" s="128"/>
      <c r="B31" s="131"/>
      <c r="C31" s="118"/>
    </row>
    <row r="32" spans="1:3">
      <c r="A32" s="128">
        <v>8.4</v>
      </c>
      <c r="B32" s="132" t="s">
        <v>554</v>
      </c>
      <c r="C32" s="122"/>
    </row>
    <row r="33" spans="1:3" ht="154">
      <c r="A33" s="128" t="s">
        <v>189</v>
      </c>
      <c r="B33" s="117" t="s">
        <v>553</v>
      </c>
      <c r="C33" s="139"/>
    </row>
    <row r="34" spans="1:3" ht="56">
      <c r="A34" s="128" t="s">
        <v>562</v>
      </c>
      <c r="B34" s="51" t="s">
        <v>555</v>
      </c>
      <c r="C34" s="122"/>
    </row>
    <row r="35" spans="1:3">
      <c r="A35" s="128"/>
      <c r="B35" s="117"/>
      <c r="C35" s="122"/>
    </row>
    <row r="36" spans="1:3">
      <c r="A36" s="128"/>
      <c r="B36" s="138" t="s">
        <v>121</v>
      </c>
      <c r="C36" s="123"/>
    </row>
    <row r="37" spans="1:3">
      <c r="A37" s="128"/>
      <c r="B37" s="137"/>
      <c r="C37" s="118"/>
    </row>
    <row r="38" spans="1:3" ht="70">
      <c r="A38" s="128"/>
      <c r="B38" s="137" t="s">
        <v>136</v>
      </c>
      <c r="C38" s="113"/>
    </row>
    <row r="39" spans="1:3">
      <c r="A39" s="128"/>
      <c r="B39" s="140" t="s">
        <v>137</v>
      </c>
      <c r="C39" s="118"/>
    </row>
    <row r="40" spans="1:3">
      <c r="A40" s="128"/>
      <c r="B40" s="140"/>
      <c r="C40" s="118"/>
    </row>
    <row r="41" spans="1:3">
      <c r="A41" s="128" t="s">
        <v>563</v>
      </c>
      <c r="B41" s="135" t="s">
        <v>559</v>
      </c>
      <c r="C41" s="118"/>
    </row>
    <row r="42" spans="1:3" ht="84">
      <c r="A42" s="128"/>
      <c r="B42" s="215" t="s">
        <v>495</v>
      </c>
      <c r="C42" s="118"/>
    </row>
    <row r="43" spans="1:3">
      <c r="A43" s="128"/>
      <c r="B43" s="131"/>
      <c r="C43" s="113"/>
    </row>
    <row r="44" spans="1:3">
      <c r="A44" s="128">
        <v>8.5</v>
      </c>
      <c r="B44" s="132" t="s">
        <v>111</v>
      </c>
      <c r="C44" s="123"/>
    </row>
    <row r="45" spans="1:3">
      <c r="A45" s="128"/>
      <c r="B45" s="141" t="s">
        <v>125</v>
      </c>
      <c r="C45" s="118"/>
    </row>
    <row r="46" spans="1:3">
      <c r="A46" s="128"/>
      <c r="B46" s="140" t="s">
        <v>126</v>
      </c>
      <c r="C46" s="113"/>
    </row>
    <row r="47" spans="1:3">
      <c r="A47" s="128"/>
      <c r="B47" s="140" t="s">
        <v>127</v>
      </c>
      <c r="C47" s="123"/>
    </row>
    <row r="48" spans="1:3">
      <c r="A48" s="128"/>
      <c r="B48" s="140" t="s">
        <v>390</v>
      </c>
      <c r="C48" s="118"/>
    </row>
    <row r="49" spans="1:3">
      <c r="A49" s="128"/>
      <c r="B49" s="140" t="s">
        <v>496</v>
      </c>
      <c r="C49" s="113"/>
    </row>
    <row r="50" spans="1:3">
      <c r="A50" s="128"/>
      <c r="B50" s="131"/>
      <c r="C50" s="118"/>
    </row>
    <row r="51" spans="1:3">
      <c r="A51" s="128">
        <v>8.6</v>
      </c>
      <c r="B51" s="132" t="s">
        <v>113</v>
      </c>
      <c r="C51" s="118"/>
    </row>
    <row r="52" spans="1:3" ht="28">
      <c r="A52" s="128"/>
      <c r="B52" s="130" t="s">
        <v>170</v>
      </c>
      <c r="C52" s="113"/>
    </row>
    <row r="53" spans="1:3">
      <c r="A53" s="128"/>
      <c r="B53" s="131"/>
      <c r="C53" s="118"/>
    </row>
    <row r="54" spans="1:3">
      <c r="A54" s="128">
        <v>8.6999999999999993</v>
      </c>
      <c r="B54" s="132" t="s">
        <v>234</v>
      </c>
      <c r="C54" s="113"/>
    </row>
    <row r="55" spans="1:3" ht="28">
      <c r="A55" s="128"/>
      <c r="B55" s="141" t="s">
        <v>116</v>
      </c>
      <c r="C55" s="118"/>
    </row>
    <row r="56" spans="1:3" ht="28">
      <c r="A56" s="128"/>
      <c r="B56" s="140" t="s">
        <v>60</v>
      </c>
      <c r="C56" s="118"/>
    </row>
    <row r="57" spans="1:3">
      <c r="A57" s="128"/>
      <c r="B57" s="140" t="s">
        <v>117</v>
      </c>
      <c r="C57" s="118"/>
    </row>
    <row r="58" spans="1:3">
      <c r="A58" s="128"/>
      <c r="B58" s="134"/>
      <c r="C58" s="118"/>
    </row>
    <row r="59" spans="1:3">
      <c r="A59" s="128"/>
      <c r="B59" s="131"/>
    </row>
    <row r="60" spans="1:3">
      <c r="A60" s="142" t="s">
        <v>397</v>
      </c>
      <c r="B60" s="132" t="s">
        <v>114</v>
      </c>
    </row>
    <row r="61" spans="1:3" ht="42">
      <c r="A61" s="128"/>
      <c r="B61" s="141" t="s">
        <v>520</v>
      </c>
    </row>
    <row r="62" spans="1:3">
      <c r="A62" s="128"/>
      <c r="B62" s="131"/>
    </row>
    <row r="63" spans="1:3" ht="42">
      <c r="A63" s="128" t="s">
        <v>398</v>
      </c>
      <c r="B63" s="132" t="s">
        <v>454</v>
      </c>
    </row>
    <row r="64" spans="1:3" ht="28">
      <c r="A64" s="128"/>
      <c r="B64" s="141" t="s">
        <v>171</v>
      </c>
    </row>
    <row r="65" spans="1:2">
      <c r="A65" s="128"/>
      <c r="B65" s="131"/>
    </row>
    <row r="66" spans="1:2">
      <c r="A66" s="128" t="s">
        <v>399</v>
      </c>
      <c r="B66" s="132" t="s">
        <v>172</v>
      </c>
    </row>
    <row r="67" spans="1:2" ht="56">
      <c r="A67" s="128"/>
      <c r="B67" s="130" t="s">
        <v>460</v>
      </c>
    </row>
    <row r="68" spans="1:2">
      <c r="A68" s="128"/>
      <c r="B68" s="131"/>
    </row>
    <row r="69" spans="1:2">
      <c r="A69" s="128">
        <v>8.11</v>
      </c>
      <c r="B69" s="132" t="s">
        <v>453</v>
      </c>
    </row>
    <row r="70" spans="1:2" ht="28">
      <c r="A70" s="128"/>
      <c r="B70" s="130" t="s">
        <v>173</v>
      </c>
    </row>
    <row r="71" spans="1:2">
      <c r="A71" s="128" t="s">
        <v>13</v>
      </c>
      <c r="B71" s="135" t="s">
        <v>239</v>
      </c>
    </row>
    <row r="72" spans="1:2" ht="25">
      <c r="A72" s="143" t="s">
        <v>45</v>
      </c>
      <c r="B72" s="134"/>
    </row>
    <row r="73" spans="1:2">
      <c r="A73" s="143"/>
      <c r="B73" s="134"/>
    </row>
    <row r="74" spans="1:2" ht="25">
      <c r="A74" s="143" t="s">
        <v>385</v>
      </c>
      <c r="B74" s="134"/>
    </row>
    <row r="75" spans="1:2">
      <c r="A75" s="144" t="s">
        <v>150</v>
      </c>
      <c r="B75" s="131"/>
    </row>
  </sheetData>
  <phoneticPr fontId="9"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5"/>
  <sheetViews>
    <sheetView view="pageBreakPreview" zoomScaleNormal="100" workbookViewId="0">
      <selection activeCell="A21" sqref="A21:IV23"/>
    </sheetView>
  </sheetViews>
  <sheetFormatPr defaultColWidth="9" defaultRowHeight="14"/>
  <cols>
    <col min="1" max="1" width="7.1796875" style="145" customWidth="1"/>
    <col min="2" max="2" width="80.453125" style="57" customWidth="1"/>
    <col min="3" max="3" width="2" style="57" customWidth="1"/>
    <col min="4" max="16384" width="9" style="35"/>
  </cols>
  <sheetData>
    <row r="1" spans="1:3" ht="28">
      <c r="A1" s="126">
        <v>9</v>
      </c>
      <c r="B1" s="127" t="s">
        <v>400</v>
      </c>
      <c r="C1" s="56"/>
    </row>
    <row r="2" spans="1:3">
      <c r="A2" s="128">
        <v>9.1</v>
      </c>
      <c r="B2" s="129" t="s">
        <v>107</v>
      </c>
      <c r="C2" s="56"/>
    </row>
    <row r="3" spans="1:3">
      <c r="A3" s="128"/>
      <c r="B3" s="130"/>
    </row>
    <row r="4" spans="1:3">
      <c r="A4" s="128"/>
      <c r="B4" s="117" t="s">
        <v>533</v>
      </c>
    </row>
    <row r="5" spans="1:3">
      <c r="A5" s="128"/>
      <c r="B5" s="119" t="s">
        <v>568</v>
      </c>
    </row>
    <row r="6" spans="1:3">
      <c r="A6" s="128"/>
      <c r="B6" s="119" t="s">
        <v>534</v>
      </c>
    </row>
    <row r="7" spans="1:3">
      <c r="A7" s="128"/>
      <c r="B7" s="119" t="s">
        <v>535</v>
      </c>
    </row>
    <row r="8" spans="1:3">
      <c r="A8" s="128"/>
      <c r="B8" s="119" t="s">
        <v>536</v>
      </c>
    </row>
    <row r="9" spans="1:3">
      <c r="A9" s="128"/>
      <c r="B9" s="119" t="s">
        <v>536</v>
      </c>
    </row>
    <row r="10" spans="1:3">
      <c r="A10" s="128"/>
      <c r="B10" s="119" t="s">
        <v>537</v>
      </c>
    </row>
    <row r="11" spans="1:3">
      <c r="A11" s="128"/>
      <c r="B11" s="119" t="s">
        <v>538</v>
      </c>
    </row>
    <row r="12" spans="1:3">
      <c r="A12" s="128"/>
      <c r="B12" s="119" t="s">
        <v>567</v>
      </c>
    </row>
    <row r="13" spans="1:3">
      <c r="A13" s="128"/>
      <c r="B13" s="119"/>
    </row>
    <row r="14" spans="1:3">
      <c r="A14" s="128" t="s">
        <v>551</v>
      </c>
      <c r="B14" s="35" t="s">
        <v>544</v>
      </c>
    </row>
    <row r="15" spans="1:3">
      <c r="A15" s="128"/>
      <c r="B15" s="35"/>
    </row>
    <row r="16" spans="1:3">
      <c r="A16" s="128" t="s">
        <v>552</v>
      </c>
      <c r="B16" s="35" t="s">
        <v>543</v>
      </c>
    </row>
    <row r="17" spans="1:3">
      <c r="A17" s="128"/>
      <c r="B17" s="131"/>
    </row>
    <row r="18" spans="1:3">
      <c r="A18" s="128">
        <v>9.1999999999999993</v>
      </c>
      <c r="B18" s="132" t="s">
        <v>108</v>
      </c>
      <c r="C18" s="56"/>
    </row>
    <row r="19" spans="1:3" ht="56.25" customHeight="1">
      <c r="A19" s="128"/>
      <c r="B19" s="146" t="s">
        <v>512</v>
      </c>
    </row>
    <row r="20" spans="1:3" ht="15.75" customHeight="1">
      <c r="A20" s="128"/>
      <c r="B20" s="211"/>
    </row>
    <row r="21" spans="1:3">
      <c r="A21" s="128"/>
      <c r="B21" s="131"/>
    </row>
    <row r="22" spans="1:3">
      <c r="A22" s="128">
        <v>9.3000000000000007</v>
      </c>
      <c r="B22" s="132" t="s">
        <v>109</v>
      </c>
      <c r="C22" s="56"/>
    </row>
    <row r="23" spans="1:3">
      <c r="A23" s="128"/>
      <c r="B23" s="133" t="s">
        <v>151</v>
      </c>
      <c r="C23" s="56"/>
    </row>
    <row r="24" spans="1:3">
      <c r="A24" s="128"/>
      <c r="B24" s="134" t="s">
        <v>387</v>
      </c>
    </row>
    <row r="25" spans="1:3">
      <c r="A25" s="128"/>
      <c r="B25" s="134" t="s">
        <v>388</v>
      </c>
    </row>
    <row r="26" spans="1:3">
      <c r="A26" s="128"/>
      <c r="B26" s="134" t="s">
        <v>389</v>
      </c>
    </row>
    <row r="27" spans="1:3">
      <c r="A27" s="128"/>
      <c r="B27" s="134" t="s">
        <v>110</v>
      </c>
    </row>
    <row r="28" spans="1:3">
      <c r="A28" s="128"/>
      <c r="B28" s="134"/>
    </row>
    <row r="29" spans="1:3">
      <c r="A29" s="128" t="s">
        <v>17</v>
      </c>
      <c r="B29" s="135" t="s">
        <v>34</v>
      </c>
      <c r="C29" s="56"/>
    </row>
    <row r="30" spans="1:3">
      <c r="A30" s="128"/>
      <c r="B30" s="134"/>
    </row>
    <row r="31" spans="1:3">
      <c r="A31" s="128"/>
      <c r="B31" s="131"/>
    </row>
    <row r="32" spans="1:3">
      <c r="A32" s="128">
        <v>9.4</v>
      </c>
      <c r="B32" s="132" t="s">
        <v>554</v>
      </c>
      <c r="C32" s="58"/>
    </row>
    <row r="33" spans="1:3" ht="154">
      <c r="A33" s="128" t="s">
        <v>233</v>
      </c>
      <c r="B33" s="117" t="s">
        <v>553</v>
      </c>
      <c r="C33" s="149"/>
    </row>
    <row r="34" spans="1:3" ht="56">
      <c r="A34" s="128" t="s">
        <v>564</v>
      </c>
      <c r="B34" s="51" t="s">
        <v>555</v>
      </c>
      <c r="C34" s="58"/>
    </row>
    <row r="35" spans="1:3">
      <c r="A35" s="128"/>
      <c r="B35" s="117"/>
      <c r="C35" s="58"/>
    </row>
    <row r="36" spans="1:3">
      <c r="A36" s="128"/>
      <c r="B36" s="138" t="s">
        <v>121</v>
      </c>
      <c r="C36" s="59"/>
    </row>
    <row r="37" spans="1:3">
      <c r="A37" s="128"/>
      <c r="B37" s="137"/>
    </row>
    <row r="38" spans="1:3" ht="70">
      <c r="A38" s="128"/>
      <c r="B38" s="137" t="s">
        <v>136</v>
      </c>
      <c r="C38" s="56"/>
    </row>
    <row r="39" spans="1:3">
      <c r="A39" s="128"/>
      <c r="B39" s="140" t="s">
        <v>137</v>
      </c>
    </row>
    <row r="40" spans="1:3">
      <c r="A40" s="128"/>
      <c r="B40" s="140"/>
    </row>
    <row r="41" spans="1:3">
      <c r="A41" s="128" t="s">
        <v>565</v>
      </c>
      <c r="B41" s="135" t="s">
        <v>559</v>
      </c>
    </row>
    <row r="42" spans="1:3" ht="84">
      <c r="A42" s="128"/>
      <c r="B42" s="215" t="s">
        <v>495</v>
      </c>
    </row>
    <row r="43" spans="1:3">
      <c r="A43" s="128"/>
      <c r="B43" s="131"/>
      <c r="C43" s="56"/>
    </row>
    <row r="44" spans="1:3">
      <c r="A44" s="128">
        <v>9.5</v>
      </c>
      <c r="B44" s="132" t="s">
        <v>111</v>
      </c>
      <c r="C44" s="59"/>
    </row>
    <row r="45" spans="1:3">
      <c r="A45" s="128"/>
      <c r="B45" s="141" t="s">
        <v>125</v>
      </c>
      <c r="C45" s="59"/>
    </row>
    <row r="46" spans="1:3">
      <c r="A46" s="128"/>
      <c r="B46" s="140" t="s">
        <v>126</v>
      </c>
      <c r="C46" s="59"/>
    </row>
    <row r="47" spans="1:3">
      <c r="A47" s="128"/>
      <c r="B47" s="140" t="s">
        <v>127</v>
      </c>
      <c r="C47" s="50"/>
    </row>
    <row r="48" spans="1:3">
      <c r="A48" s="128"/>
      <c r="B48" s="140" t="s">
        <v>390</v>
      </c>
      <c r="C48" s="51"/>
    </row>
    <row r="49" spans="1:3">
      <c r="A49" s="128"/>
      <c r="B49" s="140" t="s">
        <v>497</v>
      </c>
      <c r="C49" s="52"/>
    </row>
    <row r="50" spans="1:3">
      <c r="A50" s="128"/>
      <c r="B50" s="134"/>
      <c r="C50" s="50"/>
    </row>
    <row r="51" spans="1:3">
      <c r="A51" s="128"/>
      <c r="B51" s="131"/>
      <c r="C51" s="56"/>
    </row>
    <row r="52" spans="1:3">
      <c r="A52" s="128">
        <v>9.6</v>
      </c>
      <c r="B52" s="132" t="s">
        <v>113</v>
      </c>
      <c r="C52" s="59"/>
    </row>
    <row r="53" spans="1:3" ht="28">
      <c r="A53" s="128"/>
      <c r="B53" s="130" t="s">
        <v>170</v>
      </c>
      <c r="C53" s="118"/>
    </row>
    <row r="54" spans="1:3">
      <c r="A54" s="128"/>
      <c r="B54" s="131"/>
      <c r="C54" s="113"/>
    </row>
    <row r="55" spans="1:3">
      <c r="A55" s="128">
        <v>9.6999999999999993</v>
      </c>
      <c r="B55" s="132" t="s">
        <v>234</v>
      </c>
      <c r="C55" s="118"/>
    </row>
    <row r="56" spans="1:3" ht="28">
      <c r="A56" s="128"/>
      <c r="B56" s="141" t="s">
        <v>116</v>
      </c>
      <c r="C56" s="118"/>
    </row>
    <row r="57" spans="1:3" ht="28">
      <c r="A57" s="128"/>
      <c r="B57" s="140" t="s">
        <v>60</v>
      </c>
      <c r="C57" s="113"/>
    </row>
    <row r="58" spans="1:3">
      <c r="A58" s="128"/>
      <c r="B58" s="140" t="s">
        <v>117</v>
      </c>
      <c r="C58" s="118"/>
    </row>
    <row r="59" spans="1:3">
      <c r="A59" s="128"/>
      <c r="B59" s="134"/>
      <c r="C59" s="113"/>
    </row>
    <row r="60" spans="1:3">
      <c r="A60" s="142" t="s">
        <v>401</v>
      </c>
      <c r="B60" s="132" t="s">
        <v>114</v>
      </c>
      <c r="C60" s="118"/>
    </row>
    <row r="61" spans="1:3" ht="42">
      <c r="A61" s="128"/>
      <c r="B61" s="141" t="s">
        <v>520</v>
      </c>
      <c r="C61" s="118"/>
    </row>
    <row r="62" spans="1:3">
      <c r="A62" s="128"/>
      <c r="B62" s="131"/>
      <c r="C62" s="118"/>
    </row>
    <row r="63" spans="1:3" ht="42">
      <c r="A63" s="128" t="s">
        <v>402</v>
      </c>
      <c r="B63" s="132" t="s">
        <v>454</v>
      </c>
      <c r="C63" s="118"/>
    </row>
    <row r="64" spans="1:3" ht="28">
      <c r="A64" s="128"/>
      <c r="B64" s="141" t="s">
        <v>171</v>
      </c>
    </row>
    <row r="65" spans="1:2">
      <c r="A65" s="128"/>
      <c r="B65" s="131"/>
    </row>
    <row r="66" spans="1:2">
      <c r="A66" s="128" t="s">
        <v>263</v>
      </c>
      <c r="B66" s="132" t="s">
        <v>172</v>
      </c>
    </row>
    <row r="67" spans="1:2" ht="56">
      <c r="A67" s="128"/>
      <c r="B67" s="130" t="s">
        <v>460</v>
      </c>
    </row>
    <row r="68" spans="1:2">
      <c r="A68" s="128"/>
      <c r="B68" s="131"/>
    </row>
    <row r="69" spans="1:2">
      <c r="A69" s="128">
        <v>9.11</v>
      </c>
      <c r="B69" s="132" t="s">
        <v>453</v>
      </c>
    </row>
    <row r="70" spans="1:2" ht="28">
      <c r="A70" s="128"/>
      <c r="B70" s="130" t="s">
        <v>173</v>
      </c>
    </row>
    <row r="71" spans="1:2">
      <c r="A71" s="128" t="s">
        <v>13</v>
      </c>
      <c r="B71" s="135" t="s">
        <v>239</v>
      </c>
    </row>
    <row r="72" spans="1:2" ht="25">
      <c r="A72" s="143" t="s">
        <v>45</v>
      </c>
      <c r="B72" s="134"/>
    </row>
    <row r="73" spans="1:2">
      <c r="A73" s="143"/>
      <c r="B73" s="134"/>
    </row>
    <row r="74" spans="1:2" ht="25">
      <c r="A74" s="143" t="s">
        <v>385</v>
      </c>
      <c r="B74" s="134"/>
    </row>
    <row r="75" spans="1:2">
      <c r="A75" s="144" t="s">
        <v>150</v>
      </c>
      <c r="B75" s="131"/>
    </row>
  </sheetData>
  <phoneticPr fontId="9"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LongProp xmlns="" name="TaxCatchAll"><![CDATA[15;#Technical|3a400d66-ee7a-4a6f-a04a-2d028461e8b8;#14;#Agents|3fe85bd0-ab91-44fa-84d2-ff5557429c34;#45;# Auditor Candidates|af691755-94ff-44ef-9224-48bf09f9dcf7;#26;#Forest Management|780132de-f0d1-4db9-b76d-1c86782e2295;#41;# Auditors|8bb86ae9-b7dc-4f41-b17e-3b683b2d70fe;#3;#Forestry|58c4e837-039d-402b-b63b-d24a25d2849a;#18;#Programme for the Endorsement of Forest Certification (PEFC)|10fe37c0-fde8-4201-aa3a-9f5ff46939db]]></LongProp>
</LongProperties>
</file>

<file path=customXml/item2.xml><?xml version="1.0" encoding="utf-8"?>
<p:properties xmlns:p="http://schemas.microsoft.com/office/2006/metadata/properties" xmlns:xsi="http://www.w3.org/2001/XMLSchema-instance" xmlns:pc="http://schemas.microsoft.com/office/infopath/2007/PartnerControls">
  <documentManagement>
    <SAApplicationPackDocument xmlns="f57cc006-31b2-40fa-b589-1565d41822a1">false</SAApplicationPackDocument>
    <DocumentLanguages xmlns="f57cc006-31b2-40fa-b589-1565d41822a1">
      <Value>English EN</Value>
    </DocumentLanguages>
    <QMSProcessOwner xmlns="f57cc006-31b2-40fa-b589-1565d41822a1">
      <UserInfo>
        <DisplayName>forestrytechteam@soilassociation.org</DisplayName>
        <AccountId>57</AccountId>
        <AccountType/>
      </UserInfo>
    </QMSProcessOwner>
    <ae9375f09f6748d8a1e95e3352f09959 xmlns="f57cc006-31b2-40fa-b589-1565d41822a1">
      <Terms xmlns="http://schemas.microsoft.com/office/infopath/2007/PartnerControls">
        <TermInfo xmlns="http://schemas.microsoft.com/office/infopath/2007/PartnerControls">
          <TermName xmlns="http://schemas.microsoft.com/office/infopath/2007/PartnerControls">Programme for the Endorsement of Forest Certification (PEFC)</TermName>
          <TermId xmlns="http://schemas.microsoft.com/office/infopath/2007/PartnerControls">10fe37c0-fde8-4201-aa3a-9f5ff46939db</TermId>
        </TermInfo>
      </Terms>
    </ae9375f09f6748d8a1e95e3352f09959>
    <ife14f81141a48289d64b82b125ab1e5 xmlns="f57cc006-31b2-40fa-b589-1565d41822a1">
      <Terms xmlns="http://schemas.microsoft.com/office/infopath/2007/PartnerControls">
        <TermInfo xmlns="http://schemas.microsoft.com/office/infopath/2007/PartnerControls">
          <TermName xmlns="http://schemas.microsoft.com/office/infopath/2007/PartnerControls">Agents</TermName>
          <TermId xmlns="http://schemas.microsoft.com/office/infopath/2007/PartnerControls">3fe85bd0-ab91-44fa-84d2-ff5557429c34</TermId>
        </TermInfo>
        <TermInfo xmlns="http://schemas.microsoft.com/office/infopath/2007/PartnerControls">
          <TermName xmlns="http://schemas.microsoft.com/office/infopath/2007/PartnerControls"> Auditor Candidates</TermName>
          <TermId xmlns="http://schemas.microsoft.com/office/infopath/2007/PartnerControls">af691755-94ff-44ef-9224-48bf09f9dcf7</TermId>
        </TermInfo>
        <TermInfo xmlns="http://schemas.microsoft.com/office/infopath/2007/PartnerControls">
          <TermName xmlns="http://schemas.microsoft.com/office/infopath/2007/PartnerControls"> Auditors</TermName>
          <TermId xmlns="http://schemas.microsoft.com/office/infopath/2007/PartnerControls">8bb86ae9-b7dc-4f41-b17e-3b683b2d70fe</TermId>
        </TermInfo>
      </Terms>
    </ife14f81141a48289d64b82b125ab1e5>
    <SAWebsiteDocument xmlns="f57cc006-31b2-40fa-b589-1565d41822a1" xsi:nil="true"/>
    <ic9f03f562ef4388ac9038703c4dc5d2 xmlns="f57cc006-31b2-40fa-b589-1565d41822a1">
      <Terms xmlns="http://schemas.microsoft.com/office/infopath/2007/PartnerControls"/>
    </ic9f03f562ef4388ac9038703c4dc5d2>
    <Translation_x0020_update_x0020_required xmlns="f57cc006-31b2-40fa-b589-1565d41822a1">false</Translation_x0020_update_x0020_required>
    <QMSNextReviewDate xmlns="f57cc006-31b2-40fa-b589-1565d41822a1" xsi:nil="true"/>
    <DateWithdrawn xmlns="f57cc006-31b2-40fa-b589-1565d41822a1" xsi:nil="true"/>
    <LegacyDocumentRefCode xmlns="f57cc006-31b2-40fa-b589-1565d41822a1" xsi:nil="true"/>
    <TranslationRequired xmlns="f57cc006-31b2-40fa-b589-1565d41822a1">
      <Value>Not required</Value>
    </TranslationRequired>
    <QMSDescription xmlns="f57cc006-31b2-40fa-b589-1565d41822a1" xsi:nil="true"/>
    <QMSPublishedDate xmlns="f57cc006-31b2-40fa-b589-1565d41822a1" xsi:nil="true"/>
    <QMSAssociatedPlanTitle xmlns="f57cc006-31b2-40fa-b589-1565d41822a1"/>
    <OptionalTranslationLanguages xmlns="f57cc006-31b2-40fa-b589-1565d41822a1"/>
    <TaxCatchAll xmlns="f57cc006-31b2-40fa-b589-1565d41822a1">
      <Value>15</Value>
      <Value>14</Value>
      <Value>45</Value>
      <Value>26</Value>
      <Value>41</Value>
      <Value>3</Value>
      <Value>18</Value>
    </TaxCatchAll>
    <DocumentRefCode xmlns="f57cc006-31b2-40fa-b589-1565d41822a1">RT-FM-001a</DocumentRefCode>
    <QMSDocumentAuthor xmlns="f57cc006-31b2-40fa-b589-1565d41822a1">
      <UserInfo>
        <DisplayName/>
        <AccountId xsi:nil="true"/>
        <AccountType/>
      </UserInfo>
    </QMSDocumentAuthor>
    <RequiredTranslationLanguages xmlns="f57cc006-31b2-40fa-b589-1565d41822a1"/>
    <LockModified xmlns="f57cc006-31b2-40fa-b589-1565d41822a1" xsi:nil="true"/>
    <e2dbf1829e2d4a00a1dc26f53a7b9ce2 xmlns="f57cc006-31b2-40fa-b589-1565d41822a1">
      <Terms xmlns="http://schemas.microsoft.com/office/infopath/2007/PartnerControls">
        <TermInfo xmlns="http://schemas.microsoft.com/office/infopath/2007/PartnerControls">
          <TermName xmlns="http://schemas.microsoft.com/office/infopath/2007/PartnerControls">Forestry</TermName>
          <TermId xmlns="http://schemas.microsoft.com/office/infopath/2007/PartnerControls">58c4e837-039d-402b-b63b-d24a25d2849a</TermId>
        </TermInfo>
      </Terms>
    </e2dbf1829e2d4a00a1dc26f53a7b9ce2>
    <ChangeDescription xmlns="f57cc006-31b2-40fa-b589-1565d41822a1" xsi:nil="true"/>
    <QMSMandatoryStakeholders xmlns="f57cc006-31b2-40fa-b589-1565d41822a1">
      <UserInfo>
        <DisplayName/>
        <AccountId xsi:nil="true"/>
        <AccountType/>
      </UserInfo>
    </QMSMandatoryStakeholders>
    <ExternalDocument xmlns="f57cc006-31b2-40fa-b589-1565d41822a1">false</ExternalDocument>
    <QMSAdditionalStakeholders xmlns="f57cc006-31b2-40fa-b589-1565d41822a1">
      <UserInfo>
        <DisplayName/>
        <AccountId xsi:nil="true"/>
        <AccountType/>
      </UserInfo>
    </QMSAdditionalStakeholders>
    <ad2f377e54714112ab833597fa2da4c5 xmlns="f57cc006-31b2-40fa-b589-1565d41822a1">
      <Terms xmlns="http://schemas.microsoft.com/office/infopath/2007/PartnerControls">
        <TermInfo xmlns="http://schemas.microsoft.com/office/infopath/2007/PartnerControls">
          <TermName xmlns="http://schemas.microsoft.com/office/infopath/2007/PartnerControls">Technical</TermName>
          <TermId xmlns="http://schemas.microsoft.com/office/infopath/2007/PartnerControls">3a400d66-ee7a-4a6f-a04a-2d028461e8b8</TermId>
        </TermInfo>
      </Terms>
    </ad2f377e54714112ab833597fa2da4c5>
    <QMSAssociatedCertificationTitle xmlns="f57cc006-31b2-40fa-b589-1565d41822a1"/>
    <AdaptationRequired xmlns="f57cc006-31b2-40fa-b589-1565d41822a1">Not Required</AdaptationRequired>
    <AmendLock xmlns="f57cc006-31b2-40fa-b589-1565d41822a1">false</AmendLock>
    <UsedInCRM xmlns="f57cc006-31b2-40fa-b589-1565d41822a1">false</UsedInCRM>
    <TaxCatchAllLabel xmlns="f57cc006-31b2-40fa-b589-1565d41822a1"/>
    <f566ae4b6da04003a30c549f0f75017f xmlns="f57cc006-31b2-40fa-b589-1565d41822a1">
      <Terms xmlns="http://schemas.microsoft.com/office/infopath/2007/PartnerControls">
        <TermInfo xmlns="http://schemas.microsoft.com/office/infopath/2007/PartnerControls">
          <TermName xmlns="http://schemas.microsoft.com/office/infopath/2007/PartnerControls">Forest Management</TermName>
          <TermId xmlns="http://schemas.microsoft.com/office/infopath/2007/PartnerControls">780132de-f0d1-4db9-b76d-1c86782e2295</TermId>
        </TermInfo>
      </Terms>
    </f566ae4b6da04003a30c549f0f75017f>
    <Agent_x0020_name xmlns="f57cc006-31b2-40fa-b589-1565d41822a1" xsi:nil="true"/>
    <LegacyVersionNumber xmlns="f57cc006-31b2-40fa-b589-1565d41822a1">6.1</LegacyVersionNumb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Report Templates" ma:contentTypeID="0x010100D9046EFC94FC5545BCF3455B86BBBA3609009E2EA39C725D8A4496842C6E0EE8A03C" ma:contentTypeVersion="79" ma:contentTypeDescription="External audience" ma:contentTypeScope="" ma:versionID="3f915c86f4f6af0316ec8c8dfbb9ac66">
  <xsd:schema xmlns:xsd="http://www.w3.org/2001/XMLSchema" xmlns:xs="http://www.w3.org/2001/XMLSchema" xmlns:p="http://schemas.microsoft.com/office/2006/metadata/properties" xmlns:ns1="f57cc006-31b2-40fa-b589-1565d41822a1" targetNamespace="http://schemas.microsoft.com/office/2006/metadata/properties" ma:root="true" ma:fieldsID="ff4fab29e62d7b263d32488a96f80282" ns1:_="">
    <xsd:import namespace="f57cc006-31b2-40fa-b589-1565d41822a1"/>
    <xsd:element name="properties">
      <xsd:complexType>
        <xsd:sequence>
          <xsd:element name="documentManagement">
            <xsd:complexType>
              <xsd:all>
                <xsd:element ref="ns1:DocumentRefCode" minOccurs="0"/>
                <xsd:element ref="ns1:LegacyDocumentRefCode" minOccurs="0"/>
                <xsd:element ref="ns1:LegacyVersionNumber" minOccurs="0"/>
                <xsd:element ref="ns1:ChangeDescription" minOccurs="0"/>
                <xsd:element ref="ns1:TranslationRequired" minOccurs="0"/>
                <xsd:element ref="ns1:DocumentLanguages" minOccurs="0"/>
                <xsd:element ref="ns1:ExternalDocument" minOccurs="0"/>
                <xsd:element ref="ns1:SAWebsiteDocument" minOccurs="0"/>
                <xsd:element ref="ns1:SAApplicationPackDocument" minOccurs="0"/>
                <xsd:element ref="ns1:QMSProcessOwner"/>
                <xsd:element ref="ns1:QMSMandatoryStakeholders" minOccurs="0"/>
                <xsd:element ref="ns1:QMSAdditionalStakeholders" minOccurs="0"/>
                <xsd:element ref="ns1:RequiredTranslationLanguages" minOccurs="0"/>
                <xsd:element ref="ns1:OptionalTranslationLanguages" minOccurs="0"/>
                <xsd:element ref="ns1:AdaptationRequired" minOccurs="0"/>
                <xsd:element ref="ns1:QMSDescription" minOccurs="0"/>
                <xsd:element ref="ns1:UsedInCRM" minOccurs="0"/>
                <xsd:element ref="ns1:QMSDocumentAuthor" minOccurs="0"/>
                <xsd:element ref="ns1:AmendLock" minOccurs="0"/>
                <xsd:element ref="ns1:ad2f377e54714112ab833597fa2da4c5" minOccurs="0"/>
                <xsd:element ref="ns1:TaxCatchAllLabel" minOccurs="0"/>
                <xsd:element ref="ns1:QMSAssociatedCertificationTitle" minOccurs="0"/>
                <xsd:element ref="ns1:QMSNextReviewDate" minOccurs="0"/>
                <xsd:element ref="ns1:QMSAssociatedPlanTitle" minOccurs="0"/>
                <xsd:element ref="ns1:LockModified" minOccurs="0"/>
                <xsd:element ref="ns1:ife14f81141a48289d64b82b125ab1e5" minOccurs="0"/>
                <xsd:element ref="ns1:ae9375f09f6748d8a1e95e3352f09959" minOccurs="0"/>
                <xsd:element ref="ns1:f566ae4b6da04003a30c549f0f75017f" minOccurs="0"/>
                <xsd:element ref="ns1:ic9f03f562ef4388ac9038703c4dc5d2" minOccurs="0"/>
                <xsd:element ref="ns1:QMSPublishedDate" minOccurs="0"/>
                <xsd:element ref="ns1:TaxCatchAll" minOccurs="0"/>
                <xsd:element ref="ns1:e2dbf1829e2d4a00a1dc26f53a7b9ce2" minOccurs="0"/>
                <xsd:element ref="ns1:DateWithdrawn" minOccurs="0"/>
                <xsd:element ref="ns1:Agent_x0020_name" minOccurs="0"/>
                <xsd:element ref="ns1:Translation_x0020_update_x0020_requir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7cc006-31b2-40fa-b589-1565d41822a1" elementFormDefault="qualified">
    <xsd:import namespace="http://schemas.microsoft.com/office/2006/documentManagement/types"/>
    <xsd:import namespace="http://schemas.microsoft.com/office/infopath/2007/PartnerControls"/>
    <xsd:element name="DocumentRefCode" ma:index="0" nillable="true" ma:displayName="Document Reference Code" ma:default="(TBC)" ma:internalName="DocumentRefCode" ma:readOnly="false">
      <xsd:simpleType>
        <xsd:restriction base="dms:Text">
          <xsd:maxLength value="255"/>
        </xsd:restriction>
      </xsd:simpleType>
    </xsd:element>
    <xsd:element name="LegacyDocumentRefCode" ma:index="1" nillable="true" ma:displayName="Legacy Document Reference Code" ma:hidden="true" ma:internalName="LegacyDocumentRefCode" ma:readOnly="false">
      <xsd:simpleType>
        <xsd:restriction base="dms:Text">
          <xsd:maxLength value="255"/>
        </xsd:restriction>
      </xsd:simpleType>
    </xsd:element>
    <xsd:element name="LegacyVersionNumber" ma:index="2" nillable="true" ma:displayName="Legacy Version Number" ma:internalName="LegacyVersionNumber" ma:readOnly="false">
      <xsd:simpleType>
        <xsd:restriction base="dms:Text">
          <xsd:maxLength value="255"/>
        </xsd:restriction>
      </xsd:simpleType>
    </xsd:element>
    <xsd:element name="ChangeDescription" ma:index="4" nillable="true" ma:displayName="Description of changes" ma:internalName="ChangeDescription" ma:readOnly="false">
      <xsd:simpleType>
        <xsd:restriction base="dms:Note">
          <xsd:maxLength value="255"/>
        </xsd:restriction>
      </xsd:simpleType>
    </xsd:element>
    <xsd:element name="TranslationRequired" ma:index="5" nillable="true" ma:displayName="Translation Required" ma:default="Not required" ma:description="Does this document require translation and who is responsible for that translation." ma:internalName="TranslationRequired" ma:readOnly="false">
      <xsd:complexType>
        <xsd:complexContent>
          <xsd:extension base="dms:MultiChoice">
            <xsd:sequence>
              <xsd:element name="Value" maxOccurs="unbounded" minOccurs="0" nillable="true">
                <xsd:simpleType>
                  <xsd:restriction base="dms:Choice">
                    <xsd:enumeration value="Translation by Agent"/>
                    <xsd:enumeration value="Translation by Soil Association Certification"/>
                    <xsd:enumeration value="Not required"/>
                  </xsd:restriction>
                </xsd:simpleType>
              </xsd:element>
            </xsd:sequence>
          </xsd:extension>
        </xsd:complexContent>
      </xsd:complexType>
    </xsd:element>
    <xsd:element name="DocumentLanguages" ma:index="6" nillable="true" ma:displayName="Document Languages" ma:default="English EN" ma:internalName="DocumentLanguages" ma:readOnly="false">
      <xsd:complexType>
        <xsd:complexContent>
          <xsd:extension base="dms:MultiChoice">
            <xsd:sequence>
              <xsd:element name="Value" maxOccurs="unbounded" minOccurs="0" nillable="true">
                <xsd:simpleType>
                  <xsd:restriction base="dms:Choice">
                    <xsd:enumeration value="English EN"/>
                    <xsd:enumeration value="Albanian AL"/>
                    <xsd:enumeration value="Brazilian Portuguese BP"/>
                    <xsd:enumeration value="Bulgarian BG"/>
                    <xsd:enumeration value="Chinese CN"/>
                    <xsd:enumeration value="Croatian HR or CRO"/>
                    <xsd:enumeration value="Czech CZ"/>
                    <xsd:enumeration value="Danish DK"/>
                    <xsd:enumeration value="Estonian EE"/>
                    <xsd:enumeration value="Finnish FL"/>
                    <xsd:enumeration value="French FR"/>
                    <xsd:enumeration value="German DE"/>
                    <xsd:enumeration value="Hungarian HU"/>
                    <xsd:enumeration value="Indian IN"/>
                    <xsd:enumeration value="Indonesian ID"/>
                    <xsd:enumeration value="Italian IT"/>
                    <xsd:enumeration value="Japanese JP"/>
                    <xsd:enumeration value="Khmer KM"/>
                    <xsd:enumeration value="Latvian LV"/>
                    <xsd:enumeration value="Lithuanian LT"/>
                    <xsd:enumeration value="Norwegian NO"/>
                    <xsd:enumeration value="Polish PL"/>
                    <xsd:enumeration value="Portuguese PT"/>
                    <xsd:enumeration value="Romanian RO"/>
                    <xsd:enumeration value="Russian RU"/>
                    <xsd:enumeration value="Slovenian SL"/>
                    <xsd:enumeration value="Spanish ES"/>
                    <xsd:enumeration value="Swedish SE"/>
                    <xsd:enumeration value="Thai TH"/>
                    <xsd:enumeration value="Turkish TU"/>
                    <xsd:enumeration value="Ukrainian UA"/>
                    <xsd:enumeration value="Vietnamese VI"/>
                  </xsd:restriction>
                </xsd:simpleType>
              </xsd:element>
            </xsd:sequence>
          </xsd:extension>
        </xsd:complexContent>
      </xsd:complexType>
    </xsd:element>
    <xsd:element name="ExternalDocument" ma:index="7" nillable="true" ma:displayName="External Document" ma:default="0" ma:description="If this document was not created by SA Certification, tick 'yes'" ma:internalName="ExternalDocument0" ma:readOnly="false">
      <xsd:simpleType>
        <xsd:restriction base="dms:Boolean"/>
      </xsd:simpleType>
    </xsd:element>
    <xsd:element name="SAWebsiteDocument" ma:index="8" nillable="true" ma:displayName="SA Website Document" ma:description="Add URL where the document will be" ma:internalName="SAWebsiteDocument" ma:readOnly="false">
      <xsd:simpleType>
        <xsd:restriction base="dms:Note">
          <xsd:maxLength value="255"/>
        </xsd:restriction>
      </xsd:simpleType>
    </xsd:element>
    <xsd:element name="SAApplicationPackDocument" ma:index="10" nillable="true" ma:displayName="SA Application Pack Document" ma:default="0" ma:internalName="SAApplicationPackDocument" ma:readOnly="false">
      <xsd:simpleType>
        <xsd:restriction base="dms:Boolean"/>
      </xsd:simpleType>
    </xsd:element>
    <xsd:element name="QMSProcessOwner" ma:index="16" ma:displayName="Process Owner" ma:description="Responsible process owners" ma:list="UserInfo" ma:SearchPeopleOnly="false" ma:SharePointGroup="0" ma:internalName="QMSProcessOwne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QMSMandatoryStakeholders" ma:index="17" nillable="true" ma:displayName="Mandatory Stakeholders" ma:description="Users who are required to input into the publication of the document" ma:list="UserInfo" ma:SearchPeopleOnly="false" ma:SharePointGroup="0" ma:internalName="QMSMandatoryStakehold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QMSAdditionalStakeholders" ma:index="18" nillable="true" ma:displayName="Additional Stakeholders" ma:description="Uses who may interested in authoring the document" ma:list="UserInfo" ma:SearchPeopleOnly="false" ma:SharePointGroup="0" ma:internalName="QMSAdditionalStakehold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quiredTranslationLanguages" ma:index="19" nillable="true" ma:displayName="Required Translation Languages" ma:description="Languages the document must to be translated into - following scheme rules eg Complaints" ma:internalName="RequiredTranslationLanguages" ma:readOnly="false">
      <xsd:complexType>
        <xsd:complexContent>
          <xsd:extension base="dms:MultiChoice">
            <xsd:sequence>
              <xsd:element name="Value" maxOccurs="unbounded" minOccurs="0" nillable="true">
                <xsd:simpleType>
                  <xsd:restriction base="dms:Choice">
                    <xsd:enumeration value="Albanian AL"/>
                    <xsd:enumeration value="Bulgarian BG"/>
                    <xsd:enumeration value="Chinese CN"/>
                    <xsd:enumeration value="Croatian HR or CRO"/>
                    <xsd:enumeration value="Czech CZ"/>
                    <xsd:enumeration value="Danish DK"/>
                    <xsd:enumeration value="Estonian EE"/>
                    <xsd:enumeration value="Finnish FL"/>
                    <xsd:enumeration value="French FR"/>
                    <xsd:enumeration value="German DE"/>
                    <xsd:enumeration value="Hungarian HU"/>
                    <xsd:enumeration value="Indian IN"/>
                    <xsd:enumeration value="Indonesian ID"/>
                    <xsd:enumeration value="Italian IT"/>
                    <xsd:enumeration value="Japanese JP"/>
                    <xsd:enumeration value="Khmer KM"/>
                    <xsd:enumeration value="Latvian LV"/>
                    <xsd:enumeration value="Lithuanian LT"/>
                    <xsd:enumeration value="Norwegian NO"/>
                    <xsd:enumeration value="Polish PL"/>
                    <xsd:enumeration value="Portuguese PT"/>
                    <xsd:enumeration value="Romanian RO"/>
                    <xsd:enumeration value="Russian RU"/>
                    <xsd:enumeration value="Slovenian SL"/>
                    <xsd:enumeration value="Spanish ES"/>
                    <xsd:enumeration value="Swedish SE"/>
                    <xsd:enumeration value="Thai TH"/>
                    <xsd:enumeration value="Turkish TU"/>
                    <xsd:enumeration value="Ukrainian UA"/>
                    <xsd:enumeration value="Vietnamese VI"/>
                  </xsd:restriction>
                </xsd:simpleType>
              </xsd:element>
            </xsd:sequence>
          </xsd:extension>
        </xsd:complexContent>
      </xsd:complexType>
    </xsd:element>
    <xsd:element name="OptionalTranslationLanguages" ma:index="20" nillable="true" ma:displayName="Optional Translation Languages" ma:description="List of languages this document is translated into where not required for accreditation reasons" ma:internalName="OptionalTranslationLanguages" ma:readOnly="false">
      <xsd:complexType>
        <xsd:complexContent>
          <xsd:extension base="dms:MultiChoice">
            <xsd:sequence>
              <xsd:element name="Value" maxOccurs="unbounded" minOccurs="0" nillable="true">
                <xsd:simpleType>
                  <xsd:restriction base="dms:Choice">
                    <xsd:enumeration value="Albanian AL"/>
                    <xsd:enumeration value="Bulgarian BG"/>
                    <xsd:enumeration value="Chinese CN"/>
                    <xsd:enumeration value="Croatian HR or CRO"/>
                    <xsd:enumeration value="Czech CZ"/>
                    <xsd:enumeration value="Danish DK"/>
                    <xsd:enumeration value="Estonian EE"/>
                    <xsd:enumeration value="Finnish FL"/>
                    <xsd:enumeration value="French FR"/>
                    <xsd:enumeration value="German DE"/>
                    <xsd:enumeration value="Hungarian HU"/>
                    <xsd:enumeration value="Indian IN"/>
                    <xsd:enumeration value="Indonesian ID"/>
                    <xsd:enumeration value="Italian IT"/>
                    <xsd:enumeration value="Japanese JP"/>
                    <xsd:enumeration value="Khmer KM"/>
                    <xsd:enumeration value="Latvian LV"/>
                    <xsd:enumeration value="Lithuanian LT"/>
                    <xsd:enumeration value="Norwegian NO"/>
                    <xsd:enumeration value="Polish PL"/>
                    <xsd:enumeration value="Portuguese PT"/>
                    <xsd:enumeration value="Romanian RO"/>
                    <xsd:enumeration value="Russian RU"/>
                    <xsd:enumeration value="Slovenian SL"/>
                    <xsd:enumeration value="Spanish ES"/>
                    <xsd:enumeration value="Swedish SE"/>
                    <xsd:enumeration value="Thai TH"/>
                    <xsd:enumeration value="Turkish TU"/>
                    <xsd:enumeration value="Ukrainian UA"/>
                    <xsd:enumeration value="Vietnamese VI"/>
                  </xsd:restriction>
                </xsd:simpleType>
              </xsd:element>
            </xsd:sequence>
          </xsd:extension>
        </xsd:complexContent>
      </xsd:complexType>
    </xsd:element>
    <xsd:element name="AdaptationRequired" ma:index="21" nillable="true" ma:displayName="Adaptation Required" ma:default="Not Required" ma:format="Dropdown" ma:internalName="AdaptationRequired" ma:readOnly="false">
      <xsd:simpleType>
        <xsd:restriction base="dms:Choice">
          <xsd:enumeration value="Adaptation by Agent"/>
          <xsd:enumeration value="Adaptation by Soil Association Certification"/>
          <xsd:enumeration value="Not Required"/>
        </xsd:restriction>
      </xsd:simpleType>
    </xsd:element>
    <xsd:element name="QMSDescription" ma:index="22" nillable="true" ma:displayName="Description" ma:internalName="QMSDescription" ma:readOnly="false">
      <xsd:simpleType>
        <xsd:restriction base="dms:Note">
          <xsd:maxLength value="255"/>
        </xsd:restriction>
      </xsd:simpleType>
    </xsd:element>
    <xsd:element name="UsedInCRM" ma:index="23" nillable="true" ma:displayName="Used in Woody database templates (Conga)" ma:default="0" ma:description="Has a template within our CRM platform" ma:internalName="UsedInCRM" ma:readOnly="false">
      <xsd:simpleType>
        <xsd:restriction base="dms:Boolean"/>
      </xsd:simpleType>
    </xsd:element>
    <xsd:element name="QMSDocumentAuthor" ma:index="25" nillable="true" ma:displayName="Document Author" ma:description="e.g. Who wrote or who is writing the document" ma:list="UserInfo" ma:SharePointGroup="0" ma:internalName="QMSDocumentAuth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mendLock" ma:index="26" nillable="true" ma:displayName="Amend Lock" ma:default="0" ma:description="For QMS Amend Document flow use only" ma:hidden="true" ma:internalName="AmendLock" ma:readOnly="false">
      <xsd:simpleType>
        <xsd:restriction base="dms:Boolean"/>
      </xsd:simpleType>
    </xsd:element>
    <xsd:element name="ad2f377e54714112ab833597fa2da4c5" ma:index="27" ma:taxonomy="true" ma:internalName="ad2f377e54714112ab833597fa2da4c5" ma:taxonomyFieldName="TeamsInvolved" ma:displayName="Teams Involved" ma:readOnly="false" ma:fieldId="{ad2f377e-5471-4112-ab83-3597fa2da4c5}" ma:taxonomyMulti="true" ma:sspId="5bb61ac4-bb4c-41a3-a8a2-0c78356216a2" ma:termSetId="d7de72e4-f9ed-4b05-9717-1f2c86ad8869" ma:anchorId="00000000-0000-0000-0000-000000000000" ma:open="false" ma:isKeyword="false">
      <xsd:complexType>
        <xsd:sequence>
          <xsd:element ref="pc:Terms" minOccurs="0" maxOccurs="1"/>
        </xsd:sequence>
      </xsd:complexType>
    </xsd:element>
    <xsd:element name="TaxCatchAllLabel" ma:index="28" nillable="true" ma:displayName="Taxonomy Catch All Column1" ma:hidden="true" ma:list="{b9b7c41f-67a5-4f11-9c76-355c918ef6f0}" ma:internalName="TaxCatchAllLabel" ma:readOnly="false" ma:showField="CatchAllDataLabel" ma:web="f57cc006-31b2-40fa-b589-1565d41822a1">
      <xsd:complexType>
        <xsd:complexContent>
          <xsd:extension base="dms:MultiChoiceLookup">
            <xsd:sequence>
              <xsd:element name="Value" type="dms:Lookup" maxOccurs="unbounded" minOccurs="0" nillable="true"/>
            </xsd:sequence>
          </xsd:extension>
        </xsd:complexContent>
      </xsd:complexType>
    </xsd:element>
    <xsd:element name="QMSAssociatedCertificationTitle" ma:index="30" nillable="true" ma:displayName="Associated Certification" ma:hidden="true" ma:internalName="QMSAssociatedCertificationTitle" ma:readOnly="false">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QMSNextReviewDate" ma:index="31" nillable="true" ma:displayName="Next Review Date" ma:description="Automatically generated next review date based upon the business risk category selected" ma:format="DateTime" ma:internalName="QMSNextReviewDate" ma:readOnly="false">
      <xsd:simpleType>
        <xsd:restriction base="dms:DateTime"/>
      </xsd:simpleType>
    </xsd:element>
    <xsd:element name="QMSAssociatedPlanTitle" ma:index="32" nillable="true" ma:displayName="Associated Plan" ma:hidden="true" ma:internalName="QMSAssociatedPlanTitle" ma:readOnly="false">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LockModified" ma:index="33" nillable="true" ma:displayName="Lock Modified" ma:format="DateTime" ma:hidden="true" ma:internalName="LockModified" ma:readOnly="false">
      <xsd:simpleType>
        <xsd:restriction base="dms:DateTime"/>
      </xsd:simpleType>
    </xsd:element>
    <xsd:element name="ife14f81141a48289d64b82b125ab1e5" ma:index="34" nillable="true" ma:taxonomy="true" ma:internalName="ife14f81141a48289d64b82b125ab1e5" ma:taxonomyFieldName="ExternalAudiences" ma:displayName="External Audiences" ma:readOnly="false" ma:default="47;#N/A|8037cc3d-a6c4-4abd-88b9-9dbbfa4022fe" ma:fieldId="{2fe14f81-141a-4828-9d64-b82b125ab1e5}" ma:taxonomyMulti="true" ma:sspId="5bb61ac4-bb4c-41a3-a8a2-0c78356216a2" ma:termSetId="d49ffe14-8e78-4655-a912-79b75d580832" ma:anchorId="00000000-0000-0000-0000-000000000000" ma:open="false" ma:isKeyword="false">
      <xsd:complexType>
        <xsd:sequence>
          <xsd:element ref="pc:Terms" minOccurs="0" maxOccurs="1"/>
        </xsd:sequence>
      </xsd:complexType>
    </xsd:element>
    <xsd:element name="ae9375f09f6748d8a1e95e3352f09959" ma:index="37" ma:taxonomy="true" ma:internalName="ae9375f09f6748d8a1e95e3352f09959" ma:taxonomyFieldName="SchemeService" ma:displayName="Scheme/Service" ma:readOnly="false" ma:fieldId="{ae9375f0-9f67-48d8-a1e9-5e3352f09959}" ma:taxonomyMulti="true" ma:sspId="5bb61ac4-bb4c-41a3-a8a2-0c78356216a2" ma:termSetId="db56e785-3bc5-4497-a1ea-af92a4c53487" ma:anchorId="00000000-0000-0000-0000-000000000000" ma:open="false" ma:isKeyword="false">
      <xsd:complexType>
        <xsd:sequence>
          <xsd:element ref="pc:Terms" minOccurs="0" maxOccurs="1"/>
        </xsd:sequence>
      </xsd:complexType>
    </xsd:element>
    <xsd:element name="f566ae4b6da04003a30c549f0f75017f" ma:index="39" nillable="true" ma:taxonomy="true" ma:internalName="f566ae4b6da04003a30c549f0f75017f" ma:taxonomyFieldName="DocumentSubcategory" ma:displayName="Document Sub-Category" ma:readOnly="false" ma:default="" ma:fieldId="{f566ae4b-6da0-4003-a30c-549f0f75017f}" ma:taxonomyMulti="true" ma:sspId="5bb61ac4-bb4c-41a3-a8a2-0c78356216a2" ma:termSetId="b6411059-3cbf-40d7-b8db-ae189fa382ed" ma:anchorId="bf684b07-7859-42e2-96a2-a3a4786c08f5" ma:open="false" ma:isKeyword="false">
      <xsd:complexType>
        <xsd:sequence>
          <xsd:element ref="pc:Terms" minOccurs="0" maxOccurs="1"/>
        </xsd:sequence>
      </xsd:complexType>
    </xsd:element>
    <xsd:element name="ic9f03f562ef4388ac9038703c4dc5d2" ma:index="41" nillable="true" ma:taxonomy="true" ma:internalName="ic9f03f562ef4388ac9038703c4dc5d2" ma:taxonomyFieldName="AccreditationClause" ma:displayName="Accreditation Clause" ma:readOnly="false" ma:fieldId="{2c9f03f5-62ef-4388-ac90-38703c4dc5d2}" ma:taxonomyMulti="true" ma:sspId="5bb61ac4-bb4c-41a3-a8a2-0c78356216a2" ma:termSetId="db1af033-3841-44db-8c73-6d3f32dcaa16" ma:anchorId="00000000-0000-0000-0000-000000000000" ma:open="false" ma:isKeyword="false">
      <xsd:complexType>
        <xsd:sequence>
          <xsd:element ref="pc:Terms" minOccurs="0" maxOccurs="1"/>
        </xsd:sequence>
      </xsd:complexType>
    </xsd:element>
    <xsd:element name="QMSPublishedDate" ma:index="42" nillable="true" ma:displayName="Date of publication" ma:description="Date the last major version of this document was published" ma:format="DateTime" ma:hidden="true" ma:internalName="QMSPublishedDate" ma:readOnly="false">
      <xsd:simpleType>
        <xsd:restriction base="dms:DateTime"/>
      </xsd:simpleType>
    </xsd:element>
    <xsd:element name="TaxCatchAll" ma:index="43" nillable="true" ma:displayName="Taxonomy Catch All Column" ma:hidden="true" ma:list="{b9b7c41f-67a5-4f11-9c76-355c918ef6f0}" ma:internalName="TaxCatchAll" ma:readOnly="false" ma:showField="CatchAllData" ma:web="f57cc006-31b2-40fa-b589-1565d41822a1">
      <xsd:complexType>
        <xsd:complexContent>
          <xsd:extension base="dms:MultiChoiceLookup">
            <xsd:sequence>
              <xsd:element name="Value" type="dms:Lookup" maxOccurs="unbounded" minOccurs="0" nillable="true"/>
            </xsd:sequence>
          </xsd:extension>
        </xsd:complexContent>
      </xsd:complexType>
    </xsd:element>
    <xsd:element name="e2dbf1829e2d4a00a1dc26f53a7b9ce2" ma:index="44" ma:taxonomy="true" ma:internalName="e2dbf1829e2d4a00a1dc26f53a7b9ce2" ma:taxonomyFieldName="DocumentCategories" ma:displayName="Document Categories" ma:readOnly="false" ma:default="" ma:fieldId="{e2dbf182-9e2d-4a00-a1dc-26f53a7b9ce2}" ma:taxonomyMulti="true" ma:sspId="5bb61ac4-bb4c-41a3-a8a2-0c78356216a2" ma:termSetId="880dab43-fba5-4278-b35b-1eb9ec9bcb38" ma:anchorId="00000000-0000-0000-0000-000000000000" ma:open="false" ma:isKeyword="false">
      <xsd:complexType>
        <xsd:sequence>
          <xsd:element ref="pc:Terms" minOccurs="0" maxOccurs="1"/>
        </xsd:sequence>
      </xsd:complexType>
    </xsd:element>
    <xsd:element name="DateWithdrawn" ma:index="46" nillable="true" ma:displayName="Date Withdrawn" ma:description="The date this document was archived" ma:format="DateTime" ma:hidden="true" ma:internalName="DateWithdrawn" ma:readOnly="false">
      <xsd:simpleType>
        <xsd:restriction base="dms:DateTime"/>
      </xsd:simpleType>
    </xsd:element>
    <xsd:element name="Agent_x0020_name" ma:index="47" nillable="true" ma:displayName="Agent name" ma:description="Agent responsible for translation" ma:format="Dropdown" ma:internalName="Agent_x0020_name">
      <xsd:simpleType>
        <xsd:restriction base="dms:Choice">
          <xsd:enumeration value="AMITA"/>
          <xsd:enumeration value="BCC"/>
          <xsd:enumeration value="DEKRA"/>
          <xsd:enumeration value="ICEA"/>
          <xsd:enumeration value="MUTU"/>
          <xsd:enumeration value="NAVIGA"/>
          <xsd:enumeration value="NCS"/>
          <xsd:enumeration value="NSF"/>
          <xsd:enumeration value="NSF"/>
          <xsd:enumeration value="ICEA"/>
          <xsd:enumeration value="SABS"/>
          <xsd:enumeration value="SATIVA"/>
          <xsd:enumeration value="Volition"/>
          <xsd:enumeration value="WSP DANMARK"/>
        </xsd:restriction>
      </xsd:simpleType>
    </xsd:element>
    <xsd:element name="Translation_x0020_update_x0020_required" ma:index="48" nillable="true" ma:displayName="Translation update required" ma:default="0" ma:internalName="Translation_x0020_update_x0020_requir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710FE5-46AD-4EB1-82F2-5682DBA2B70E}">
  <ds:schemaRefs>
    <ds:schemaRef ds:uri="http://schemas.microsoft.com/office/2006/metadata/longProperties"/>
    <ds:schemaRef ds:uri=""/>
  </ds:schemaRefs>
</ds:datastoreItem>
</file>

<file path=customXml/itemProps2.xml><?xml version="1.0" encoding="utf-8"?>
<ds:datastoreItem xmlns:ds="http://schemas.openxmlformats.org/officeDocument/2006/customXml" ds:itemID="{1586DE05-0DF8-4EAE-B25A-015974F2F02D}">
  <ds:schemaRefs>
    <ds:schemaRef ds:uri="http://purl.org/dc/elements/1.1/"/>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 ds:uri="http://schemas.microsoft.com/office/infopath/2007/PartnerControls"/>
    <ds:schemaRef ds:uri="f57cc006-31b2-40fa-b589-1565d41822a1"/>
    <ds:schemaRef ds:uri="http://schemas.microsoft.com/office/2006/metadata/properties"/>
  </ds:schemaRefs>
</ds:datastoreItem>
</file>

<file path=customXml/itemProps3.xml><?xml version="1.0" encoding="utf-8"?>
<ds:datastoreItem xmlns:ds="http://schemas.openxmlformats.org/officeDocument/2006/customXml" ds:itemID="{42A1FB26-AD46-4B95-B389-9C2CE6C36627}">
  <ds:schemaRefs>
    <ds:schemaRef ds:uri="http://schemas.microsoft.com/sharepoint/v3/contenttype/forms"/>
  </ds:schemaRefs>
</ds:datastoreItem>
</file>

<file path=customXml/itemProps4.xml><?xml version="1.0" encoding="utf-8"?>
<ds:datastoreItem xmlns:ds="http://schemas.openxmlformats.org/officeDocument/2006/customXml" ds:itemID="{5B57A959-D315-4C87-A7C2-60F0B3FE44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7cc006-31b2-40fa-b589-1565d41822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10</vt:i4>
      </vt:variant>
    </vt:vector>
  </HeadingPairs>
  <TitlesOfParts>
    <vt:vector size="32" baseType="lpstr">
      <vt:lpstr>Cover</vt:lpstr>
      <vt:lpstr>1 Basic info</vt:lpstr>
      <vt:lpstr>2 Findings</vt:lpstr>
      <vt:lpstr>3 MA Cert process</vt:lpstr>
      <vt:lpstr>5 MA Org Structure+Management</vt:lpstr>
      <vt:lpstr>6 S1</vt:lpstr>
      <vt:lpstr>7 S2</vt:lpstr>
      <vt:lpstr>8 S3</vt:lpstr>
      <vt:lpstr>9 S4</vt:lpstr>
      <vt:lpstr>A1 Checklist</vt:lpstr>
      <vt:lpstr>Audit Programme</vt:lpstr>
      <vt:lpstr>A3 Species list</vt:lpstr>
      <vt:lpstr>A6a Multisite checklist</vt:lpstr>
      <vt:lpstr>A6 Group checklist </vt:lpstr>
      <vt:lpstr>A7 Members &amp; FMUs</vt:lpstr>
      <vt:lpstr>A2 Stakeholder Summary</vt:lpstr>
      <vt:lpstr>A8a Sampling</vt:lpstr>
      <vt:lpstr>A11a Cert Decsn</vt:lpstr>
      <vt:lpstr>A12a Product schedule</vt:lpstr>
      <vt:lpstr>A14a Product Codes</vt:lpstr>
      <vt:lpstr>A15 Opening and Closing Meeting</vt:lpstr>
      <vt:lpstr>Sheet1</vt:lpstr>
      <vt:lpstr>'1 Basic info'!Print_Area</vt:lpstr>
      <vt:lpstr>'2 Findings'!Print_Area</vt:lpstr>
      <vt:lpstr>'3 MA Cert process'!Print_Area</vt:lpstr>
      <vt:lpstr>'5 MA Org Structure+Management'!Print_Area</vt:lpstr>
      <vt:lpstr>'6 S1'!Print_Area</vt:lpstr>
      <vt:lpstr>'7 S2'!Print_Area</vt:lpstr>
      <vt:lpstr>'8 S3'!Print_Area</vt:lpstr>
      <vt:lpstr>'9 S4'!Print_Area</vt:lpstr>
      <vt:lpstr>'A12a Product schedule'!Print_Area</vt:lpstr>
      <vt:lpstr>'A6 Group checklist '!Print_Area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PEFC Forest Cert report template</dc:title>
  <dc:creator>Gus Hellier</dc:creator>
  <cp:lastModifiedBy>Lucy Cullimore</cp:lastModifiedBy>
  <cp:lastPrinted>2024-05-30T16:19:15Z</cp:lastPrinted>
  <dcterms:created xsi:type="dcterms:W3CDTF">2005-01-24T17:03:19Z</dcterms:created>
  <dcterms:modified xsi:type="dcterms:W3CDTF">2024-05-31T08:42:51Z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amsInvolved">
    <vt:lpwstr>15;#Technical|3a400d66-ee7a-4a6f-a04a-2d028461e8b8</vt:lpwstr>
  </property>
  <property fmtid="{D5CDD505-2E9C-101B-9397-08002B2CF9AE}" pid="3" name="AccreditationClause">
    <vt:lpwstr/>
  </property>
  <property fmtid="{D5CDD505-2E9C-101B-9397-08002B2CF9AE}" pid="4" name="DocumentSubcategory">
    <vt:lpwstr>26;#Forest Management|780132de-f0d1-4db9-b76d-1c86782e2295</vt:lpwstr>
  </property>
  <property fmtid="{D5CDD505-2E9C-101B-9397-08002B2CF9AE}" pid="5" name="DocumentCategories">
    <vt:lpwstr>3;#Forestry|58c4e837-039d-402b-b63b-d24a25d2849a</vt:lpwstr>
  </property>
  <property fmtid="{D5CDD505-2E9C-101B-9397-08002B2CF9AE}" pid="6" name="SchemeService">
    <vt:lpwstr>18;#Programme for the Endorsement of Forest Certification (PEFC)|10fe37c0-fde8-4201-aa3a-9f5ff46939db</vt:lpwstr>
  </property>
  <property fmtid="{D5CDD505-2E9C-101B-9397-08002B2CF9AE}" pid="7" name="ContentTypeId">
    <vt:lpwstr>0x010100D9046EFC94FC5545BCF3455B86BBBA3609009E2EA39C725D8A4496842C6E0EE8A03C</vt:lpwstr>
  </property>
  <property fmtid="{D5CDD505-2E9C-101B-9397-08002B2CF9AE}" pid="8" name="display_urn:schemas-microsoft-com:office:office#QMSProcessOwner">
    <vt:lpwstr>TechTeamForestry</vt:lpwstr>
  </property>
  <property fmtid="{D5CDD505-2E9C-101B-9397-08002B2CF9AE}" pid="9" name="ExternalAudiences">
    <vt:lpwstr>14;#Agents|3fe85bd0-ab91-44fa-84d2-ff5557429c34;#45;# Auditor Candidates|af691755-94ff-44ef-9224-48bf09f9dcf7;#41;# Auditors|8bb86ae9-b7dc-4f41-b17e-3b683b2d70fe</vt:lpwstr>
  </property>
</Properties>
</file>