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comments9.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2"/>
  <workbookPr/>
  <mc:AlternateContent xmlns:mc="http://schemas.openxmlformats.org/markup-compatibility/2006">
    <mc:Choice Requires="x15">
      <x15ac:absPath xmlns:x15ac="http://schemas.microsoft.com/office/spreadsheetml/2010/11/ac" url="https://soilassociation.sharepoint.com/sites/Forestry/Private/CURRENT LICENSEES/005879 F&amp;W Forestry UK Limited TRANSFER/2024 S3/RT/"/>
    </mc:Choice>
  </mc:AlternateContent>
  <xr:revisionPtr revIDLastSave="0" documentId="8_{A90F68D4-D15C-44B6-A62F-33CBF966CAAA}" xr6:coauthVersionLast="47" xr6:coauthVersionMax="47" xr10:uidLastSave="{00000000-0000-0000-0000-000000000000}"/>
  <bookViews>
    <workbookView xWindow="28680" yWindow="-5220" windowWidth="29040" windowHeight="15720" tabRatio="927" xr2:uid="{00000000-000D-0000-FFFF-FFFF00000000}"/>
  </bookViews>
  <sheets>
    <sheet name="Cover" sheetId="79" r:id="rId1"/>
    <sheet name="1 Basic Info" sheetId="65" r:id="rId2"/>
    <sheet name="2 Findings" sheetId="4" r:id="rId3"/>
    <sheet name="3 RA Cert process" sheetId="3" state="hidden" r:id="rId4"/>
    <sheet name="5 Org Struture &amp; Management " sheetId="82" state="hidden" r:id="rId5"/>
    <sheet name="6 S1" sheetId="19" r:id="rId6"/>
    <sheet name="7 S2" sheetId="84" r:id="rId7"/>
    <sheet name="8 S3" sheetId="51" r:id="rId8"/>
    <sheet name="9 S4" sheetId="49" state="hidden" r:id="rId9"/>
    <sheet name="A1 FM checklist" sheetId="85" r:id="rId10"/>
    <sheet name="Audit Programme" sheetId="83" r:id="rId11"/>
    <sheet name="A2 Consultation" sheetId="86" r:id="rId12"/>
    <sheet name="A3 Species list" sheetId="16" r:id="rId13"/>
    <sheet name="A6 FSC&amp;PEFC UK Group checklist" sheetId="87" r:id="rId14"/>
    <sheet name="A7 Members &amp; FMUs" sheetId="88" r:id="rId15"/>
    <sheet name="PEFC UK sampling" sheetId="80" r:id="rId16"/>
    <sheet name="A9 NTFP checklist" sheetId="47" state="hidden" r:id="rId17"/>
    <sheet name="A10 Glossary" sheetId="41" r:id="rId18"/>
    <sheet name="A11 Cert decsn" sheetId="42" r:id="rId19"/>
    <sheet name="A12a Product schedule" sheetId="53" r:id="rId20"/>
    <sheet name="A13 ILO conventions" sheetId="55" r:id="rId21"/>
    <sheet name="A14 Product codes" sheetId="58" r:id="rId22"/>
    <sheet name="A18 Opening &amp; Closing" sheetId="71" r:id="rId23"/>
  </sheets>
  <externalReferences>
    <externalReference r:id="rId24"/>
    <externalReference r:id="rId25"/>
  </externalReferences>
  <definedNames>
    <definedName name="_xlnm._FilterDatabase" localSheetId="2" hidden="1">'2 Findings'!$B$5:$L$12</definedName>
    <definedName name="_xlnm._FilterDatabase" localSheetId="9" hidden="1">'A1 FM checklist'!$B$2:$G$1395</definedName>
    <definedName name="_xlnm._FilterDatabase" localSheetId="13" hidden="1">'A6 FSC&amp;PEFC UK Group checklist'!$A$1:$A$502</definedName>
    <definedName name="_xlnm._FilterDatabase" localSheetId="14" hidden="1">'A7 Members &amp; FMUs'!$A$10:$AA$59</definedName>
    <definedName name="A" localSheetId="6">#REF!</definedName>
    <definedName name="A" localSheetId="9">#REF!</definedName>
    <definedName name="A" localSheetId="11">#REF!</definedName>
    <definedName name="A" localSheetId="13">#REF!</definedName>
    <definedName name="A" localSheetId="14">#REF!</definedName>
    <definedName name="A">#REF!</definedName>
    <definedName name="b" localSheetId="6">#REF!</definedName>
    <definedName name="b" localSheetId="9">#REF!</definedName>
    <definedName name="b" localSheetId="11">#REF!</definedName>
    <definedName name="b" localSheetId="13">#REF!</definedName>
    <definedName name="b" localSheetId="14">#REF!</definedName>
    <definedName name="b">#REF!</definedName>
    <definedName name="Excel_BuiltIn__FilterDatabase_20_1" localSheetId="6">#REF!</definedName>
    <definedName name="Excel_BuiltIn__FilterDatabase_20_1" localSheetId="9">#REF!</definedName>
    <definedName name="Excel_BuiltIn__FilterDatabase_20_1" localSheetId="11">#REF!</definedName>
    <definedName name="Excel_BuiltIn__FilterDatabase_20_1" localSheetId="13">#REF!</definedName>
    <definedName name="Excel_BuiltIn__FilterDatabase_20_1" localSheetId="14">#REF!</definedName>
    <definedName name="Excel_BuiltIn__FilterDatabase_20_1">#REF!</definedName>
    <definedName name="_xlnm.Print_Area" localSheetId="1">'1 Basic Info'!$A$1:$D$70</definedName>
    <definedName name="_xlnm.Print_Area" localSheetId="2">'2 Findings'!$A$1:$L$22</definedName>
    <definedName name="_xlnm.Print_Area" localSheetId="3">'3 RA Cert process'!$A$1:$C$86</definedName>
    <definedName name="_xlnm.Print_Area" localSheetId="4">'5 Org Struture &amp; Management '!$A$1:$C$31</definedName>
    <definedName name="_xlnm.Print_Area" localSheetId="5">'6 S1'!$A$1:$C$137</definedName>
    <definedName name="_xlnm.Print_Area" localSheetId="6">'7 S2'!$A$1:$C$94</definedName>
    <definedName name="_xlnm.Print_Area" localSheetId="7">'8 S3'!$A$1:$C$66</definedName>
    <definedName name="_xlnm.Print_Area" localSheetId="8">'9 S4'!$A$1:$C$104</definedName>
    <definedName name="_xlnm.Print_Area" localSheetId="9">'A1 FM checklist'!$A$1:$F$1395</definedName>
    <definedName name="_xlnm.Print_Area" localSheetId="18">'A11 Cert decsn'!$A$1:$B$44</definedName>
    <definedName name="_xlnm.Print_Area" localSheetId="19">'A12a Product schedule'!$A$1:$D$30</definedName>
    <definedName name="_xlnm.Print_Area" localSheetId="21">'A14 Product codes'!$A$1:$L$573</definedName>
    <definedName name="_xlnm.Print_Area" localSheetId="11">'A2 Consultation'!$A$1:$I$33</definedName>
    <definedName name="_xlnm.Print_Area" localSheetId="12">'A3 Species list'!$A$1:$C$45</definedName>
    <definedName name="_xlnm.Print_Area" localSheetId="13">'A6 FSC&amp;PEFC UK Group checklist'!$E$2:$H$314</definedName>
    <definedName name="_xlnm.Print_Area" localSheetId="14">'A7 Members &amp; FMUs'!$A$3:$X$81</definedName>
    <definedName name="_xlnm.Print_Area" localSheetId="16">'A9 NTFP checklist'!$A$1:$D$39</definedName>
    <definedName name="_xlnm.Print_Area" localSheetId="0" xml:space="preserve">            Cover!$A$1:$F$32,Cover!$G:$G</definedName>
    <definedName name="Process">"process, label, store"</definedName>
    <definedName name="w">#REF!</definedName>
    <definedName name="Z_3706E74F_0140_4696_98D5_EDB096F43C65_.wvu.Cols" localSheetId="1" hidden="1">'1 Basic Info'!$G:$G</definedName>
    <definedName name="Z_8DAFF21F_ADBF_41CD_B0A2_F71A10ABC617_.wvu.Cols" localSheetId="1" hidden="1">'1 Basic Info'!$G:$G</definedName>
    <definedName name="Z_CA2A2251_5957_4477_A155_BBD534BC1F1D_.wvu.Cols" localSheetId="1" hidden="1">'1 Basic Info'!$G:$G</definedName>
    <definedName name="Z_F39CF2CF_CD59_4B71_B8D1_EF837D88DB2E_.wvu.Cols" localSheetId="1" hidden="1">'1 Basic Info'!$G:$G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65" l="1"/>
  <c r="F245" i="87"/>
  <c r="F244" i="87"/>
  <c r="F182" i="87"/>
  <c r="F181" i="87"/>
  <c r="F90" i="87"/>
  <c r="F89" i="87"/>
  <c r="F50" i="87"/>
  <c r="F42" i="87"/>
  <c r="F35" i="87"/>
  <c r="F28" i="87"/>
  <c r="F27" i="87"/>
  <c r="F20" i="87"/>
  <c r="F19" i="87"/>
  <c r="F13" i="87"/>
  <c r="F12" i="87"/>
  <c r="B7" i="42" l="1"/>
  <c r="O59" i="88"/>
  <c r="H312" i="87" l="1"/>
  <c r="G312" i="87"/>
  <c r="F312" i="87"/>
  <c r="H311" i="87"/>
  <c r="H310" i="87"/>
  <c r="G310" i="87"/>
  <c r="F310" i="87"/>
  <c r="H309" i="87"/>
  <c r="G309" i="87"/>
  <c r="F309" i="87"/>
  <c r="H308" i="87"/>
  <c r="G308" i="87"/>
  <c r="F308" i="87"/>
  <c r="H304" i="87"/>
  <c r="G304" i="87"/>
  <c r="F304" i="87"/>
  <c r="H303" i="87"/>
  <c r="H302" i="87"/>
  <c r="G302" i="87"/>
  <c r="F302" i="87"/>
  <c r="H301" i="87"/>
  <c r="H297" i="87"/>
  <c r="G297" i="87"/>
  <c r="F297" i="87"/>
  <c r="H296" i="87"/>
  <c r="H295" i="87"/>
  <c r="G295" i="87"/>
  <c r="F295" i="87"/>
  <c r="H294" i="87"/>
  <c r="G294" i="87"/>
  <c r="F294" i="87"/>
  <c r="H293" i="87"/>
  <c r="G293" i="87"/>
  <c r="F293" i="87"/>
  <c r="H290" i="87"/>
  <c r="G290" i="87"/>
  <c r="F290" i="87"/>
  <c r="H289" i="87"/>
  <c r="H288" i="87"/>
  <c r="G288" i="87"/>
  <c r="F288" i="87"/>
  <c r="H287" i="87"/>
  <c r="G287" i="87"/>
  <c r="F287" i="87"/>
  <c r="H286" i="87"/>
  <c r="G286" i="87"/>
  <c r="F286" i="87"/>
  <c r="H282" i="87"/>
  <c r="G282" i="87"/>
  <c r="F282" i="87"/>
  <c r="H281" i="87"/>
  <c r="H280" i="87"/>
  <c r="G280" i="87"/>
  <c r="F280" i="87"/>
  <c r="H279" i="87"/>
  <c r="G279" i="87"/>
  <c r="F279" i="87"/>
  <c r="H278" i="87"/>
  <c r="G278" i="87"/>
  <c r="F278" i="87"/>
  <c r="H274" i="87"/>
  <c r="G274" i="87"/>
  <c r="F274" i="87"/>
  <c r="H273" i="87"/>
  <c r="H272" i="87"/>
  <c r="G272" i="87"/>
  <c r="F272" i="87"/>
  <c r="H271" i="87"/>
  <c r="G271" i="87"/>
  <c r="F271" i="87"/>
  <c r="H270" i="87"/>
  <c r="G270" i="87"/>
  <c r="F270" i="87"/>
  <c r="H267" i="87"/>
  <c r="G267" i="87"/>
  <c r="F267" i="87"/>
  <c r="H266" i="87"/>
  <c r="H265" i="87"/>
  <c r="G265" i="87"/>
  <c r="F265" i="87"/>
  <c r="H264" i="87"/>
  <c r="G264" i="87"/>
  <c r="F264" i="87"/>
  <c r="H263" i="87"/>
  <c r="G263" i="87"/>
  <c r="F263" i="87"/>
  <c r="H260" i="87"/>
  <c r="G260" i="87"/>
  <c r="F260" i="87"/>
  <c r="H259" i="87"/>
  <c r="H258" i="87"/>
  <c r="G258" i="87"/>
  <c r="F258" i="87"/>
  <c r="H257" i="87"/>
  <c r="G257" i="87"/>
  <c r="F257" i="87"/>
  <c r="H256" i="87"/>
  <c r="G256" i="87"/>
  <c r="F256" i="87"/>
  <c r="H253" i="87"/>
  <c r="G253" i="87"/>
  <c r="F253" i="87"/>
  <c r="H252" i="87"/>
  <c r="H251" i="87"/>
  <c r="G251" i="87"/>
  <c r="F251" i="87"/>
  <c r="H250" i="87"/>
  <c r="G250" i="87"/>
  <c r="F250" i="87"/>
  <c r="H249" i="87"/>
  <c r="G249" i="87"/>
  <c r="F249" i="87"/>
  <c r="H246" i="87"/>
  <c r="G246" i="87"/>
  <c r="F246" i="87"/>
  <c r="H245" i="87"/>
  <c r="H244" i="87"/>
  <c r="G244" i="87"/>
  <c r="H243" i="87"/>
  <c r="G243" i="87"/>
  <c r="F243" i="87"/>
  <c r="H242" i="87"/>
  <c r="G242" i="87"/>
  <c r="F242" i="87"/>
  <c r="D240" i="87"/>
  <c r="D239" i="87"/>
  <c r="D238" i="87"/>
  <c r="H233" i="87"/>
  <c r="G233" i="87"/>
  <c r="F233" i="87"/>
  <c r="H232" i="87"/>
  <c r="H231" i="87"/>
  <c r="G231" i="87"/>
  <c r="F231" i="87"/>
  <c r="H230" i="87"/>
  <c r="G230" i="87"/>
  <c r="F230" i="87"/>
  <c r="H229" i="87"/>
  <c r="G229" i="87"/>
  <c r="F229" i="87"/>
  <c r="H226" i="87"/>
  <c r="G226" i="87"/>
  <c r="F226" i="87"/>
  <c r="H225" i="87"/>
  <c r="H224" i="87"/>
  <c r="G224" i="87"/>
  <c r="F224" i="87"/>
  <c r="H223" i="87"/>
  <c r="G223" i="87"/>
  <c r="F223" i="87"/>
  <c r="H222" i="87"/>
  <c r="G222" i="87"/>
  <c r="F222" i="87"/>
  <c r="H218" i="87"/>
  <c r="G218" i="87"/>
  <c r="F218" i="87"/>
  <c r="H217" i="87"/>
  <c r="H216" i="87"/>
  <c r="G216" i="87"/>
  <c r="F216" i="87"/>
  <c r="H215" i="87"/>
  <c r="G215" i="87"/>
  <c r="F215" i="87"/>
  <c r="H214" i="87"/>
  <c r="G214" i="87"/>
  <c r="F214" i="87"/>
  <c r="H202" i="87"/>
  <c r="G202" i="87"/>
  <c r="F202" i="87"/>
  <c r="H201" i="87"/>
  <c r="G201" i="87"/>
  <c r="H200" i="87"/>
  <c r="G200" i="87"/>
  <c r="F200" i="87"/>
  <c r="H199" i="87"/>
  <c r="G199" i="87"/>
  <c r="F199" i="87"/>
  <c r="H198" i="87"/>
  <c r="G198" i="87"/>
  <c r="F198" i="87"/>
  <c r="H195" i="87"/>
  <c r="G195" i="87"/>
  <c r="F195" i="87"/>
  <c r="H194" i="87"/>
  <c r="H193" i="87"/>
  <c r="G193" i="87"/>
  <c r="F193" i="87"/>
  <c r="H192" i="87"/>
  <c r="G192" i="87"/>
  <c r="F192" i="87"/>
  <c r="H191" i="87"/>
  <c r="G191" i="87"/>
  <c r="F191" i="87"/>
  <c r="H183" i="87"/>
  <c r="G183" i="87"/>
  <c r="F183" i="87"/>
  <c r="H182" i="87"/>
  <c r="H181" i="87"/>
  <c r="G181" i="87"/>
  <c r="H180" i="87"/>
  <c r="G180" i="87"/>
  <c r="F180" i="87"/>
  <c r="H179" i="87"/>
  <c r="G179" i="87"/>
  <c r="F179" i="87"/>
  <c r="H174" i="87"/>
  <c r="G174" i="87"/>
  <c r="F174" i="87"/>
  <c r="H173" i="87"/>
  <c r="H172" i="87"/>
  <c r="G172" i="87"/>
  <c r="F172" i="87"/>
  <c r="H171" i="87"/>
  <c r="G171" i="87"/>
  <c r="F171" i="87"/>
  <c r="H170" i="87"/>
  <c r="G170" i="87"/>
  <c r="F170" i="87"/>
  <c r="H164" i="87"/>
  <c r="G164" i="87"/>
  <c r="F164" i="87"/>
  <c r="H163" i="87"/>
  <c r="H162" i="87"/>
  <c r="G162" i="87"/>
  <c r="F162" i="87"/>
  <c r="H161" i="87"/>
  <c r="G161" i="87"/>
  <c r="F161" i="87"/>
  <c r="H160" i="87"/>
  <c r="G160" i="87"/>
  <c r="F160" i="87"/>
  <c r="H158" i="87"/>
  <c r="G158" i="87"/>
  <c r="F158" i="87"/>
  <c r="H157" i="87"/>
  <c r="H156" i="87"/>
  <c r="G156" i="87"/>
  <c r="F156" i="87"/>
  <c r="H155" i="87"/>
  <c r="G155" i="87"/>
  <c r="F155" i="87"/>
  <c r="H154" i="87"/>
  <c r="G154" i="87"/>
  <c r="F154" i="87"/>
  <c r="H152" i="87"/>
  <c r="G152" i="87"/>
  <c r="F152" i="87"/>
  <c r="H151" i="87"/>
  <c r="H150" i="87"/>
  <c r="G150" i="87"/>
  <c r="F150" i="87"/>
  <c r="H149" i="87"/>
  <c r="G149" i="87"/>
  <c r="F149" i="87"/>
  <c r="H148" i="87"/>
  <c r="G148" i="87"/>
  <c r="F148" i="87"/>
  <c r="H128" i="87"/>
  <c r="G128" i="87"/>
  <c r="F128" i="87"/>
  <c r="H127" i="87"/>
  <c r="H126" i="87"/>
  <c r="G126" i="87"/>
  <c r="F126" i="87"/>
  <c r="H125" i="87"/>
  <c r="G125" i="87"/>
  <c r="F125" i="87"/>
  <c r="H124" i="87"/>
  <c r="G124" i="87"/>
  <c r="F124" i="87"/>
  <c r="H121" i="87"/>
  <c r="G121" i="87"/>
  <c r="F121" i="87"/>
  <c r="H120" i="87"/>
  <c r="H119" i="87"/>
  <c r="G119" i="87"/>
  <c r="F119" i="87"/>
  <c r="H118" i="87"/>
  <c r="G118" i="87"/>
  <c r="F118" i="87"/>
  <c r="H117" i="87"/>
  <c r="G117" i="87"/>
  <c r="F117" i="87"/>
  <c r="H99" i="87"/>
  <c r="G99" i="87"/>
  <c r="F99" i="87"/>
  <c r="H98" i="87"/>
  <c r="H97" i="87"/>
  <c r="G97" i="87"/>
  <c r="F97" i="87"/>
  <c r="H96" i="87"/>
  <c r="G96" i="87"/>
  <c r="F96" i="87"/>
  <c r="H95" i="87"/>
  <c r="G95" i="87"/>
  <c r="F95" i="87"/>
  <c r="H91" i="87"/>
  <c r="G91" i="87"/>
  <c r="F91" i="87"/>
  <c r="H90" i="87"/>
  <c r="H89" i="87"/>
  <c r="G89" i="87"/>
  <c r="H88" i="87"/>
  <c r="G88" i="87"/>
  <c r="F88" i="87"/>
  <c r="H87" i="87"/>
  <c r="G87" i="87"/>
  <c r="F87" i="87"/>
  <c r="H81" i="87"/>
  <c r="G81" i="87"/>
  <c r="F81" i="87"/>
  <c r="H80" i="87"/>
  <c r="H79" i="87"/>
  <c r="G79" i="87"/>
  <c r="F79" i="87"/>
  <c r="H78" i="87"/>
  <c r="G78" i="87"/>
  <c r="F78" i="87"/>
  <c r="H77" i="87"/>
  <c r="G77" i="87"/>
  <c r="F77" i="87"/>
  <c r="H74" i="87"/>
  <c r="G74" i="87"/>
  <c r="F74" i="87"/>
  <c r="H73" i="87"/>
  <c r="H72" i="87"/>
  <c r="G72" i="87"/>
  <c r="F72" i="87"/>
  <c r="H71" i="87"/>
  <c r="G71" i="87"/>
  <c r="F71" i="87"/>
  <c r="H70" i="87"/>
  <c r="G70" i="87"/>
  <c r="F70" i="87"/>
  <c r="H65" i="87"/>
  <c r="G65" i="87"/>
  <c r="F65" i="87"/>
  <c r="H64" i="87"/>
  <c r="H63" i="87"/>
  <c r="G63" i="87"/>
  <c r="F63" i="87"/>
  <c r="H62" i="87"/>
  <c r="G62" i="87"/>
  <c r="F62" i="87"/>
  <c r="H61" i="87"/>
  <c r="G61" i="87"/>
  <c r="F61" i="87"/>
  <c r="H58" i="87"/>
  <c r="G58" i="87"/>
  <c r="F58" i="87"/>
  <c r="H57" i="87"/>
  <c r="H56" i="87"/>
  <c r="G56" i="87"/>
  <c r="F56" i="87"/>
  <c r="H55" i="87"/>
  <c r="G55" i="87"/>
  <c r="F55" i="87"/>
  <c r="H54" i="87"/>
  <c r="G54" i="87"/>
  <c r="F54" i="87"/>
  <c r="H52" i="87"/>
  <c r="G52" i="87"/>
  <c r="F52" i="87"/>
  <c r="H51" i="87"/>
  <c r="H50" i="87"/>
  <c r="G50" i="87"/>
  <c r="H49" i="87"/>
  <c r="G49" i="87"/>
  <c r="F49" i="87"/>
  <c r="H48" i="87"/>
  <c r="G48" i="87"/>
  <c r="F48" i="87"/>
  <c r="H43" i="87"/>
  <c r="G43" i="87"/>
  <c r="F43" i="87"/>
  <c r="H42" i="87"/>
  <c r="H41" i="87"/>
  <c r="G41" i="87"/>
  <c r="F41" i="87"/>
  <c r="H40" i="87"/>
  <c r="G40" i="87"/>
  <c r="F40" i="87"/>
  <c r="H39" i="87"/>
  <c r="G39" i="87"/>
  <c r="F39" i="87"/>
  <c r="H36" i="87"/>
  <c r="G36" i="87"/>
  <c r="F36" i="87"/>
  <c r="H35" i="87"/>
  <c r="H34" i="87"/>
  <c r="G34" i="87"/>
  <c r="F34" i="87"/>
  <c r="H33" i="87"/>
  <c r="G33" i="87"/>
  <c r="F33" i="87"/>
  <c r="H32" i="87"/>
  <c r="G32" i="87"/>
  <c r="F32" i="87"/>
  <c r="H29" i="87"/>
  <c r="G29" i="87"/>
  <c r="F29" i="87"/>
  <c r="H28" i="87"/>
  <c r="H27" i="87"/>
  <c r="G27" i="87"/>
  <c r="H26" i="87"/>
  <c r="G26" i="87"/>
  <c r="F26" i="87"/>
  <c r="H25" i="87"/>
  <c r="G25" i="87"/>
  <c r="F25" i="87"/>
  <c r="H21" i="87"/>
  <c r="G21" i="87"/>
  <c r="F21" i="87"/>
  <c r="H20" i="87"/>
  <c r="H19" i="87"/>
  <c r="G19" i="87"/>
  <c r="H18" i="87"/>
  <c r="G18" i="87"/>
  <c r="F18" i="87"/>
  <c r="H17" i="87"/>
  <c r="G17" i="87"/>
  <c r="F17" i="87"/>
  <c r="H14" i="87"/>
  <c r="G14" i="87"/>
  <c r="F14" i="87"/>
  <c r="H13" i="87"/>
  <c r="H12" i="87"/>
  <c r="G12" i="87"/>
  <c r="H11" i="87"/>
  <c r="G11" i="87"/>
  <c r="F11" i="87"/>
  <c r="H10" i="87"/>
  <c r="G10" i="87"/>
  <c r="F10" i="87"/>
  <c r="D12" i="53" l="1"/>
  <c r="B12" i="53"/>
  <c r="E44" i="80"/>
  <c r="D44" i="80"/>
  <c r="C44" i="80"/>
  <c r="E43" i="80"/>
  <c r="D43" i="80"/>
  <c r="C43" i="80"/>
  <c r="E42" i="80"/>
  <c r="D42" i="80"/>
  <c r="C42" i="80"/>
  <c r="C3" i="65"/>
  <c r="B10" i="53"/>
  <c r="B9" i="53"/>
  <c r="B8" i="53"/>
  <c r="B7" i="53"/>
  <c r="B5" i="42"/>
  <c r="B4" i="42"/>
  <c r="B3" i="42"/>
  <c r="C45" i="80" l="1"/>
  <c r="E45" i="80"/>
  <c r="D45" i="80"/>
  <c r="J4" i="4" l="1"/>
  <c r="E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tc={4FE810E1-FD25-47DE-869D-930263F5B142}</author>
    <author>tc={89BE11D8-FC80-44D3-B002-97DA4B81F9CF}</author>
  </authors>
  <commentList>
    <comment ref="C17" authorId="0" shapeId="0" xr:uid="{4FE810E1-FD25-47DE-869D-930263F5B142}">
      <text>
        <t>[Threaded comment]
Your version of Excel allows you to read this threaded comment; however, any edits to it will get removed if the file is opened in a newer version of Excel. Learn more: https://go.microsoft.com/fwlink/?linkid=870924
Comment:
    13/12/2022: Group member Balgothrie (F104) removed</t>
      </text>
    </comment>
    <comment ref="C19" authorId="1" shapeId="0" xr:uid="{89BE11D8-FC80-44D3-B002-97DA4B81F9CF}">
      <text>
        <t>[Threaded comment]
Your version of Excel allows you to read this threaded comment; however, any edits to it will get removed if the file is opened in a newer version of Excel. Learn more: https://go.microsoft.com/fwlink/?linkid=870924
Comment:
    17/01/2025 Mbi - New organisation name
Reply:
    28/04/2025 - member F109 removed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tc={6CBF100F-CE5F-43AB-B7E2-614E58B5FD1E}</author>
  </authors>
  <commentList>
    <comment ref="C10" authorId="0" shapeId="0" xr:uid="{6CBF100F-CE5F-43AB-B7E2-614E58B5FD1E}">
      <text>
        <t>[Threaded comment]
Your version of Excel allows you to read this threaded comment; however, any edits to it will get removed if the file is opened in a newer version of Excel. Learn more: https://go.microsoft.com/fwlink/?linkid=870924
Comment:
    For audit plan please contact Andrew Clark, Complaince Manager, M: 07876 556516
T: 01786 406361
andrew.clark@fountainsforestry.co.uk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Meriel Robson</author>
    <author>Alison Pilling</author>
    <author>Emily Blackwell</author>
  </authors>
  <commentList>
    <comment ref="A5" authorId="0" shapeId="0" xr:uid="{00000000-0006-0000-0300-000001000000}">
      <text>
        <r>
          <rPr>
            <b/>
            <sz val="9"/>
            <color indexed="81"/>
            <rFont val="Tahoma"/>
            <family val="2"/>
          </rPr>
          <t xml:space="preserve">Justification for grading as Minor / Major/Obs. </t>
        </r>
        <r>
          <rPr>
            <sz val="9"/>
            <color indexed="81"/>
            <rFont val="Tahoma"/>
            <family val="2"/>
          </rPr>
          <t xml:space="preserve">
</t>
        </r>
      </text>
    </comment>
    <comment ref="C5" authorId="1" shapeId="0" xr:uid="{00000000-0006-0000-0300-000002000000}">
      <text>
        <r>
          <rPr>
            <b/>
            <sz val="9"/>
            <color indexed="81"/>
            <rFont val="Tahoma"/>
            <family val="2"/>
          </rPr>
          <t>Alison Pilling:</t>
        </r>
        <r>
          <rPr>
            <sz val="9"/>
            <color indexed="81"/>
            <rFont val="Tahoma"/>
            <family val="2"/>
          </rPr>
          <t xml:space="preserve">
drop down data in rows 1-3 column J.</t>
        </r>
      </text>
    </comment>
    <comment ref="D5" authorId="2" shapeId="0" xr:uid="{00000000-0006-0000-0300-000003000000}">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 ref="K5" authorId="1" shapeId="0" xr:uid="{00000000-0006-0000-0300-000004000000}">
      <text>
        <r>
          <rPr>
            <b/>
            <sz val="9"/>
            <color indexed="81"/>
            <rFont val="Tahoma"/>
            <family val="2"/>
          </rPr>
          <t>Alison Pilling:</t>
        </r>
        <r>
          <rPr>
            <sz val="9"/>
            <color indexed="81"/>
            <rFont val="Tahoma"/>
            <family val="2"/>
          </rPr>
          <t xml:space="preserve">
Use Open or Closed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KAKI - Karina S. Kitnæs</author>
  </authors>
  <commentList>
    <comment ref="B24" authorId="0" shapeId="0" xr:uid="{00000000-0006-0000-0400-000001000000}">
      <text>
        <r>
          <rPr>
            <sz val="8"/>
            <color indexed="81"/>
            <rFont val="Tahoma"/>
            <family val="2"/>
          </rPr>
          <t>Name, 3 line description of key qualifications and experience</t>
        </r>
      </text>
    </comment>
    <comment ref="B32" authorId="0" shapeId="0" xr:uid="{00000000-0006-0000-0400-000002000000}">
      <text>
        <r>
          <rPr>
            <sz val="8"/>
            <color indexed="81"/>
            <rFont val="Tahoma"/>
            <family val="2"/>
          </rPr>
          <t>Name, 3 line description of key qualifications and experience</t>
        </r>
      </text>
    </comment>
    <comment ref="B42" authorId="0" shapeId="0" xr:uid="{00000000-0006-0000-0400-000003000000}">
      <text>
        <r>
          <rPr>
            <sz val="8"/>
            <color indexed="81"/>
            <rFont val="Tahoma"/>
            <family val="2"/>
          </rPr>
          <t>include name of site visited, items seen and issues discussed</t>
        </r>
      </text>
    </comment>
    <comment ref="B49" authorId="0" shapeId="0" xr:uid="{00000000-0006-0000-0400-000004000000}">
      <text>
        <r>
          <rPr>
            <sz val="8"/>
            <color indexed="81"/>
            <rFont val="Tahoma"/>
            <family val="2"/>
          </rPr>
          <t xml:space="preserve">Edit this section to name standard used, version of standard (e.g. draft number), date standard finalised. </t>
        </r>
      </text>
    </comment>
    <comment ref="B54" authorId="0" shapeId="0" xr:uid="{00000000-0006-0000-0400-000005000000}">
      <text>
        <r>
          <rPr>
            <sz val="8"/>
            <color indexed="81"/>
            <rFont val="Tahoma"/>
            <family val="2"/>
          </rPr>
          <t>Describe process of adaptation</t>
        </r>
      </text>
    </comment>
    <comment ref="B65" authorId="1" shapeId="0" xr:uid="{00000000-0006-0000-0400-000006000000}">
      <text>
        <r>
          <rPr>
            <b/>
            <sz val="9"/>
            <color indexed="81"/>
            <rFont val="Tahoma"/>
            <family val="2"/>
          </rPr>
          <t>Specific PEFC requirement for Norway and Sweden</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0" authorId="0" shapeId="0" xr:uid="{00000000-0006-0000-0700-000002000000}">
      <text>
        <r>
          <rPr>
            <sz val="8"/>
            <color indexed="81"/>
            <rFont val="Tahoma"/>
            <family val="2"/>
          </rPr>
          <t>include name of site visited, items seen and issues discussed</t>
        </r>
      </text>
    </comment>
    <comment ref="B109" authorId="0" shapeId="0" xr:uid="{00000000-0006-0000-0700-000003000000}">
      <text>
        <r>
          <rPr>
            <sz val="8"/>
            <color indexed="81"/>
            <rFont val="Tahoma"/>
            <family val="2"/>
          </rPr>
          <t>Describe key risks, control systems, identification of certified products and point at which scope of COC 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4" authorId="0" shapeId="0" xr:uid="{663880E9-A0D0-4175-9728-34BCC3088F72}">
      <text>
        <r>
          <rPr>
            <sz val="8"/>
            <color indexed="81"/>
            <rFont val="Tahoma"/>
            <family val="2"/>
          </rPr>
          <t>include name of site visited, items seen and issues discussed</t>
        </r>
      </text>
    </comment>
    <comment ref="B72" authorId="0" shapeId="0" xr:uid="{8C4C709F-E0F6-424E-BBB5-02A98B0C7DC2}">
      <text>
        <r>
          <rPr>
            <sz val="8"/>
            <color indexed="81"/>
            <rFont val="Tahoma"/>
            <family val="2"/>
          </rPr>
          <t>Describe key risks, control systems, identification of certified products and point at which scope of COC ends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00000000-0006-0000-0900-000001000000}">
      <text>
        <r>
          <rPr>
            <sz val="8"/>
            <color rgb="FF000000"/>
            <rFont val="Tahoma"/>
            <family val="2"/>
          </rPr>
          <t>Name, 3 line description of key qualifications and experience</t>
        </r>
      </text>
    </comment>
    <comment ref="B44" authorId="0" shapeId="0" xr:uid="{00000000-0006-0000-09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A00-000001000000}">
      <text>
        <r>
          <rPr>
            <sz val="8"/>
            <color indexed="81"/>
            <rFont val="Tahoma"/>
            <family val="2"/>
          </rPr>
          <t>Name, 3 line description of key qualifications and experience</t>
        </r>
      </text>
    </comment>
    <comment ref="B51" authorId="0" shapeId="0" xr:uid="{00000000-0006-0000-0A00-000002000000}">
      <text>
        <r>
          <rPr>
            <sz val="8"/>
            <color indexed="81"/>
            <rFont val="Tahoma"/>
            <family val="2"/>
          </rPr>
          <t>include name of site visited, items seen and issues discussed</t>
        </r>
      </text>
    </comment>
    <comment ref="B77" authorId="0" shapeId="0" xr:uid="{00000000-0006-0000-0A00-000003000000}">
      <text>
        <r>
          <rPr>
            <sz val="8"/>
            <color indexed="81"/>
            <rFont val="Tahoma"/>
            <family val="2"/>
          </rPr>
          <t>Describe key risks, control systems, identification of certified products and point at which scope of COC ends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tc={A4E0FD00-DE9F-4AD3-8EE1-0BD1E57EE2CF}</author>
    <author>Nicola Brennan</author>
    <author>tc={99ECCB3B-E56C-4568-85E7-1CB768041D07}</author>
    <author>tc={C2444405-4C31-4A45-83A9-2F966B81193A}</author>
  </authors>
  <commentList>
    <comment ref="E10" authorId="0" shapeId="0" xr:uid="{F178AD22-D979-418F-9877-CAA71166846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DD4B38C6-6C6B-463C-B36C-4D621CC7FE8B}">
      <text>
        <r>
          <rPr>
            <b/>
            <sz val="9"/>
            <color indexed="81"/>
            <rFont val="Tahoma"/>
            <family val="2"/>
          </rPr>
          <t>Private, State or Community</t>
        </r>
        <r>
          <rPr>
            <sz val="9"/>
            <color indexed="81"/>
            <rFont val="Tahoma"/>
            <family val="2"/>
          </rPr>
          <t xml:space="preserve">
</t>
        </r>
      </text>
    </comment>
    <comment ref="T10" authorId="0" shapeId="0" xr:uid="{5233BF81-D59F-41E8-A980-3EA1054AED28}">
      <text>
        <r>
          <rPr>
            <b/>
            <sz val="9"/>
            <color indexed="81"/>
            <rFont val="Tahoma"/>
            <family val="2"/>
          </rPr>
          <t>guidance list types, eg. HCV1 &amp; HCV2
as per definition on page A10</t>
        </r>
        <r>
          <rPr>
            <sz val="9"/>
            <color indexed="81"/>
            <rFont val="Tahoma"/>
            <family val="2"/>
          </rPr>
          <t xml:space="preserve">
</t>
        </r>
      </text>
    </comment>
    <comment ref="O30" authorId="2" shapeId="0" xr:uid="{A4E0FD00-DE9F-4AD3-8EE1-0BD1E57EE2CF}">
      <text>
        <t>[Threaded comment]
Your version of Excel allows you to read this threaded comment; however, any edits to it will get removed if the file is opened in a newer version of Excel. Learn more: https://go.microsoft.com/fwlink/?linkid=870924
Comment:
    decreased from 502.02</t>
      </text>
    </comment>
    <comment ref="T35" authorId="3" shapeId="0" xr:uid="{EBDB4225-9F8B-4BC3-AF62-A9687504AFEB}">
      <text>
        <r>
          <rPr>
            <b/>
            <sz val="9"/>
            <color indexed="81"/>
            <rFont val="Tahoma"/>
            <family val="2"/>
          </rPr>
          <t>Nicola Brennan:</t>
        </r>
        <r>
          <rPr>
            <sz val="9"/>
            <color indexed="81"/>
            <rFont val="Tahoma"/>
            <family val="2"/>
          </rPr>
          <t xml:space="preserve">
HCV confirmed 28.10.21</t>
        </r>
      </text>
    </comment>
    <comment ref="O40" authorId="4" shapeId="0" xr:uid="{99ECCB3B-E56C-4568-85E7-1CB768041D07}">
      <text>
        <t>[Threaded comment]
Your version of Excel allows you to read this threaded comment; however, any edits to it will get removed if the file is opened in a newer version of Excel. Learn more: https://go.microsoft.com/fwlink/?linkid=870924
Comment:
    Reduced from 284.3</t>
      </text>
    </comment>
    <comment ref="O43" authorId="5" shapeId="0" xr:uid="{C2444405-4C31-4A45-83A9-2F966B81193A}">
      <text>
        <t>[Threaded comment]
Your version of Excel allows you to read this threaded comment; however, any edits to it will get removed if the file is opened in a newer version of Excel. Learn more: https://go.microsoft.com/fwlink/?linkid=870924
Comment:
    Increased from 72.3ha</t>
      </text>
    </comment>
    <comment ref="T47" authorId="3" shapeId="0" xr:uid="{1424D2F4-908A-4E12-BB77-DAFDAF7988BD}">
      <text>
        <r>
          <rPr>
            <b/>
            <sz val="9"/>
            <color indexed="81"/>
            <rFont val="Tahoma"/>
            <family val="2"/>
          </rPr>
          <t>Nicola Brennan:</t>
        </r>
        <r>
          <rPr>
            <sz val="9"/>
            <color indexed="81"/>
            <rFont val="Tahoma"/>
            <family val="2"/>
          </rPr>
          <t xml:space="preserve">
HCV confirmed 28.10.21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300-000001000000}">
      <text>
        <r>
          <rPr>
            <b/>
            <sz val="8"/>
            <color indexed="81"/>
            <rFont val="Tahoma"/>
            <family val="2"/>
          </rPr>
          <t>MA/S1/S2/S3/S4/RA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400-000001000000}">
      <text>
        <r>
          <rPr>
            <sz val="11"/>
            <rFont val="Palatino"/>
            <family val="1"/>
          </rPr>
          <t/>
        </r>
      </text>
    </comment>
    <comment ref="B15" authorId="0" shapeId="0" xr:uid="{00000000-0006-0000-14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400-000003000000}">
      <text>
        <r>
          <rPr>
            <b/>
            <sz val="8"/>
            <color indexed="81"/>
            <rFont val="Tahoma"/>
            <family val="2"/>
          </rPr>
          <t xml:space="preserve">SA: </t>
        </r>
        <r>
          <rPr>
            <sz val="8"/>
            <color indexed="81"/>
            <rFont val="Tahoma"/>
            <family val="2"/>
          </rPr>
          <t>See Tab A14 for Product Codes</t>
        </r>
      </text>
    </comment>
    <comment ref="D15" authorId="1" shapeId="0" xr:uid="{00000000-0006-0000-14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<sst xmlns="http://schemas.openxmlformats.org/spreadsheetml/2006/main" count="5847" uniqueCount="2576">
  <si>
    <t>SA Certification Forest Certification Public Report</t>
  </si>
  <si>
    <r>
      <t>Forest Manager/Owner</t>
    </r>
    <r>
      <rPr>
        <sz val="14"/>
        <color indexed="10"/>
        <rFont val="Cambria"/>
        <family val="1"/>
      </rPr>
      <t>/organisation</t>
    </r>
    <r>
      <rPr>
        <sz val="14"/>
        <rFont val="Cambria"/>
        <family val="1"/>
      </rPr>
      <t xml:space="preserve"> (Certificate Holder):</t>
    </r>
  </si>
  <si>
    <t>F&amp;W Forestry UK Limited</t>
  </si>
  <si>
    <r>
      <t>Forest Name</t>
    </r>
    <r>
      <rPr>
        <sz val="14"/>
        <color indexed="10"/>
        <rFont val="Cambria"/>
        <family val="1"/>
      </rPr>
      <t>/Group Name</t>
    </r>
    <r>
      <rPr>
        <sz val="14"/>
        <rFont val="Cambria"/>
        <family val="1"/>
      </rPr>
      <t xml:space="preserve">: </t>
    </r>
  </si>
  <si>
    <t>Region and Country:</t>
  </si>
  <si>
    <t>United Kingdom</t>
  </si>
  <si>
    <t xml:space="preserve">Standard: </t>
  </si>
  <si>
    <r>
      <t>PEFC Forest Management Standard UK</t>
    </r>
    <r>
      <rPr>
        <sz val="14"/>
        <color indexed="10"/>
        <rFont val="Cambria"/>
        <family val="1"/>
      </rPr>
      <t xml:space="preserve">; 
UKWAS Forest Management Standard (v4.0; 2018) </t>
    </r>
  </si>
  <si>
    <t>Certificate Code:</t>
  </si>
  <si>
    <t>SA-PEFC-FM/COC-005879</t>
  </si>
  <si>
    <t>PEFC License Code:</t>
  </si>
  <si>
    <t>PEFC/16-40-2175</t>
  </si>
  <si>
    <t>Date of certificate issue:</t>
  </si>
  <si>
    <t>Date of expiry of certificate:</t>
  </si>
  <si>
    <t>Assessment date</t>
  </si>
  <si>
    <t>Date Report Finalised/ Updated</t>
  </si>
  <si>
    <t>SA Auditor</t>
  </si>
  <si>
    <t>Checked by</t>
  </si>
  <si>
    <t>Approved by</t>
  </si>
  <si>
    <t>PA</t>
  </si>
  <si>
    <t>RA</t>
  </si>
  <si>
    <t>9th-19th July 2021</t>
  </si>
  <si>
    <t>13/10/2021
22/10/2021
09/02/2022</t>
  </si>
  <si>
    <t>Matt Talyor</t>
  </si>
  <si>
    <t>Nicola Brennan</t>
  </si>
  <si>
    <t xml:space="preserve">Andy Grundy </t>
  </si>
  <si>
    <t>S1</t>
  </si>
  <si>
    <t>8 - 12 August 2022</t>
  </si>
  <si>
    <t>25/10/2022
15/12/2022</t>
  </si>
  <si>
    <t>Rebecca Haskell</t>
  </si>
  <si>
    <t>Cristina Laza</t>
  </si>
  <si>
    <t>John Rogers</t>
  </si>
  <si>
    <t>S2</t>
  </si>
  <si>
    <t>14-18 August 2023</t>
  </si>
  <si>
    <t>08/11/2023
04/01/2024
10/05/2024
17/07/2024</t>
  </si>
  <si>
    <t>Hamish Crawford</t>
  </si>
  <si>
    <t>Valentins Kuksinovs</t>
  </si>
  <si>
    <t>S3</t>
  </si>
  <si>
    <t>12-16 August 2024</t>
  </si>
  <si>
    <t>23/10/2024
17/01/2025
28/04/2025</t>
  </si>
  <si>
    <t>Ian Rowland</t>
  </si>
  <si>
    <t>Bernardo Hauri</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</si>
  <si>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</si>
  <si>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</si>
  <si>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</si>
  <si>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</si>
  <si>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</si>
  <si>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</si>
  <si>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</si>
  <si>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</si>
  <si>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 April 2020. ©  Produced by Soil Association Certification Limited</t>
  </si>
  <si>
    <t xml:space="preserve">BASIC INFORMATION </t>
  </si>
  <si>
    <t>note to applicant - please complete this column</t>
  </si>
  <si>
    <t>Note: cells highlighted in green include information requested on the FSC database. Please check carefully at each audit and highlight changes in yellow</t>
  </si>
  <si>
    <t>Certification Body</t>
  </si>
  <si>
    <t>Soil Association Certification Ltd</t>
  </si>
  <si>
    <t>Guidance</t>
  </si>
  <si>
    <t>1.1.1</t>
  </si>
  <si>
    <t>Certificate registration code</t>
  </si>
  <si>
    <t>To be completed by SA Certification on issue of certificate</t>
  </si>
  <si>
    <t>1.1.2</t>
  </si>
  <si>
    <t>Type of certification</t>
  </si>
  <si>
    <t>PEFC</t>
  </si>
  <si>
    <t>1.1.3</t>
  </si>
  <si>
    <t>Please detail any current or previous PEFC/Other applications or certifications within the last 5 years
For previous certificates please supply a copy of the last audit report</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</si>
  <si>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</si>
  <si>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</si>
  <si>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</si>
  <si>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</si>
  <si>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</si>
  <si>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</si>
  <si>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</si>
  <si>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</si>
  <si>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</si>
  <si>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Douglas Murray</t>
  </si>
  <si>
    <t>1.2.5</t>
  </si>
  <si>
    <t>Business address</t>
  </si>
  <si>
    <t xml:space="preserve">Bogallan 
North Kessock 
Inverness 
IV1 3XE </t>
  </si>
  <si>
    <t>Street/Town(City)/State(County)/Zip(Postal code)</t>
  </si>
  <si>
    <t xml:space="preserve">Forest owner(s), or </t>
  </si>
  <si>
    <t>1.2.6</t>
  </si>
  <si>
    <t>Country</t>
  </si>
  <si>
    <t>Wood procurement organisation(s), or</t>
  </si>
  <si>
    <t>1.2.7</t>
  </si>
  <si>
    <t>Tel</t>
  </si>
  <si>
    <t>Forest contractor(s):</t>
  </si>
  <si>
    <t>1.2.8</t>
  </si>
  <si>
    <t>Fax</t>
  </si>
  <si>
    <t>Felling operations contractor</t>
  </si>
  <si>
    <t>1.2.9</t>
  </si>
  <si>
    <t>e-mail</t>
  </si>
  <si>
    <t>douglas.murray@fountainsforestry.co.uk</t>
  </si>
  <si>
    <t>Silvicultural contractor, or</t>
  </si>
  <si>
    <t>1.2.10</t>
  </si>
  <si>
    <t>web page address</t>
  </si>
  <si>
    <t>www.fountainsforestry.co.uk</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</si>
  <si>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</si>
  <si>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</si>
  <si>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</si>
  <si>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</si>
  <si>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</si>
  <si>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</si>
  <si>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</si>
  <si>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</si>
  <si>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</si>
  <si>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Group</t>
  </si>
  <si>
    <t xml:space="preserve">Single / Group </t>
  </si>
  <si>
    <t>Single</t>
  </si>
  <si>
    <t>1.3.1.a</t>
  </si>
  <si>
    <t>Type of operation</t>
  </si>
  <si>
    <t xml:space="preserve">Forest owner(s), or 
Wood procurement organisation(s), or
Forest contractor(s):
- Felling operations contractor
- Silvicultural contractor, or
- Forest management planning contractor.
</t>
  </si>
  <si>
    <t>1.3.2a</t>
  </si>
  <si>
    <r>
      <t>Name(s) of the forest</t>
    </r>
    <r>
      <rPr>
        <sz val="11"/>
        <rFont val="Cambria"/>
        <family val="1"/>
      </rPr>
      <t>/organisations covered by the certificate</t>
    </r>
  </si>
  <si>
    <t>Fountains Forestry</t>
  </si>
  <si>
    <t>For groups see Annex 7</t>
  </si>
  <si>
    <t>1.3.2b</t>
  </si>
  <si>
    <t>Number of group members</t>
  </si>
  <si>
    <t>Applicable for groups only</t>
  </si>
  <si>
    <t>1.3.3</t>
  </si>
  <si>
    <t>Number of Forest Management Units (FMUs)</t>
  </si>
  <si>
    <t xml:space="preserve">FMU = Area covered by Forest Management Plan </t>
  </si>
  <si>
    <t>1.3.4</t>
  </si>
  <si>
    <t>UK</t>
  </si>
  <si>
    <t>1.3.5</t>
  </si>
  <si>
    <t>Region</t>
  </si>
  <si>
    <t>1.3.6</t>
  </si>
  <si>
    <t>Latitude</t>
  </si>
  <si>
    <t>refer to members list</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</si>
  <si>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</si>
  <si>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</si>
  <si>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</si>
  <si>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</si>
  <si>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</si>
  <si>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</si>
  <si>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</si>
  <si>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</si>
  <si>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</si>
  <si>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</si>
  <si>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</si>
  <si>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Temperate</t>
  </si>
  <si>
    <t>Boreal/ Temperate/Subtropical/Tropical</t>
  </si>
  <si>
    <t>Boreal</t>
  </si>
  <si>
    <t>1.3.10</t>
  </si>
  <si>
    <t>PEFC Notification fee</t>
  </si>
  <si>
    <t>Subtropical</t>
  </si>
  <si>
    <t>Tropical</t>
  </si>
  <si>
    <t>Forest management</t>
  </si>
  <si>
    <t>Choose from:</t>
  </si>
  <si>
    <t>1.4.1</t>
  </si>
  <si>
    <t>Type of enterprise</t>
  </si>
  <si>
    <t>private</t>
  </si>
  <si>
    <t>Industrial/Non Industrial/Government/
Private/Communal/Group/Resource Manager</t>
  </si>
  <si>
    <t>Tenure management</t>
  </si>
  <si>
    <t xml:space="preserve">Public/State/Community/Private (please give total # ha for each type)
</t>
  </si>
  <si>
    <t>Indigenous/Concession/Low intensity/Small producer</t>
  </si>
  <si>
    <t>Ownership</t>
  </si>
  <si>
    <t xml:space="preserve">Public/State/Community/Private
</t>
  </si>
  <si>
    <t>Indigenous</t>
  </si>
  <si>
    <t>Outsourced processes</t>
  </si>
  <si>
    <t>None</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</si>
  <si>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</si>
  <si>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</si>
  <si>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</si>
  <si>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</si>
  <si>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</si>
  <si>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</si>
  <si>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</si>
  <si>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</si>
  <si>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</si>
  <si>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</si>
  <si>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</si>
  <si>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</si>
  <si>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</si>
  <si>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Plantation</t>
  </si>
  <si>
    <t>Natural/Plantation/Semi-Natural &amp; Mixed Plantation &amp; Natural Forest</t>
  </si>
  <si>
    <t>Natural</t>
  </si>
  <si>
    <t>1.4.4</t>
  </si>
  <si>
    <t>Forest Composition</t>
  </si>
  <si>
    <t>coniferous/broadleaves</t>
  </si>
  <si>
    <t>Broad-leaved/Coniferous/Broad-leaved dominant/Coniferous dominant</t>
  </si>
  <si>
    <t>1.4.5a</t>
  </si>
  <si>
    <t>List of High Nature Values</t>
  </si>
  <si>
    <t>Designated sites include SACs, SSSIs, SPAs and also ASNWs.  The main HCV species which are present include Capercaille, black grouse, red squirrel, pine marten, Scottish wild cat, freshwater pearl mussel
Further information is available in the report and checklist</t>
  </si>
  <si>
    <t xml:space="preserve">Delete as appropriate
See applicable National/Regional/Interim Forest Stewardship Standard for guidance.  </t>
  </si>
  <si>
    <t>Semi-Natural &amp; Mixed Plantation &amp; Natural Forest</t>
  </si>
  <si>
    <t>1.4.6</t>
  </si>
  <si>
    <t>Plantation species category</t>
  </si>
  <si>
    <t>exotic/indigenous</t>
  </si>
  <si>
    <t>Not applicable/Indigenous/Exotic/
Mixed Indigenous and exotic</t>
  </si>
  <si>
    <t>1.4.7</t>
  </si>
  <si>
    <t>Principal Species</t>
  </si>
  <si>
    <t>Spruce and Pine</t>
  </si>
  <si>
    <t>Tree species – list or see Annex 3</t>
  </si>
  <si>
    <t>1.4.8</t>
  </si>
  <si>
    <t>Annual allowable cut (cu.m.yr)</t>
  </si>
  <si>
    <t>250,000 m3</t>
  </si>
  <si>
    <t>Actual Annual Cut (cu.m.yr)</t>
  </si>
  <si>
    <t>146042 m3 - 30/06/2023 to 01/07/2024</t>
  </si>
  <si>
    <t>1.4.8a</t>
  </si>
  <si>
    <t>Approximate annual commercial production of non-timber forest products included in the scope of the certificate, by product type.</t>
  </si>
  <si>
    <t>1.4.9</t>
  </si>
  <si>
    <t>Product categories</t>
  </si>
  <si>
    <t>Round wood / Standing timber</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</si>
  <si>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</si>
  <si>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</si>
  <si>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</si>
  <si>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</si>
  <si>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</si>
  <si>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</si>
  <si>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m: 12
f: 4</t>
  </si>
  <si>
    <t>Number male/female</t>
  </si>
  <si>
    <t>Total:</t>
  </si>
  <si>
    <t>1.4.12</t>
  </si>
  <si>
    <t>Contractors/Community/other workers</t>
  </si>
  <si>
    <t xml:space="preserve">m: 50
f: </t>
  </si>
  <si>
    <t>1.4.13</t>
  </si>
  <si>
    <t>Pilot Project</t>
  </si>
  <si>
    <t>NO</t>
  </si>
  <si>
    <t>Drop down list Y/N</t>
  </si>
  <si>
    <t>1.4.16</t>
  </si>
  <si>
    <t xml:space="preserve">Division of FMUs </t>
  </si>
  <si>
    <t>Number</t>
  </si>
  <si>
    <t>Area</t>
  </si>
  <si>
    <t>Less than 500 ha</t>
  </si>
  <si>
    <t>500 ha – 1000 ha</t>
  </si>
  <si>
    <t>1000 ha – 10,000 ha</t>
  </si>
  <si>
    <t xml:space="preserve">More than 10,000 ha </t>
  </si>
  <si>
    <t>Total</t>
  </si>
  <si>
    <t>YES</t>
  </si>
  <si>
    <t>DO NOT DELETE - contains drop down data</t>
  </si>
  <si>
    <t>Obs</t>
  </si>
  <si>
    <t>Minor</t>
  </si>
  <si>
    <t>Major</t>
  </si>
  <si>
    <t>CORRECTIVE ACTION REGISTER</t>
  </si>
  <si>
    <t>Justification for grading (DROP DOWN LIST)</t>
  </si>
  <si>
    <t>No.</t>
  </si>
  <si>
    <t>Grade</t>
  </si>
  <si>
    <r>
      <t xml:space="preserve">Non-compliance (or potential non-compliance for an Observation)
</t>
    </r>
    <r>
      <rPr>
        <sz val="10"/>
        <rFont val="Cambria"/>
        <family val="1"/>
        <scheme val="major"/>
      </rPr>
      <t>(Groups: specify Group or Member level)</t>
    </r>
  </si>
  <si>
    <t>Std ref</t>
  </si>
  <si>
    <t>Corrective Action Request</t>
  </si>
  <si>
    <t>Root Cause analysis proposed by client at closing meeting</t>
  </si>
  <si>
    <t>Corrective Action proposed by client at closing meeting</t>
  </si>
  <si>
    <t>Deadline</t>
  </si>
  <si>
    <r>
      <t xml:space="preserve">Date &amp; Evidence
</t>
    </r>
    <r>
      <rPr>
        <sz val="10"/>
        <rFont val="Cambria"/>
        <family val="1"/>
        <scheme val="major"/>
      </rPr>
      <t>(Record date &amp; name if closing between surveillance audits.)</t>
    </r>
  </si>
  <si>
    <t>Status</t>
  </si>
  <si>
    <t>Date Closed</t>
  </si>
  <si>
    <t>CARs from S4</t>
  </si>
  <si>
    <t>Minor - unusual/non-systematic</t>
  </si>
  <si>
    <t>At Silton, signage to warn vehicles of overhead powerlines did not carry the maximum safe height. FISA guide 804 section 24 states' Warning notices must be prominently displayed at each side of the lines, clearly showing the maximum safe height for vehicles passing under the lines'</t>
  </si>
  <si>
    <t>UKWAS 5.4.1a</t>
  </si>
  <si>
    <t>The forest manager shall ensure that there is: 
• Compliance with health and safety legislation
• Conformance with associated codes of practice
• Conformance with FISA guidance.</t>
  </si>
  <si>
    <t xml:space="preserve">Failure to adhere to comprehensive pre commencement </t>
  </si>
  <si>
    <t>procedures. Training and communication to close car as well as site specific remedy</t>
  </si>
  <si>
    <t>Within 12 months of the finalisation date of this report, and no later than next annual audit</t>
  </si>
  <si>
    <t xml:space="preserve">Propos this is raised as a minor despite 2019.1 being raised against the same requirement as requirement 5.4.1a is very broad in its coverage and the issues here is around signage rather than  the issue raised at S3 being around spill kits and first aid kit in machines - during the S4 audit, machines inspected held this kit. RA 2021: Photographic and documentary evidence was presented to indicate that this issue had been immidiately resolved. Numerous golapost with correct signage were seen during the RA audit.  </t>
  </si>
  <si>
    <t>Closed</t>
  </si>
  <si>
    <t>Minor - impact limited temporal and spatial scale</t>
  </si>
  <si>
    <t xml:space="preserve">Tree shelter disposal at Bught Shank was undertaken by a contractor who stored and then skipped the material once a full load was collected, however the said contractor did not hold a waste transfer licence in contravention of waste managment legislation. </t>
  </si>
  <si>
    <t>UKWAS 3.6.1</t>
  </si>
  <si>
    <t>The forest shall ensure that waste disposal is in accordance with current waste management legislation and regulations.</t>
  </si>
  <si>
    <t xml:space="preserve">Lack of contractor base due to covid led to contractor offering to remove shelters while on site, this led to slippage in usual checks and procedures which would prevent this error occurring. </t>
  </si>
  <si>
    <t xml:space="preserve">Training and communication to close car as well as site specific remedy in that contractor will get licence immediately. </t>
  </si>
  <si>
    <t>RA 2021: Evidence was presented to show that the contractor in question had immidiately gained the apprporate licnce for the waste transfer following rainsin of this CAR. No issues noted during other site inpsections during the RA audit</t>
  </si>
  <si>
    <t>CARs from RA</t>
  </si>
  <si>
    <t>OBS - complies with the STD requirements but potential NC in future</t>
  </si>
  <si>
    <t>200X.1</t>
  </si>
  <si>
    <t xml:space="preserve">Obs </t>
  </si>
  <si>
    <r>
      <rPr>
        <b/>
        <sz val="11"/>
        <color indexed="12"/>
        <rFont val="Cambria"/>
        <family val="1"/>
      </rPr>
      <t xml:space="preserve">8.3.3: </t>
    </r>
    <r>
      <rPr>
        <sz val="11"/>
        <color indexed="12"/>
        <rFont val="Cambria"/>
        <family val="1"/>
      </rPr>
      <t xml:space="preserve">Immediately on certification the group must include their FSC COC code and FSC status of material (e.g. FSC 100%), on all delivery notes and sales invoices issued for certified product. This will be checked at S1 audit. </t>
    </r>
  </si>
  <si>
    <t>FSC 8.3.3</t>
  </si>
  <si>
    <t xml:space="preserve">The company should include their FSC COC code and FSC status of material (e.g. FSC 100%), as appropriate on all delivery notes &amp; sales invoices issued for certified product.    </t>
  </si>
  <si>
    <t>From first sale of FSC material, to be checked within 12 months of the finalisation date of this report, and no later than next annual audit</t>
  </si>
  <si>
    <r>
      <rPr>
        <b/>
        <u/>
        <sz val="11"/>
        <color indexed="12"/>
        <rFont val="Cambria"/>
        <family val="1"/>
      </rPr>
      <t>2018 S1:</t>
    </r>
    <r>
      <rPr>
        <sz val="11"/>
        <color indexed="12"/>
        <rFont val="Cambria"/>
        <family val="1"/>
      </rPr>
      <t xml:space="preserve"> No FSC sales yet therefore Obs to remain open for review at S2.</t>
    </r>
  </si>
  <si>
    <t>Open</t>
  </si>
  <si>
    <r>
      <t xml:space="preserve">At Corrour FISA guidance 503 had not been followed </t>
    </r>
    <r>
      <rPr>
        <i/>
        <sz val="11"/>
        <rFont val="Cambria"/>
        <family val="1"/>
        <scheme val="major"/>
      </rPr>
      <t>'where stack heights need to be more than product length then extra precautions must be put in place around the stack. The agreed stack height should be included in the site risk assessment'</t>
    </r>
    <r>
      <rPr>
        <sz val="11"/>
        <rFont val="Cambria"/>
        <family val="1"/>
        <scheme val="major"/>
      </rPr>
      <t xml:space="preserve"> Timber stacks were found to be higher than product length and this was not addressed in the risk assessment.  </t>
    </r>
  </si>
  <si>
    <t>UKWAS 3.1.1</t>
  </si>
  <si>
    <t xml:space="preserve">The Group Manager shall ensure that woodland operations conform to forestry best practice guidance. </t>
  </si>
  <si>
    <t>Gap in communications with Standing sale FWM.</t>
  </si>
  <si>
    <t>Add greater detail to pre commemcement procedures in relation to this issue.</t>
  </si>
  <si>
    <t>Within 12 months of certificate issue, and no later than next annual audit</t>
  </si>
  <si>
    <t>S1 follow - up email seen reminding manager of best practice requirements.  Timber stacks inspected at S1 audit all seen either to be no more than product length or to have risk assessments / appropriate control measures in place when over this height</t>
  </si>
  <si>
    <t xml:space="preserve">St Barracks, PAWS areas had not been assessed for remnant features. The manager's intention was to assess areas as part of detailed planning prior to harvesting. However, one area of PAWS sits in an area that was not due for harvesting until 2036 leaving any remnant features that may be in this area vulnerable to irreversible degrade. </t>
  </si>
  <si>
    <t>UKWAS 4.3.1 b</t>
  </si>
  <si>
    <t xml:space="preserve">The owner/manager shall:
• Identify and evaluate remnant features,
• Identify and evaluate threats,
• Adopting a precautionary approach, prioritise actions based on the level of threat and the value of remnants, and
• Implement targeted actions. </t>
  </si>
  <si>
    <t>Incorrect interpretation of standard by Forest Manager</t>
  </si>
  <si>
    <t xml:space="preserve">FM now undertsnds requirement. PAWS area in question will be surveyed. </t>
  </si>
  <si>
    <t>S1 -  PAWS survey undertaken at Barracks on 4/8/21.  Survey results, including identified actions seen, evidencing full compliance. No PAWS at any sites visited during S1.</t>
  </si>
  <si>
    <t>CARs from S1</t>
  </si>
  <si>
    <t>Observation</t>
  </si>
  <si>
    <t>At Hallmanor the felling plan provided by the timber purchaser to the operators did not fully match the information communicated to them by the Fountains manager as it failed to mention the potential presence of red squirrels or badgers.  The harvester operator did, however, confirm that they had been made aware of their potential presence by the Fountains manager, showed very good knowledge of signs of badgers and red squirrels and had identified and reported to the Fountains manager a disused badger sett on site. It was clear, therefore that the operators  understood the requirements for protection of rare / protected species on site but the failure of the purchaser to use the information provided to them by Fountains to identify the potential presence of these species on the written felling plan provided to operators could lead to a future non-compliance.</t>
  </si>
  <si>
    <t>UKWAS 3.1.2</t>
  </si>
  <si>
    <t>N/A</t>
  </si>
  <si>
    <t>S2: Processes to ensure diligent reviews and contractor communication , raised formally in Managers Meeting on 1 Sep 2022, 
Company has confirmed that all risk assessments  back from contractors now reflect FF risk assessments as a minimum. 
Confirmed for sites visited at audit. Noted also knowledge on badger sett identified and demarcated at New Kelso well understood by machinery operator interviewed.
Observation closed.</t>
  </si>
  <si>
    <t>At Hallmanor the manager had instructed the use of urea for stump treatment but had not followed procedure regarding  informing Fountains Compliance Manager. As urea has not been used historically at any site, an ESRA was not in place and as the Compliance Manager was unaware of this current usage he had not prepared one nor reminded the manager of the requirement to justify or record usage.</t>
  </si>
  <si>
    <t>UKWAS 3.4.2 c and FSC Ref - FSC-POL-30-001 v3 para 4.12, part 2 and 4</t>
  </si>
  <si>
    <t xml:space="preserve">The owner/ manager shall prepare and implement an effective integrated pest management strategy that, where pesticides and biological control agents are to be used, justifies their use                                                          demonstrating that there is no practicable alternative, in terms of economic, social and environmental costs                                                                                                 </t>
  </si>
  <si>
    <t>Historically there has been no use of urea, so the IPMS does not expressly cover use of urea.  There is a procedure in place for managers to inform the Compliance Manager of any new chemical usage but the manager for Hallmanor had not followed this procedure; however the lack of clarity within the IPMS is likely to have been a contributing factor.</t>
  </si>
  <si>
    <t>1. ESRA to be drafted 2. Forestry Management Manual to be revised to specifically mention urea. 3. All managers to be issued with a reminder regarding procedure for informing Compliance Manager of new chemical usage. 4. Harvesting pre-job checklist to be revised to include a specific question regarding urea usage</t>
  </si>
  <si>
    <t xml:space="preserve">S2: Management Manual amended at Appendix II, Synthetic Chemicals Policy to incorporate Urea as a fungicide in stump treatment. ESRA for Urea prepared (dated 25 Aug 2022, sighted).
Condition closed. </t>
  </si>
  <si>
    <t>At Hallmanor, a number of tree shelters were seen to remain on trees where they were no longer required. When questioned the manager explained that he would be able to remove these shelters  as part of waste removal when the first phase of planting commenced ie when collecting planting bags. As there was no written plan or identifiable budget item for this work  there is a danger of non-compliance as the manager currently has no reminders in place to include this tree shelter removal is indeed undertaken as part of the post - planting waste removal.</t>
  </si>
  <si>
    <t>UKWAS 3.6.2</t>
  </si>
  <si>
    <t>S2: Company has amended Management Manual (section Reduntant Materials in Appendix II to clarify procedures from removal of tree shelters. Implementation example - Kirk Hill Compliance Framework.
Observation closed.</t>
  </si>
  <si>
    <t>At Loch Ree the manager was aware of the location of all high seats, could evidence their inspections and the permanent high seat in Cpt. 5 inspected during audit was seen to be relatively new, in good condition and with signage in place; however as the manager has not mapped high seat locations there is a danger of inspections being missed in future.</t>
  </si>
  <si>
    <t>UKWAS 5.2.1</t>
  </si>
  <si>
    <t>S2: Findings shared internally, GPS locations were already known, but not always shown on maps. Deer Management Maps now produced for all applicable properties, which show location/type of high seats - (e.g. Glenglass).
Observation closed.</t>
  </si>
  <si>
    <t>At Kens Wood there was no fire extinguisher in the excavator on site for mounding operations</t>
  </si>
  <si>
    <t>UKWAS 5.4.1</t>
  </si>
  <si>
    <t>The owner / manager shall ensure that there is compliance with health and safety legislation, conformance with associated codes of practice and conformance with FISA guidance</t>
  </si>
  <si>
    <t xml:space="preserve">Overfamilarity leading to incomplete / hasty checks at start of contract. The manager had used the same contractor on many occasions and during previous checks a fire extinguisher had always been present. </t>
  </si>
  <si>
    <t xml:space="preserve">1.  All managers to be reminded of the need to undertake standard checks in full at the start of every contract. 2. Compliance evaluation on inspections to be undertaken. </t>
  </si>
  <si>
    <t>S2: Findings shared internally, forest manager went back to Kens Wood SEQ Inspection 22 Aug 2022 shows extinguishers checked and present. Investigation revealed one off incident. In-test fire extinguishers observed during audit filed inspections (e.g. Glenglass, New Kelso).
Condition closed.</t>
  </si>
  <si>
    <t>CARs from S2</t>
  </si>
  <si>
    <t>During the audit inspection at Glenglass, the site of a recent landslip was inspected. The landslip occurred during the night of 2/3 August 2023 following torrential rain, resulting in an earth blockage to an extraction track. It was detected by a harvesting operator the following day. Incident Report I149 confirms the company was immediately notified, restoration works agreed and implemented so that road and drainage systems were operational and no diffuse pollution issues occurred. 
The company's management system was implemented correctly and the audit site inspection confirmed no environmental damage.
However,  the Glenglass LTFP had not identified landslip risk, noting that the site was  of gentle slopes of southern uplands (section 1.5 Site and Species Description) and there was no reference to  soil surface instability and/or landslip potential in section 3.1 Constraints and opportunities Table 5 Site Soils. 
While the incident and response were well handled, its occurrence does provide learnings for incorporation into subsequent revisions of the plan and in relation to planning for harvesting during phases 3 to 5.</t>
  </si>
  <si>
    <t>UKWAS 2.4.1</t>
  </si>
  <si>
    <t>The owner/manager should plan and implement measures to maintain and/or enhance long_x0002_term soil and hydrological functions</t>
  </si>
  <si>
    <t>S3: Discussions with senior company managers, and forest managers at all locations, confirmed that landslip risk continues to be a focus during planning operations.</t>
  </si>
  <si>
    <t>CARs from S3</t>
  </si>
  <si>
    <t>At both Harran and Gilkerscleuch West, machine operators each had two first aid kits - one older containing out-of-date material, and a new one, in-date and complete.</t>
  </si>
  <si>
    <t>UKWAS 1.1.2</t>
  </si>
  <si>
    <t>There should be conformance with the spirit of all relevant codes of practice or good practice guidelines.</t>
  </si>
  <si>
    <t>Oversight when issuing new first aid kits</t>
  </si>
  <si>
    <t>Coordination with FWM to raise awareness of need for only one, in-date, first aid kit, in the cab.</t>
  </si>
  <si>
    <t>.</t>
  </si>
  <si>
    <t>Choose one option from the drop downs</t>
  </si>
  <si>
    <t>Minor - Temporary lapse</t>
  </si>
  <si>
    <t>Major - continung over a long time period</t>
  </si>
  <si>
    <t>Major - repeated/systematic</t>
  </si>
  <si>
    <t>Major - affects a wide area and/or causes significant damage,</t>
  </si>
  <si>
    <t>Major - absence or a total breakdown of a system,</t>
  </si>
  <si>
    <t>Major - not corrected or adequately responded to by the client once identified.</t>
  </si>
  <si>
    <r>
      <t>THE CERTIFICATION ASSESSMENT PROCESS -</t>
    </r>
    <r>
      <rPr>
        <b/>
        <sz val="11"/>
        <color indexed="12"/>
        <rFont val="Cambria"/>
        <family val="1"/>
      </rPr>
      <t/>
    </r>
  </si>
  <si>
    <t>Assessment dates</t>
  </si>
  <si>
    <t>Re-Assessment dates</t>
  </si>
  <si>
    <t>9-19th July 2021</t>
  </si>
  <si>
    <t>Itinerary</t>
  </si>
  <si>
    <r>
      <rPr>
        <b/>
        <sz val="11"/>
        <rFont val="Calibri"/>
        <family val="2"/>
      </rPr>
      <t>Friday 9th July (Remote)</t>
    </r>
    <r>
      <rPr>
        <sz val="11"/>
        <rFont val="Calibri"/>
        <family val="2"/>
      </rPr>
      <t xml:space="preserve">
9:30 – 10:30 Opening meeting, 2020 CAR review, and group checklist review 
12:30 – 17:00 Group, site, and 2020 CAR document review (MT)</t>
    </r>
  </si>
  <si>
    <r>
      <rPr>
        <b/>
        <sz val="11"/>
        <rFont val="Calibri"/>
        <family val="2"/>
      </rPr>
      <t>Sunday 11th July (Remote)</t>
    </r>
    <r>
      <rPr>
        <sz val="11"/>
        <rFont val="Calibri"/>
        <family val="2"/>
      </rPr>
      <t xml:space="preserve">
9:00-12:00 Site Document Review (MT)</t>
    </r>
  </si>
  <si>
    <r>
      <rPr>
        <b/>
        <sz val="11"/>
        <rFont val="Calibri"/>
        <family val="2"/>
      </rPr>
      <t>Monday 12th July (Remote)</t>
    </r>
    <r>
      <rPr>
        <sz val="11"/>
        <rFont val="Calibri"/>
        <family val="2"/>
      </rPr>
      <t xml:space="preserve">
9:15-10:15 Corrour remote audit and site visit plan (JS, AC, MT)
10:30-11:30 Barracks remote audit and site visit plan (MT, SH, AC, MT)
11:45-12-45 Admirals, Bhrochain, Carn Mor/Innis Beith/Tutim remote audit and site visit plan (II, AC, MT)
1:30 – 17:00 Site document review (MT)</t>
    </r>
  </si>
  <si>
    <r>
      <rPr>
        <b/>
        <sz val="11"/>
        <rFont val="Cambria"/>
        <family val="1"/>
        <scheme val="major"/>
      </rPr>
      <t>Tuesday 13th July</t>
    </r>
    <r>
      <rPr>
        <sz val="11"/>
        <rFont val="Cambria"/>
        <family val="1"/>
        <scheme val="major"/>
      </rPr>
      <t xml:space="preserve">
All day – MT travel north (MT)</t>
    </r>
  </si>
  <si>
    <r>
      <rPr>
        <b/>
        <sz val="11"/>
        <rFont val="Cambria"/>
        <family val="1"/>
        <scheme val="major"/>
      </rPr>
      <t>Wednesday 14th July</t>
    </r>
    <r>
      <rPr>
        <sz val="11"/>
        <rFont val="Cambria"/>
        <family val="1"/>
        <scheme val="major"/>
      </rPr>
      <t xml:space="preserve">
10:00 – 17:00 Admirals, Bhrochain, Carn Mor/Innis Beith/Tutim Site visits (II, AC, MT)
17:00- 19:00 Travel to Newtonmore (MT)</t>
    </r>
  </si>
  <si>
    <r>
      <rPr>
        <b/>
        <sz val="11"/>
        <rFont val="Cambria"/>
        <family val="1"/>
        <scheme val="major"/>
      </rPr>
      <t>Thursday 15th July</t>
    </r>
    <r>
      <rPr>
        <sz val="11"/>
        <rFont val="Cambria"/>
        <family val="1"/>
        <scheme val="major"/>
      </rPr>
      <t xml:space="preserve">
9:30- 15:30 Corrour Site visit (JS, AC, MT)</t>
    </r>
  </si>
  <si>
    <r>
      <rPr>
        <b/>
        <sz val="11"/>
        <rFont val="Cambria"/>
        <family val="1"/>
        <scheme val="major"/>
      </rPr>
      <t>Friday 16th July</t>
    </r>
    <r>
      <rPr>
        <sz val="11"/>
        <rFont val="Cambria"/>
        <family val="1"/>
        <scheme val="major"/>
      </rPr>
      <t xml:space="preserve">
9:30-15:30 Barracks Site Visit (MT, SH, AC, MT, DM)
15:30-17:30 Travel to Glasgow (MT)</t>
    </r>
  </si>
  <si>
    <r>
      <rPr>
        <b/>
        <sz val="11"/>
        <rFont val="Cambria"/>
        <family val="1"/>
        <scheme val="major"/>
      </rPr>
      <t>Monday 19th July (Remote)</t>
    </r>
    <r>
      <rPr>
        <sz val="11"/>
        <rFont val="Cambria"/>
        <family val="1"/>
        <scheme val="major"/>
      </rPr>
      <t xml:space="preserve">
9:30-14:00 Document review and stakeholder meetings (All)
14:00-16:00 Auditor prepare for closing meeting (MT)
16:30 – 17:30 Closing meeting (AC, DM, MT)</t>
    </r>
  </si>
  <si>
    <t>Estimate of person days to implement assessment</t>
  </si>
  <si>
    <t>9 Days</t>
  </si>
  <si>
    <t>Justification for increasing and decreasing factors</t>
  </si>
  <si>
    <t>None. Hybrid audit due to Covid -19 pandemic.</t>
  </si>
  <si>
    <t>Assessment team</t>
  </si>
  <si>
    <t>The assessment team consisted of:</t>
  </si>
  <si>
    <r>
      <t xml:space="preserve">1) </t>
    </r>
    <r>
      <rPr>
        <sz val="11"/>
        <rFont val="Cambria"/>
        <family val="1"/>
      </rPr>
      <t xml:space="preserve"> Matt Taylor (Audit Team Leader) 10 years lead auditor experience UK and overseas. 20 years forest mangement experience including management planning, woodland creation and native woodland management. </t>
    </r>
  </si>
  <si>
    <t>Team members’ c.v.’s are held on file at the SA Cert office.</t>
  </si>
  <si>
    <t>3.2.1</t>
  </si>
  <si>
    <t>Report author</t>
  </si>
  <si>
    <t>Matt Taylor</t>
  </si>
  <si>
    <t>Report Peer review</t>
  </si>
  <si>
    <t>The Inspection report and draft SA Cert decision was reviewed by a Peer Review Panel consisting of:</t>
  </si>
  <si>
    <t>1)  name &amp; summary of relevant expertise</t>
  </si>
  <si>
    <t>2)  name &amp; summary of relevant expertise</t>
  </si>
  <si>
    <t>The Inspection report and draft SA Cert decision was also sent to the client for comment.</t>
  </si>
  <si>
    <t>Certification decision</t>
  </si>
  <si>
    <t>See annex 11</t>
  </si>
  <si>
    <t>Rationale for approach to assessment</t>
  </si>
  <si>
    <t xml:space="preserve">The assessment involved review of relevant group and management planning documentation and records, site visits, discussion with forest managers and workers and completion of the group and forest management checklists. </t>
  </si>
  <si>
    <t>Justification for selection of items and places inspected</t>
  </si>
  <si>
    <t>Throughout audit: A range of documents were reviewed received by e-mail - including: Title documents, felling licences, permitted development notices, forest plans, work instructions, contractor certification, internal audit documentation, chemical and fertiliser use records, group management documentation, timber invoices, maps</t>
  </si>
  <si>
    <t>Admirals: New roading and planned harvest areas.</t>
  </si>
  <si>
    <t>Carn Mor: Recent harvesting,  recent restock</t>
  </si>
  <si>
    <t>Bhrochain: Recent harvesting, active mounding, recent restock</t>
  </si>
  <si>
    <t>Corrour: PAWS, SSSI, new road, active harvesting, chemical use, restock</t>
  </si>
  <si>
    <t>Barracks: New roading, restock, harvesting, white tailed eagle protection</t>
  </si>
  <si>
    <t>Standards used (inc version and date approved)</t>
  </si>
  <si>
    <r>
      <t xml:space="preserve">The forest management was evaluated against </t>
    </r>
    <r>
      <rPr>
        <i/>
        <sz val="11"/>
        <rFont val="Cambria"/>
        <family val="1"/>
      </rPr>
      <t xml:space="preserve">UKWAS V4 Effective from April 1st 2018 </t>
    </r>
    <r>
      <rPr>
        <sz val="11"/>
        <rFont val="Cambria"/>
        <family val="1"/>
      </rPr>
      <t xml:space="preserve"> Available at https://fsc.org/en/document-center</t>
    </r>
  </si>
  <si>
    <t>AND for groups</t>
  </si>
  <si>
    <t>The group system was evaluated against the SA Cert Group Certification Standard and Checklist.</t>
  </si>
  <si>
    <t>3.7.1</t>
  </si>
  <si>
    <t>Adaptations/Modifications to standard</t>
  </si>
  <si>
    <t xml:space="preserve">Stakeholder consultation process </t>
  </si>
  <si>
    <t>3.8.1</t>
  </si>
  <si>
    <t>Summary of stakeholder process</t>
  </si>
  <si>
    <t>542 consultees were contacted</t>
  </si>
  <si>
    <t>3 responses were received</t>
  </si>
  <si>
    <t>Consultation was carried out on 18/May/2021</t>
  </si>
  <si>
    <t>3 interviews were held in person during audit and 1 contact by e-mail</t>
  </si>
  <si>
    <t>See A2 for summary of issues raised by stakeholders and SA Cert response</t>
  </si>
  <si>
    <t>3.8.2</t>
  </si>
  <si>
    <t>Information gathered from external government agencies such as agencies responsible for forest, nature protection and working environment, and national webbased data portals)</t>
  </si>
  <si>
    <t>Data from 1 organisation gathered</t>
  </si>
  <si>
    <t>Data gathered include: Ancient woodland inventory (Scotland)</t>
  </si>
  <si>
    <t>Observations</t>
  </si>
  <si>
    <t>Each non-compliance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</si>
  <si>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</si>
  <si>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</si>
  <si>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Ref</t>
  </si>
  <si>
    <t>Issue</t>
  </si>
  <si>
    <t>WGCS x.x</t>
  </si>
  <si>
    <t>FSC x.x</t>
  </si>
  <si>
    <t>UKWAS x.x, FSC x.x</t>
  </si>
  <si>
    <t>etc</t>
  </si>
  <si>
    <t>Results, Conclusions and Recommendations</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</si>
  <si>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</si>
  <si>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A certificate has been issued for the period given on the cover page and will be maintained  subject to successful performance at surveillance assessments.</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</si>
  <si>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</si>
  <si>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</si>
  <si>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</si>
  <si>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</si>
  <si>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Fountains Forestry UK Limited - Resource Management Group (RMG) established to provide client owners with a means of certifying owned woodlands as sustainably managed under FSC &amp; PFC requirements and meeting UKWAS and UKFS standards. Douglas Murray is the RMG Sponsoring Director for Forestry (SDF) responsible for the overall management of the group. RMG is supported by ISO certified integrated management systems (IMS) to meet H&amp;S, Env and Quality requirements. The IMS has a wide range of documented policies, manuals, procedures, guidance and other supporting records and forms. The RMG has dedicated resource with a full time Compliance Manager supporting the SDF and dedicated forest managers and admin staff in locations across the country to manage the certified owner woodlands.</t>
  </si>
  <si>
    <t>5.3.2</t>
  </si>
  <si>
    <t>Management objectives</t>
  </si>
  <si>
    <t>This is a group scheme with Multiple FMU's, there is a clear system to ensure all sites meet the FSC requirements. The specific requirements for the RMG management are set out in the Forest Management Manual (FMM) with details of group requirements applied uniformly to all group members.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</si>
  <si>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</si>
  <si>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</si>
  <si>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</si>
  <si>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</si>
  <si>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5.4.2</t>
  </si>
  <si>
    <t>documented system / Centralised policies and procedures</t>
  </si>
  <si>
    <t xml:space="preserve">Description of resources available: technical (ie. equipment) and human (ie no. of people /relevant training/access to expert advice)  </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</si>
  <si>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</si>
  <si>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</si>
  <si>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</si>
  <si>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</si>
  <si>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r>
      <t xml:space="preserve">FIRST SURVEILLANCE - </t>
    </r>
    <r>
      <rPr>
        <b/>
        <i/>
        <sz val="11"/>
        <color indexed="12"/>
        <rFont val="Cambria"/>
        <family val="1"/>
      </rPr>
      <t>edit text in blue as appropriate and change to black text before submitting report for review</t>
    </r>
  </si>
  <si>
    <t>Surveillance Assessment dates</t>
  </si>
  <si>
    <t>8 August Opening meeting Rebecca Haskell ( auditor), Andrew Clark (Fountains Compliance Manager), Douglas Murray (Fountains Director)</t>
  </si>
  <si>
    <t>8 August Audit: Review of documentation [&amp; Group systems], staff interviews</t>
  </si>
  <si>
    <t>8 August Site visit  Loch Ree</t>
  </si>
  <si>
    <t>9 August Site visits Kens Wood, Hallmanor</t>
  </si>
  <si>
    <t>10 August Review of documentation [&amp; Group systems], staff interviews</t>
  </si>
  <si>
    <t>11 August Site visits Garvary, Carn Mor, Innis Beithe &amp; Tutim</t>
  </si>
  <si>
    <t xml:space="preserve">12 August Review of documentation </t>
  </si>
  <si>
    <t>12 August Closing meeting Rebecca Haskell ( auditor), Andrew Clark (Fountains Compliance Manager), Douglas Murray (Fountains Director)</t>
  </si>
  <si>
    <t>Estimate of person days to complete surveillance assessment</t>
  </si>
  <si>
    <t>Summary of person days including time spent on preparatory work, actual audit days, consultation and report writing 8 days</t>
  </si>
  <si>
    <t>Factors increasing auditing time: None</t>
  </si>
  <si>
    <t xml:space="preserve">Factors decreasing auditing time: Plantations, Group and multiple MU certificates. </t>
  </si>
  <si>
    <t>Surveillance Assessment team</t>
  </si>
  <si>
    <t xml:space="preserve"> Rebecca Haskell, BSc Agricultural and Food Marketing, MSc Forestry, CMIOSH.  30+ years experience working in UK Forestry / Woodland Management in both public and charitable sectors, inlcuding several years as H&amp;S Manager for a woodland conservation charity. She has been auditing for Soil Association since 2012.</t>
  </si>
  <si>
    <t>Team members’ c.v.’s are held on file.</t>
  </si>
  <si>
    <t>6.3.1</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</si>
  <si>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</si>
  <si>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</si>
  <si>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6.4.1</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</si>
  <si>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</si>
  <si>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</si>
  <si>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The following criteria were assessed: UKWAS Sections 3 &amp; 5. None of the FMUs contained HCV attributes.</t>
  </si>
  <si>
    <t>Group standards</t>
  </si>
  <si>
    <t>PEFC Trademark Standard PEFC ST 2001</t>
  </si>
  <si>
    <t>Stakeholder consultation</t>
  </si>
  <si>
    <t>296 consultees were contacted</t>
  </si>
  <si>
    <t>1 responses were received</t>
  </si>
  <si>
    <t>Consultation was carried out on 13/06/2022</t>
  </si>
  <si>
    <t>Forwarder operators interviewed during audit at Loch Ree and Hallmanor, excavator operator interviewed at Kens Wood, Harvester operator interviewed at Hallmanor and HND student on placement with Fountains interviewed at Garvary</t>
  </si>
  <si>
    <t>Review of corrective actions</t>
  </si>
  <si>
    <t xml:space="preserve">Action taken in relation to previously issued conditions is reviewed given in Section 2 of this report. </t>
  </si>
  <si>
    <t xml:space="preserve">Main sites visited in each FMU </t>
  </si>
  <si>
    <t>8/8/22 Loch Ree - document review on site - management planning documentation and records reviewed with manager.  Site visit included checking haulage route and  general drive round forest road network, including section of new road - issues around consultation with local community regarding timber haulage discussed in detail. Redundant materials removal discussed; also management of small pockets of rhododendron. Cpt. 6 harvesting site inspected and forwarder operator interviewed.  Cpt. 5 high seat inspected and deer management discussed. Borrow pit inspected and area of phytophthora affected larch seen. Brockloch Cairn archaeological feature and associated buffer zone inspected.</t>
  </si>
  <si>
    <t>9/8 Kens Wood - document review on site - management planning documentation and records reviewed with manager.  Site visit included inspection of haulage route, including listed Viaduct.  Mounding operation - site walked, riparian buffer zones observed, drainage discussed and excavator operator interviewed.</t>
  </si>
  <si>
    <t>9/8 Hallmanor - document review on site - management planning documentation and records reviewed with manager. Site visit included general drive along forest road - redundant materials planning discussed regarding removal of tree shelters.  Live harvesting site visited - protection of archaeological features and private water supply seen; also disused badger sett.  Forwarder operator and harvester operator interviewed.</t>
  </si>
  <si>
    <t>Garvary -  Document review at office 10/8 and on site 11/8 - management planning documentation and records reviewed with managers. Sit visit included Cpt. 1 harvesting site (inactive) - stacks inspected; also log bridge and thatching of extraction routes. High seat inspected and checked against information on maps / previous inspections. Deer management discussed. No operators on site but HND student placement interviewed. Borrow pit near Cpt. 1 inspected and general drive through forest on road network.</t>
  </si>
  <si>
    <t>Carn Mor, Innis Beithe &amp; Tutim Document review at office 10/8 and on site 11/8 - management planning documentation and records reviewed with managers. Site visit - no live operations at time of audit. Borrow pit inspected at Tutim; also high seat and associated map / inspection records. Drive through forest road network to Upper &amp; Lower Carn Mor - restock of various ages seen and weevil control / fertiliser requirements discussed; also redundant materials planning.</t>
  </si>
  <si>
    <t>6.7.1</t>
  </si>
  <si>
    <t>Records reviewed:</t>
  </si>
  <si>
    <t>a)</t>
  </si>
  <si>
    <t>Complaints received</t>
  </si>
  <si>
    <t>b)</t>
  </si>
  <si>
    <t>Number of accidents in forest work (serious / fatal) since last audit:</t>
  </si>
  <si>
    <t>Whole group: None</t>
  </si>
  <si>
    <t>c)</t>
  </si>
  <si>
    <t>List of chemical pesticides used within the forest area since the last audit, summarised quantitative data on their use (amount and area) and reason for use;</t>
  </si>
  <si>
    <t>Acetamiprid</t>
  </si>
  <si>
    <t>Weevil Control</t>
  </si>
  <si>
    <t>1468ha</t>
  </si>
  <si>
    <t>562kg</t>
  </si>
  <si>
    <t>Propyzamide</t>
  </si>
  <si>
    <t>Grass control</t>
  </si>
  <si>
    <t>224.5ha</t>
  </si>
  <si>
    <t>151 Ltr</t>
  </si>
  <si>
    <t>Trico Active ingredient sheep fat</t>
  </si>
  <si>
    <t>Deer browsing deterrent</t>
  </si>
  <si>
    <t>160 Ltrs</t>
  </si>
  <si>
    <t xml:space="preserve">Asulox, Asulam Sodium </t>
  </si>
  <si>
    <t>Bracken Control</t>
  </si>
  <si>
    <t>9.27ha</t>
  </si>
  <si>
    <t>92 Ltr</t>
  </si>
  <si>
    <t>Glyphosate</t>
  </si>
  <si>
    <t>Used as a pre-planting control for grass and broadleaf weeds, due to risks of contact damage its use is considered a high risk for post planting controls unless trees are otherwise protected, i.e. in tree shelters. Glyphosate is also deployed to control vegetation growth on forest roads to reduce maintenance costs and limit the risk of loss of traction for vehicles.</t>
  </si>
  <si>
    <t>62.6ha</t>
  </si>
  <si>
    <t>204 litres</t>
  </si>
  <si>
    <t>d)</t>
  </si>
  <si>
    <t>Training records:</t>
  </si>
  <si>
    <t>Training matrix seen - In past year training has included, stump forensics / planning and management of chainsaw contracts - all managers trained. First aid refresher training. Diffuse pollution training. Fleet of five drones - various members of staff have received drone pilot training. At company conference various presentations provided training / update. FISA FWM courses planned for later this year. Sandwich student interviewed confirmed a full programme of training / mentoring, including drone pilot, stump forensics / planning and management of chainsaw contracts, first aid.</t>
  </si>
  <si>
    <t>e)</t>
  </si>
  <si>
    <t>Operational plan(s) for next 12 months:</t>
  </si>
  <si>
    <t>Described in Long Term Forest Plans (LTFP) for each site</t>
  </si>
  <si>
    <t>f)</t>
  </si>
  <si>
    <t>Inventory records:</t>
  </si>
  <si>
    <t>Compartment records and Production forecasts included in LTFP appendices</t>
  </si>
  <si>
    <t>g)</t>
  </si>
  <si>
    <t>Harvesting records:</t>
  </si>
  <si>
    <t>Loch Ree 2022 estimate 23000t , Actual for previous 12 months 6705t, AAC 14440t</t>
  </si>
  <si>
    <t>Kens Wood 0 actual 2946t 653 AAC t</t>
  </si>
  <si>
    <t>Hallmanor 2022 estimate 30000t, actual 4500t for previous 12 months AAC 4674t</t>
  </si>
  <si>
    <t>Garvary 2022 estimate 2000t, actual 9867t for previous 12 months 3089t AAC</t>
  </si>
  <si>
    <t>Carn Mor, Innis Beithe &amp; Tutim 2022 estimate 23320t, actual for previous 12 months 0, AAC 5940t</t>
  </si>
  <si>
    <t>h)</t>
  </si>
  <si>
    <t>Records of sales of PEFC certified products:</t>
  </si>
  <si>
    <t>Loch Ree Standing sales contract dated 15/2/22, invoice 029777 dated 31/7/22 and associated delivery advice note 5102177109 dated 22/7/22, Invoice 029774 31/7/22 and associated delivery advice note 5102198292 dated 20/7/22.</t>
  </si>
  <si>
    <t>Kens Wood Standing sales contract dated 2/3/21, Invoice 026250 dated 22/8/21, Invoice 026348 dated 5/9/21 and associated SBIs 75/207/950 and 75/206930.</t>
  </si>
  <si>
    <t>Hallmanor April 2022 Timber sales agreement; also SBI 167108 dated 25/6/22 and associated Deliveries List relating to this sale</t>
  </si>
  <si>
    <t>Garvary - Invoice 029544 dated 20/7/22 with associated delivery note 192052 dated 29/6/22, Invoice 029100 dated 23/7/22 and associated dispatch note 33803; also standing sales contract dated 10/3/22.</t>
  </si>
  <si>
    <t>Carn Mor, Innis Beithe &amp; Tutim - no harvesting in previous year</t>
  </si>
  <si>
    <t>All documentation included correct certificate code / claim information</t>
  </si>
  <si>
    <t>i)</t>
  </si>
  <si>
    <t>Groups only: Formal communication/written documents sent to group members by group manager in last year:</t>
  </si>
  <si>
    <t>October 2021 update seen communicating 2021 audit findings to external member.</t>
  </si>
  <si>
    <t>Compliance Manager presented session on certification at company conference. Also discussion of  certification - related issues at weekly updates.</t>
  </si>
  <si>
    <t>Tracking, tracing and identification of products</t>
  </si>
  <si>
    <t xml:space="preserve"> No Excision/Partial certification so no risk of confusion being generated as to which activities or products are certified, and which are not.</t>
  </si>
  <si>
    <t>Secondary Processing by Forest Manager</t>
  </si>
  <si>
    <t>Adaptations/Modifications to Standard(s)</t>
  </si>
  <si>
    <t>There were no changes to the standard used in the previous assessment</t>
  </si>
  <si>
    <t>Confirmation of scope</t>
  </si>
  <si>
    <t>The assessment team reviewed the current scope of the certificate in terms of PEFC certified forest area and products being produced. There was no change since the previous evaluation.</t>
  </si>
  <si>
    <t>Changes to management situation</t>
  </si>
  <si>
    <t>The assessment team reviewed the management situation. No material changes to the management situation were noted.</t>
  </si>
  <si>
    <t>Results of surveillance assessment</t>
  </si>
  <si>
    <t>Results of the surveillance assessment are recorded in the standard and checklist Annex 1 and any Non-compliances identified are given in Section 2 of this report. See also Issues arising below.</t>
  </si>
  <si>
    <t>Issues arising</t>
  </si>
  <si>
    <t>Where an issue was difficult to assess or contradictory evidence was identified this is discussed in the section below as an Issue and the conclusions drawn given.</t>
  </si>
  <si>
    <t xml:space="preserve">SECOND SURVEILLANCE </t>
  </si>
  <si>
    <t>14 Aug - Opening meeting</t>
  </si>
  <si>
    <t>14-18 Aug - Audit: Review of documentation &amp; Group systems, staff interviews</t>
  </si>
  <si>
    <t>15-17 Aug - Stakeholder meetings</t>
  </si>
  <si>
    <t>15-17 Aug - Site visits - Silton, Kirk Hill, Glenglass, New Kelso, Carn Mor, Innis Beithe &amp; Tutim FMUs</t>
  </si>
  <si>
    <t>18 Aug - Closing meeting</t>
  </si>
  <si>
    <t>7.5 person days including time spent on preparatory work, actual audit days, consultation and report writing (excluding travel to the region)</t>
  </si>
  <si>
    <t>Factors increasing auditing time: Infrastructure, Difficult stakeholder context, 
Significant # of stakeholder concerns, New complaints, New country/region, # of 
open CARs, Indigenous Peoples present, HCVs present.</t>
  </si>
  <si>
    <t>Factors decreasing auditing time: Plantations, Limited forestry activities, 
Group and multiple MU certificates.</t>
  </si>
  <si>
    <t>1) Hamish Crawford, (Lead Auditor, Australia) - BEc/BSc Forestry, independent forestry consultant, over 30 yrs experience in forest and protected area management. Areas of specialisation - sustainable forest systems, forest ecology, environmental compliance, operations and economic analysis, forest policy and planning. Director, Cailum Pty Ltd. Lead auditor with Soil Association since 2004, having led over 120 FSC FM audits in all states of Australia, and in Indonesia, Papua New Guinea, Vietnam, Solomon Islands and Guyana.</t>
  </si>
  <si>
    <t>7.3.1</t>
  </si>
  <si>
    <t>H Crawford</t>
  </si>
  <si>
    <t>7.4.1</t>
  </si>
  <si>
    <t>The following criteria were assessed:
P&amp;C to be assessed at this audit (see PP-FM-005)
Surveillance- 1/3 P&amp;C – to include: UKWAS Sections 2 &amp; 4
Plus any indicators where existing CAR
Plus any indicators where non-compliance observed during audit
Plus following criteria as applicable:
UK Specific: 
a)	Plantations larger than 10 000 ha: UKWAS indicators 1.1.4 a) &amp; b), 2.3.1 c) &amp; e), 2.3.2 b), 2.8.1 a) &amp; c), 2.9.1 a), b) &amp; c) 3.4.1 a)-c), 3.4.2 a)- d), 3.4.3, 3.4.4 a)-b), 3.4.5 a)-e), 3.6.1 &amp; 3.6.2, 4.7.1 a), 5.1.2 a), b), 5.2.1, 5.4.1 a), b) &amp; c)
b) FMUs containing HCV attributes, unless the whole area meets the requirements for classification as a “small forest” (under SLIMF definitions): UKWAS indicators 2.3.1(c), 2.3.2(b), 2.3.2(c), 2.9.1, 2.15.1(d), 2.15.2, 4.1.2, 4.6.1, 4.6.2, 4.6.3, 4.6.4, 4.9.1. (updated for latest version of UKWAS 4.0)</t>
  </si>
  <si>
    <t>185 consultees were contacted</t>
  </si>
  <si>
    <t>Consultation was carried out on 3 May 2023</t>
  </si>
  <si>
    <t>During the audit three contractor workers were interviewed. No additional issues were raised during these interviews.</t>
  </si>
  <si>
    <t>14 Aug - FMUs visited - Silton (Size Class 1 1000-1000 ha), Kirk Hill (Size Class 1 SLIMF, new member)
Opening meeting, document review, staff interviews, field inspections
Inspection of completed operations at Silton, suspended harvest operations at Kirk Hill.</t>
  </si>
  <si>
    <t>15 Aug - FMUs visited - Glenglass (Size Class 1 SLIMF)
Document review, staff interviews, field inspections, worker interviews
Inspection of current harvest operations and completed re-establishment plantings</t>
  </si>
  <si>
    <t>16 Aug - FMUs visited - New Kelso (Size Class 1 SLIMF)
Document review, staff interviews, field inspections, worker interviews
Inspection of current harvest operations</t>
  </si>
  <si>
    <t>17 Aug - FMUs visited - Carn Mor, Innis Beithe &amp; Tutim (Size class 500-1000 ha)
Document review, staff interviews, field inspections, worker interviews
Inspection of current and completed operations</t>
  </si>
  <si>
    <t>18 Aug - Head office, Bogallan
Document review, staff interviews, closing meeting</t>
  </si>
  <si>
    <t>7.7.1</t>
  </si>
  <si>
    <t>Quantitative data in DAR.</t>
  </si>
  <si>
    <t>Training matrix seen - In past year training has included, stump forensics / planning and management of chainsaw contracts - all managers trained. First aid refresher training.</t>
  </si>
  <si>
    <t>Harvesting records inspected for sites included in audit sample.</t>
  </si>
  <si>
    <t>Records of sales of FSC certified products:</t>
  </si>
  <si>
    <t>Sample documents inspected at audit showed all required information, including:
 - Kirkhill - Inv 3601863, 26/4/23 incl FSC claim FSC 100% and code SA-FM/COC-005879/F119,
 - Glenglass - Inv 423858, 29/7/23  incl FSC claim FSC 100% and code SA-FM/COC-005879/F091,
 - Silton - Inv 031215, 3/1/23  incl FSC claim FSC 100% and code SA-FM/COC-005879/F109, and 
 - Tutim - Inv 033445, 16/1/23  incl FSC claim FSC 100% and code SA-FM/COC-005879/F095.</t>
  </si>
  <si>
    <t>Correspondence re sales, audit findings, new member process and agreement for Kirk Hill.</t>
  </si>
  <si>
    <t>Tracking and tracing system is described in section 4.6 Financial Control of Timber Sales and 4.7 Chain of Custody for UKWAS Certified Timber of the Management Manual. Further detail in operational procedures PR-STA-03 - Forest Operations - Timber Harvesting and Thinning (Standing Sale) v3, and PR-ROA-01 - Forest Operations - Timber Harvesting and Thinning (Roadside Sale) v1. Implementation confirmed during audit for sites visited.</t>
  </si>
  <si>
    <t>The assessment team reviewed the current scope of the certificate in terms of FSC certified forest area and products being produced. There was no change since the previous evaluation other than changes to group membership as recorded in A7 site list.</t>
  </si>
  <si>
    <t>No excisions</t>
  </si>
  <si>
    <r>
      <t xml:space="preserve">THIRD SURVEILLANCE - </t>
    </r>
    <r>
      <rPr>
        <b/>
        <i/>
        <sz val="11"/>
        <color indexed="12"/>
        <rFont val="Cambria"/>
        <family val="1"/>
      </rPr>
      <t>edit text in blue as appropriate and change to black text before submitting report for review</t>
    </r>
  </si>
  <si>
    <t>07 Aug - Opening meeting Ian Rowland ( auditor), Andrew Clark (Fountains Compliance Manager), Douglas Murray (Fountains Director)</t>
  </si>
  <si>
    <t>12-14 Aug: Audit: Review of documentation [&amp; Group systems], staff interviews</t>
  </si>
  <si>
    <t>12-14 Aug: Stakeholder meetings</t>
  </si>
  <si>
    <t>12-14 Aug:  Site visit Blaentafalog, Loch Ree, Nether Howcleuch, Gilkerscleuch West, Harran, Carn Mor, Innis Beithe and Tutim FMUs</t>
  </si>
  <si>
    <t>14 Aug: Closing meeting</t>
  </si>
  <si>
    <t xml:space="preserve">Factors increasing auditing time: Travel distances, HCVs present. </t>
  </si>
  <si>
    <t>Factors decreasing auditing time: Plantations, Limited forestry activities, Group certificate, resource managed sites.</t>
  </si>
  <si>
    <r>
      <t xml:space="preserve">1) </t>
    </r>
    <r>
      <rPr>
        <sz val="11"/>
        <color indexed="12"/>
        <rFont val="Cambria"/>
        <family val="1"/>
      </rPr>
      <t>Ian Rowland (Audit Team Leader), UK, MSc Forestry, independent forestry consultant, over 30 years experience in forest and protected areas management.</t>
    </r>
  </si>
  <si>
    <t>8.3.1</t>
  </si>
  <si>
    <t>8.4.1</t>
  </si>
  <si>
    <t>The following criteria were assessed:</t>
  </si>
  <si>
    <t>The following criteria were assessed:
P&amp;C to be assessed at this audit (see PP-FM-005)
Surveillance- 1/3 P&amp;C – to include: UKWAS Sections 1&amp;3
Plus any indicators where existing CAR
Plus any indicators where non-compliance observed during audit
Plus following criteria as applicable:
UK Specific: 
a)	Plantations larger than 10 000 ha: UKWAS indicators 1.1.4 a) &amp; b), 2.3.1 c) &amp; e), 2.3.2 b), 2.8.1 a) &amp; c), 2.9.1 a), b) &amp; c) 3.4.1 a)-c), 3.4.2 a)- d), 3.4.3, 3.4.4 a)-b), 3.4.5 a)-e), 3.6.1 &amp; 3.6.2, 4.7.1 a), 5.1.2 a), b), 5.2.1, 5.4.1 a), b) &amp; c)
b) FMUs containing HCV attributes, unless the whole area meets the requirements for classification as a “small forest” (under SLIMF definitions): UKWAS indicators 2.3.1(c), 2.3.2(b), 2.3.2(c), 2.9.1, 2.15.1(d), 2.15.2, 4.1.2, 4.6.1, 4.6.2, 4.6.3, 4.6.4, 4.9.1. (updated for latest version of UKWAS 4.0)</t>
  </si>
  <si>
    <t>693 consultees were contacted</t>
  </si>
  <si>
    <t>4 responses were received</t>
  </si>
  <si>
    <t>Consultation was carried out on 17/06/2024</t>
  </si>
  <si>
    <t>4 interviews were held with contractors in person during audit. All sites - numerous FF staff were interviewed in the office and on site.</t>
  </si>
  <si>
    <t>10/08/2024: Document review - management planning documentation and records reviewed with managers. Site visit to Balentafalog woodland - discussed road formation; handling redundant materials; shared access arrangements, creation of conservation areas, application of pesticides. No activities on site.</t>
  </si>
  <si>
    <t>11/08/2024: Document review - management planning documentation and records reviewed with managers. Site visit to Loch Ree. No activities on site. Discussed works bounding SSSI Galloway Moors, flailing SS regeneration. Management of deer seats. Use of fertilisers. Control of INNS. Management of water quality in catchment area. SAMS site.</t>
  </si>
  <si>
    <t>12/08/2024: Document review - management planning documentation and records reviewed with managers. Site visits to Nether Howcleuch and Gilkerscleuch West. Discussions around management of operations over and around high pressure pipelines for gas and ethylene; Roman road heritage site. Discussion re brash harvesting. Management of antisocial behaviour. Harvesting and forwarding activities.</t>
  </si>
  <si>
    <t>13/08/2024: Document review - management planning documentation and records reviewed with managers. Site visit to Harran. Mounding activities visited and operator interviewed. Discussion of mitigation of potential impacts on Schedule 1 bird and wildcats. Retention of deadwood. Deer management, including competencies and high seat safety.</t>
  </si>
  <si>
    <t>14/08/2024:  Document review - management planning documentation and records reviewed with managers. Site visit to Carn Mor, Innis Beithe and Tutim. Interviewed harvester operator on site. Visited waterbody crossings. Viewed and discussed deadwood retention. Lone worker safety arrangements. Stack heights reviewed.</t>
  </si>
  <si>
    <t>The assessment team reviewed the current scope of the certificate in terms of FSC certified forest area and products being produced. There was no change since the previous evaluation.</t>
  </si>
  <si>
    <t xml:space="preserve">New areas have been excised according to FSC-POL-20-003 The excision of areas from the scope of the certificate. See 1.4.17 description and reasons, 6.8 for controls &amp; 6.14 issues for compliance with the policy. </t>
  </si>
  <si>
    <r>
      <t xml:space="preserve">FOURTH SURVEILLANCE - </t>
    </r>
    <r>
      <rPr>
        <b/>
        <i/>
        <sz val="11"/>
        <color indexed="12"/>
        <rFont val="Cambria"/>
        <family val="1"/>
      </rPr>
      <t>edit text in blue as appropriate and change to black text before submitting report for review</t>
    </r>
  </si>
  <si>
    <t>(Date) Opening meeting</t>
  </si>
  <si>
    <t>(Date) Audit: Review of documentation [&amp; Group systems], staff interviews</t>
  </si>
  <si>
    <t>(Date) Stakeholder meetings</t>
  </si>
  <si>
    <t>(Date) Site visit [Group member (Name);] FMU (Name)</t>
  </si>
  <si>
    <t>(Date) Document review</t>
  </si>
  <si>
    <t>(Date) Auditors meeting</t>
  </si>
  <si>
    <t>(Date) Closing meeting</t>
  </si>
  <si>
    <t>Summary of person days including time spent on preparatory work, actual audit days, consultation and report writing (excluding travel to the region)</t>
  </si>
  <si>
    <t xml:space="preserve">Factors increasing auditing time: Infrastructure, Difficult stakeholder context, Significant # of stakeholder concerns, New complaints, New country/region, # of open CARs, Indigenous Peoples present, HCVs present. </t>
  </si>
  <si>
    <t xml:space="preserve">Factors decreasing auditing time: Plantations, Limited forestry activities, Group and multiple MU certificates. </t>
  </si>
  <si>
    <r>
      <t xml:space="preserve">1) </t>
    </r>
    <r>
      <rPr>
        <sz val="11"/>
        <color indexed="12"/>
        <rFont val="Cambria"/>
        <family val="1"/>
      </rPr>
      <t>name (Audit Team Leader) summary of relevant expertise</t>
    </r>
  </si>
  <si>
    <r>
      <t>2)</t>
    </r>
    <r>
      <rPr>
        <sz val="11"/>
        <color indexed="12"/>
        <rFont val="Cambria"/>
        <family val="1"/>
      </rPr>
      <t xml:space="preserve"> name (Auditor) summary of relevant expertise</t>
    </r>
  </si>
  <si>
    <r>
      <t xml:space="preserve">3) </t>
    </r>
    <r>
      <rPr>
        <sz val="11"/>
        <color indexed="12"/>
        <rFont val="Cambria"/>
        <family val="1"/>
      </rPr>
      <t>name (Technical Expert) summary of relevant expertise</t>
    </r>
  </si>
  <si>
    <r>
      <t xml:space="preserve">4) </t>
    </r>
    <r>
      <rPr>
        <sz val="11"/>
        <color indexed="12"/>
        <rFont val="Cambria"/>
        <family val="1"/>
      </rPr>
      <t>name (Translator) summary of relevant expertise</t>
    </r>
  </si>
  <si>
    <t>9.3.1</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</si>
  <si>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</si>
  <si>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9.4.1</t>
  </si>
  <si>
    <t>All FSC principles and criteria were assessed</t>
  </si>
  <si>
    <t>OR</t>
  </si>
  <si>
    <t>x consultees were contacted</t>
  </si>
  <si>
    <t>x responses were received</t>
  </si>
  <si>
    <t>Consultation was carried out on day/month/200x</t>
  </si>
  <si>
    <t>x visits/interviews were held by phone/in person during audit…</t>
  </si>
  <si>
    <t>E.g. 12.5.18 Document review at site office - management planning documentation and records reviewed in office with managers.</t>
  </si>
  <si>
    <t>E.g. 13.5.18 compartment 15 visited at FMU 1, harvesting in progress observed, contractors interviewed, yield control discussed with manager.</t>
  </si>
  <si>
    <t>etc.</t>
  </si>
  <si>
    <t>9.7.1</t>
  </si>
  <si>
    <t>None OR describe any complaints received by forest manager/owner and how dealt with</t>
  </si>
  <si>
    <t>Whole group:</t>
  </si>
  <si>
    <t>Record the quantitative data in A1.1 Pesticides.</t>
  </si>
  <si>
    <t>describe results of review of training records</t>
  </si>
  <si>
    <t>describe copies of invoices, shipping documents seen</t>
  </si>
  <si>
    <t>Excision/Partial certification - Description of the controls that are in place to prevent confusion being generated as to which activities or products are certified, and which are not:</t>
  </si>
  <si>
    <t>None/Subject of separate Chain of Custody report</t>
  </si>
  <si>
    <r>
      <t xml:space="preserve">The forest was assessed against the new National Forest Stewardship Standard (NFSS) which was published for </t>
    </r>
    <r>
      <rPr>
        <i/>
        <sz val="11"/>
        <color indexed="10"/>
        <rFont val="Cambria"/>
        <family val="1"/>
      </rPr>
      <t xml:space="preserve">Country: FSC-STD-name and version, Approved; Date. </t>
    </r>
    <r>
      <rPr>
        <sz val="11"/>
        <color indexed="12"/>
        <rFont val="Cambria"/>
        <family val="1"/>
      </rPr>
      <t xml:space="preserve"> Available at https://fsc.org/en/document-center</t>
    </r>
  </si>
  <si>
    <r>
      <t xml:space="preserve">The forest was assessed againtst a new Interim National Standard (INS) which was published for </t>
    </r>
    <r>
      <rPr>
        <i/>
        <sz val="11"/>
        <color indexed="10"/>
        <rFont val="Cambria"/>
        <family val="1"/>
      </rPr>
      <t xml:space="preserve">Country: FSC-STD-name and version, Approved; Date. </t>
    </r>
    <r>
      <rPr>
        <i/>
        <sz val="11"/>
        <color indexed="12"/>
        <rFont val="Cambria"/>
        <family val="1"/>
      </rPr>
      <t xml:space="preserve"> </t>
    </r>
    <r>
      <rPr>
        <sz val="11"/>
        <color indexed="12"/>
        <rFont val="Cambria"/>
        <family val="1"/>
      </rPr>
      <t>Available at https://fsc.org/en/document-center</t>
    </r>
  </si>
  <si>
    <t xml:space="preserve">New FMU's are under the responsibility (owner - share or partial/manager/consultant/other) of the certificate holder and the FSC-POL-20-002 partial certification of large ownerships  policy has been followed - see 1.4.7 description and reason, 6.8 for controls and A1 FM checklist criteria 1.6  and for compliance with the policy. </t>
  </si>
  <si>
    <t>ANNEX 1 FOREST MANAGEMENT STANDARD</t>
  </si>
  <si>
    <t>Adapted Standard version:</t>
  </si>
  <si>
    <t>UKWAS 4</t>
  </si>
  <si>
    <t>Region/Country:</t>
  </si>
  <si>
    <t>Adapted Standard date:</t>
  </si>
  <si>
    <t>Summary of changes since the previous audit:</t>
  </si>
  <si>
    <t>NB - this checklist should be used in conjunction with the verifiers and guidance in the SA Cert Generic Standard</t>
  </si>
  <si>
    <r>
      <t>SECTION A: FSC</t>
    </r>
    <r>
      <rPr>
        <b/>
        <vertAlign val="superscript"/>
        <sz val="10"/>
        <rFont val="Cambria"/>
        <family val="1"/>
      </rPr>
      <t>®</t>
    </r>
    <r>
      <rPr>
        <b/>
        <sz val="10"/>
        <rFont val="Cambria"/>
        <family val="1"/>
      </rPr>
      <t xml:space="preserve"> TRADEMARK REQUIREMENTS 
FSC-STD-50-001 Requirements for the use of the FSC trademarks by certificate holders</t>
    </r>
  </si>
  <si>
    <t>FSC-STD-50-001 V2-0 part II</t>
  </si>
  <si>
    <t>A1</t>
  </si>
  <si>
    <t>All on-product trademark designs meet FSC Trademark requirements 
e.g. label for use as log tag approved by SA Cert 5.5.18</t>
  </si>
  <si>
    <t>MA</t>
  </si>
  <si>
    <t>n/a no on-product trademark use to date.</t>
  </si>
  <si>
    <t>n/a</t>
  </si>
  <si>
    <t>FSC-STD-50-001 V2-0 part III</t>
  </si>
  <si>
    <t>A2</t>
  </si>
  <si>
    <t xml:space="preserve">All promotional trademark designs (including website, signage, sales documents, news letters etc. as used) meet FSC Trademark requirements.
</t>
  </si>
  <si>
    <t xml:space="preserve">The use of the FSC acronym in the Corrour and Inverlair management planning documentation did not carry the ® symbol after its first use. </t>
  </si>
  <si>
    <t>N 2021.01</t>
  </si>
  <si>
    <t xml:space="preserve">S1 email correspondence seen with manager for Corrour and Inverlair confirming requirements regarding use of TM. Although it is not possible to make changes to an existing LTFP,  the planning documentation is not in the public domain and plans are due for renewal within the next 12 months. Reference to TM will not be included in the revised versions and if, in the meantime, there is a request by a member of the public to have sight of the documentation, the version provided would not include the text where TM has been used. All other uses of TM checked and seen to be compliant. </t>
  </si>
  <si>
    <t>Y</t>
  </si>
  <si>
    <t>No promotional use of trademarks seen during audit other than on company website, e.g. https://www.fountainsforestry.co.uk/forestry-management/. Website use consistent with approvals recorded on logo use log.</t>
  </si>
  <si>
    <t>No promotional use of trademarks seen during audit other than on company website, e.g. https://www.fountainsforestry.co.uk/forestry-management/. Website use consistent with approvals recorded on logo use log.no trademark use to date.</t>
  </si>
  <si>
    <t>FSC-STD-50-001 V2-0 1.5</t>
  </si>
  <si>
    <t>A3</t>
  </si>
  <si>
    <t xml:space="preserve">All  FSC trademark designs have been approved by SA Certification.
</t>
  </si>
  <si>
    <t>Approved use detailed on logo use log</t>
  </si>
  <si>
    <t xml:space="preserve">Ukwas v4.0 ref </t>
  </si>
  <si>
    <t>FSC ref</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</si>
  <si>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</si>
  <si>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</si>
  <si>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</si>
  <si>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 xml:space="preserve">All Sites: There was no evidence of no compliance noted during the audit. The harvesting operations described were covered by appropriate felling licences, a felling adjustment had been agreed with at Barracks. Documentary evidence was presented to demonstrate that recent road construction at Admirals and Corrour,  had been undertaken within the terms of applicable Environmental Impact Assessment and prior notification requirements. </t>
  </si>
  <si>
    <t>All Sites: There was no evidence of no compliance noted during the audit. The harvesting operations described were covered by appropriate felling licences, including Loch Ree, dated 9th March 2017. Servitudes across access roads to the forests at Blaentafalog and Loch Ree were seen during audit. At Gilkerscleuch West, notification of proposed haulage on the public road network (consultation route) and discussion with South Lanarkshire Council was seen, dated 3rd May 2024; the EIA approval for the borrow pits, dated 10th May 2024, and the approval for the long-term forest plan, dated 12th July 2024.</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</si>
  <si>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</si>
  <si>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 xml:space="preserve">Admirals: New road construction and associated drainage infrastructure was seen to follow good practice guidance. Bhrochain and Carn Mor: Mounding and drainage operations were seen to be conducted in line with best practice guidance. Corrour: FISA guidance 503 had not been followed 'where stack heights need to be more than product length then extra precautions must be put in place around the stack. The agreed stack height should be included in the site risk assessment' Timber stacks were found to be higher than product length and this was not addressed in the risk assessment.  Barracks: Timber haulage roads and harvesting were seen to be constructed in line with best practice guidance in relation to water quality protection. </t>
  </si>
  <si>
    <t>N</t>
  </si>
  <si>
    <t>S1 follow - up email seen reminding manager of best practice requirements.  Timber stacks inspected at S1 audit all seen either to be no more than product length or to have risk assessments / appropriate control measures in place when over this height. No non-conformance with other best practice guidance noted during audit.</t>
  </si>
  <si>
    <t>No non-conformance with best practice guidance noted during audit. Harran: Mounding operations were seen to be conducted in line with best practice guidance. At Harran, the mounding operator was seen to have two first aid kits in the cab - one brand-new unopened, and a second which contained out of date items. Obervation raised to promote the removal of any old first aid equipment and mitigate against the risk of using outdated materials. Carn Mor, Innis Beithe and Tutim: Fellings underway at Carn Mor were seen to be conducted in line with best practice guidance, including the preparation of an additional risk assessment and signage for timber stacks that were maintained at a height in excess of FISA guideline 503.</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</si>
  <si>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</si>
  <si>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</si>
  <si>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All Sites: Title deeds inspected during audit - no issues noted</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</si>
  <si>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</si>
  <si>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</si>
  <si>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</si>
  <si>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</si>
  <si>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</si>
  <si>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</si>
  <si>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</si>
  <si>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</si>
  <si>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</si>
  <si>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All Sites: Inspected Companies House listing (https://find-and-update.company-information.service.gov.uk/company/07910966/filing-history) for Fountains Forestry UK Ltd. No issues noted relating to group members visited.</t>
  </si>
  <si>
    <t>1.1.4 a)</t>
  </si>
  <si>
    <t>1.6.1</t>
  </si>
  <si>
    <t>1.1.4 a) Mechanisms shall be employed to identify, prevent and resolve disputes over tenure claims and use rights through appropriate consultation with interested parties. 
Verifiers: 
Use of dispute resolution mechanism.</t>
  </si>
  <si>
    <t xml:space="preserve">All Sites: Forest managers stated that there were no such issues within the certified area. No issues were identified through the stakeholder consultation process or the document review. </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</si>
  <si>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</si>
  <si>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</si>
  <si>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</si>
  <si>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</si>
  <si>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</si>
  <si>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</si>
  <si>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 xml:space="preserve">All Sites: Fountains Forestry Information pack and agreement document for group members includes this declaration. Seen for all sites.  </t>
  </si>
  <si>
    <t xml:space="preserve">All Sites: Fountains Forestry Information pack and agreement document for group members includes this declaration. Seen for all sites. </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</si>
  <si>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</si>
  <si>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</si>
  <si>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</si>
  <si>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All Sites: Forest managers intimated that the copy of declaration of commitment  would be made publicly available if requested.</t>
  </si>
  <si>
    <t>All Sites: Forest managers confirmed that the copy of declaration of commitment  would be made publicly available if requested.</t>
  </si>
  <si>
    <t>1.1.6 a)</t>
  </si>
  <si>
    <t>1.7.1</t>
  </si>
  <si>
    <t>1.1.6 a) There shall be conformance to guidance on anti-corruption legislation. 
Verifiers: 
• Discussion with the owner/manager
• Written procedures
• Public statement of policy.</t>
  </si>
  <si>
    <t xml:space="preserve">All Sites: All taxes paid, operations legally compliant. No evidence of corruption through document review or stakeholder consultation process. </t>
  </si>
  <si>
    <t>All Sites: All taxes paid, operations legally compliant. No evidence of corruption through document review or stakeholder consultation process.</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</si>
  <si>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</si>
  <si>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</si>
  <si>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</si>
  <si>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All Sites: Fountains Forestry and it's group members are not considered large enterprises and therefore indicator not applicable.</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</si>
  <si>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</si>
  <si>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</si>
  <si>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</si>
  <si>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 xml:space="preserve">All sites: No issues noted, no plant health notices, all felling covered by felling licences. </t>
  </si>
  <si>
    <t>All sites: No issues noted.</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</si>
  <si>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</si>
  <si>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</si>
  <si>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 xml:space="preserve">All Sites: The forest managers stated that there are no significant or routine illegal or unauthorised activities within the certified area. None were identified through the stakeholder consultation process. </t>
  </si>
  <si>
    <t>All Sites except Nether Howcleuch: The forest managers stated that there are no significant or routine illegal or unauthorised activities within the certified area. None were identified through the stakeholder consultation process. The location of Nether Howcleuch  by the motorway within easy access of Glasgow, has made it a target for illegal activities, including fuel theft and off-roading. The forest manager is an active participant in the Ayrshire Partnership Against Rural Crime to promote support for tackling anti-social behaviour on site, as evidenced by sight of attendance at APARC meeting in May 2024.</t>
  </si>
  <si>
    <t>Genetically modified organisms</t>
  </si>
  <si>
    <t>10.4.1</t>
  </si>
  <si>
    <t xml:space="preserve">1.3.1 Genetically modified organisms (GMOs) shall not be used.
Verifiers: 
• Plant supply records
• Discussion with the owner/manager.
</t>
  </si>
  <si>
    <t xml:space="preserve">All Sites: The forest managers stated that there are no GMOs used within the certified area. None were identified through the stakeholder consultation process. </t>
  </si>
  <si>
    <t>Management planning</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</si>
  <si>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</si>
  <si>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</si>
  <si>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</si>
  <si>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</si>
  <si>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 xml:space="preserve"> Compliant policy and objectives are found in the following sections of each LTFP: Admirals and Carn Mor: 1.4 Bhrochain, Inverlair and Barracks: A5, Corrour: 2</t>
  </si>
  <si>
    <t>Compliant policy and objectives are found in the following sections of each LTFP: Silton, Kirk Hill, New Kelso - A5, Glenglass, Carn Mor - 1.4</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</si>
  <si>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</si>
  <si>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</si>
  <si>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</si>
  <si>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All Sites: Staff interviewed were clear of their roles and responsibilities in relation to the delivery of the objectives. They understood and supported the stated policy and objectives</t>
  </si>
  <si>
    <t>All Sites: Policies and objectives described in Management Manual, LTFPs and operational plans. Staff as well as machinery operators interviewed were clear of their roles and responsibilities in relation to the delivery of the objectives. They understood and supported the stated policy and objectives.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</si>
  <si>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</si>
  <si>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</si>
  <si>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 xml:space="preserve">All sites: The current LTFPs have been written within the Forestry Commission Scotland Forest Plan Template and takes account of the long term social, environmental and economic impacts of the forestry operations and management.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</si>
  <si>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</si>
  <si>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</si>
  <si>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All sites: No issues noted. All plans had a commercial focus and objectives</t>
  </si>
  <si>
    <t>All sites: Commercial objectives incorporated into UKWAS Statement in Management Manual. All LTFPs for sites visited had a commercial focus and objectives.</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</si>
  <si>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</si>
  <si>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</si>
  <si>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</si>
  <si>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All sites: The forest managers described a forest management system that relied predominantly on timber income with access to grant aid where available or required.</t>
  </si>
  <si>
    <t>All sites: The forest managers described a forest management system that relied predominantly on timber income with access to grant aid where available or required. Investment expectations from forest owners described in consent agreements.</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</si>
  <si>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</si>
  <si>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</si>
  <si>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</si>
  <si>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</si>
  <si>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Compliant policy and objectives are found in the following sections of each LTFP: Admirals and Carn Mor: 1.4 Bhrochain,  Inverlair and Barracks: A5, Corrour 2 and 4</t>
  </si>
  <si>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</si>
  <si>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</si>
  <si>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</si>
  <si>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t>All sites: Relevant components are described throughout the current LTFP documentation</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</si>
  <si>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</si>
  <si>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</si>
  <si>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</si>
  <si>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Environmental values are described at the following sections of the current LTFP: Admirals 3.1,  Carn Mor: 2, Bhrochain, Inverlair and Barracks: A6.9, Corrour: 5.4</t>
  </si>
  <si>
    <t>Environmental values are described at the following sections of the current LTFP: Silton, Kirk Hill, New Kelso - A6, Glenglass - 1.5, Carn Mor - 2</t>
  </si>
  <si>
    <t>2.2.1  d)</t>
  </si>
  <si>
    <t>7.2.1.4</t>
  </si>
  <si>
    <t>2.2.1  d) Identification of special characteristics and sensitivities of the woodland and appropriate treatments. 
Verifiers: 
• Management planning documentation 
• Appropriate maps and records.</t>
  </si>
  <si>
    <t xml:space="preserve"> Identification of special characteristics and appropriate treatments are described at the following sections of the current LTFP: Admirals: 3.1, Carn Mor: 2, Bhrochain, Inverlair and Barracks: 6, Corrour: 5.4</t>
  </si>
  <si>
    <t xml:space="preserve"> Identification of special characteristics and appropriate treatments are described at the following sections of the current LTFP: Silton, Kirk Hill, New Kelso - A6, Glenglass - 1.5, Carn Mor - 2</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</si>
  <si>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</si>
  <si>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</si>
  <si>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</si>
  <si>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Specific measure to maintain and enhance are found in the following sections of the management plan: Admirals and Carn Mor, and  Bhrochain - NA none present. Inverlair and Barracks: Sections B and C, Corrour: 5.4.</t>
  </si>
  <si>
    <t>Specific measure to maintain and enhance are found in the following sections of the management plan: Silton, Kirk Hill, New Kelso - sections B &amp; C, Glenglass - 3.1 and 4.2, Carn Mor - sections 4 &amp; 5.</t>
  </si>
  <si>
    <t>2.2.1  f)</t>
  </si>
  <si>
    <t>7.2.1.6</t>
  </si>
  <si>
    <t>2.2.1  f) Identification of community and social needs and sensitivities. 
Verifiers: 
• Management planning documentation 
• Appropriate maps and records.</t>
  </si>
  <si>
    <t>Identified in the following sections of the current LTFP: Admirals 3.4, Carn Mor: 5.2 Bhrochain, Inverlair and Barracks: C.2.9, Corrour: 5.6.</t>
  </si>
  <si>
    <t>Identified in the following sections of the current LTFP: Silton, Kirk Hill, New Kelso - sections B &amp; C, Glenglass - 3.1 and 4.2, Carn Mor - sections 4 &amp; 5.</t>
  </si>
  <si>
    <t xml:space="preserve">2.2.1  g) </t>
  </si>
  <si>
    <t>7.1.3.2 (objectives) and 7.3.1 (targets)</t>
  </si>
  <si>
    <t>2.2.1  g) Prioritised objectives, with verifiable targets to measure progress. 
Verifiers: 
• Management planning documentation 
• Appropriate maps and records.</t>
  </si>
  <si>
    <t>Compliant policy and objectives are found in the following sections of each LTFP: Admirals and Carn Mor: 1.4 Bhrochain, Inverlair and Barracks: A5, Corrour: 4.1.</t>
  </si>
  <si>
    <t>Compliant policy and objectives are found in the following sections of each LTFP: Silton, Kirk Hill, New Kelso - A5, Glenglass, Carn Mor - 1.4.</t>
  </si>
  <si>
    <t>2.2.1  h)</t>
  </si>
  <si>
    <t>7.2.1.8</t>
  </si>
  <si>
    <t>2.2.1  h) Rationale for management prescriptions
Verifiers: 
• Management planning documentation 
• Appropriate maps and records.</t>
  </si>
  <si>
    <t>Bhrochain, Inverlair and Barracks: Section C of the current LTFP justifies the management proposals. Admirals 3.1 and 3.1, Carn Mor: 5.  Corrour: 8.</t>
  </si>
  <si>
    <t xml:space="preserve">Silton, Kirk Hill, New Kelso: Section C of the current LTFP justifies the management proposals. New Kelso - 4, Carn Mor: 5. </t>
  </si>
  <si>
    <t>2.2.1  i)</t>
  </si>
  <si>
    <t>7.2.1.9</t>
  </si>
  <si>
    <t>2.2.1  i) Outline planned felling and regeneration over the next 20 years. 
Verifiers: 
• Management planning documentation 
• Appropriate maps and records.</t>
  </si>
  <si>
    <t>All sites: the current LTFP provide detailed information through tables and maps about the felling and restocking proposals over the next 20 years</t>
  </si>
  <si>
    <t>2.2.1  j)</t>
  </si>
  <si>
    <t>7.2.1.10</t>
  </si>
  <si>
    <t>2.2.1  j) Where applicable annual allowable harvest of non-timber woodland products (NTWPs). 
Verifiers: 
• Management planning documentation 
• Appropriate maps and records.</t>
  </si>
  <si>
    <t xml:space="preserve">All sites: The site managers stated that none were harvested. No harvesting of NTFPs was seen during the site visit nor was it identified through the stakeholder consultation process. </t>
  </si>
  <si>
    <t xml:space="preserve">2.2.1  k) </t>
  </si>
  <si>
    <t>7.2.1.11</t>
  </si>
  <si>
    <t>2.2.1  k) Rationale for the operational techniques to be used. 
Verifiers: 
• Management planning documentation 
• Appropriate maps and records.</t>
  </si>
  <si>
    <t>Bhrochain, Inverlair and Barracks: Section C of the current LTFP justifies the proposed operational techniques. Admirals 3.1 and 3.1, Carn Mor: 5, Corrour: 8.</t>
  </si>
  <si>
    <t>Silton, Kirk Hill, New Kelso - Section C of the current LTFP justifies the proposed operational techniques. Glenglass - 4.2, Carn Mor: 5.</t>
  </si>
  <si>
    <t>2.2.1  l)</t>
  </si>
  <si>
    <t>7.2.1.12</t>
  </si>
  <si>
    <t>2.2.1  l) Plans for implementation, first five years in detail.  
Verifiers: 
• Management planning documentation 
• Appropriate maps and records.</t>
  </si>
  <si>
    <t xml:space="preserve">2.2.1  m) </t>
  </si>
  <si>
    <t>7.2.1.13</t>
  </si>
  <si>
    <t>2.2.1  m) Appropriate maps.  
Verifiers: 
• Management planning documentation 
• Appropriate maps and records.</t>
  </si>
  <si>
    <t xml:space="preserve">All sites: Appropriate maps form part of the current LTFP document. This is supported by a GIS system. </t>
  </si>
  <si>
    <t>2.2.1  n)</t>
  </si>
  <si>
    <t>7.2.1.14</t>
  </si>
  <si>
    <t>2.2.1  n) Plans to monitor at least those elements identified under section 2.15.1 against the objectives. 
Verifiers: 
• Management planning documentation 
• Appropriate maps and records.</t>
  </si>
  <si>
    <t xml:space="preserve">All sites: Plans to monitor the elements identified under 2.15.1 are cited throughout the current LTFP. </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</si>
  <si>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</si>
  <si>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</si>
  <si>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</si>
  <si>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 xml:space="preserve">All sites: The forest managers stated that they would be happy to share the management planning documentation with anyone who requested it. </t>
  </si>
  <si>
    <t>All sites: The forest managers stated that they would be happy to share the management planning documentation with anyone who requested it. Local contact details and an invitation to connect are on the Contact Us page of the company's website.</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</si>
  <si>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</si>
  <si>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</si>
  <si>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The following details show the published date - plan period, and review date. Admirals: 2017-2026 Bhrochain: 2019-2038 Carn Mor: 2017-2031 Corrour: 2020-2040  Barracks: 2019-2023 Inverlair: 2017-2026</t>
  </si>
  <si>
    <t>Review timelines are described in Management Manual (s3.4 Operational Planning).  Forest Plan durations for sites inspected - Silton (2014-2033), Kirk Hill (2018-2028), New Kelso (2022-2041), Glenglass (2016-2025)), Carn Mor (2017-2031).</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</si>
  <si>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</si>
  <si>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</si>
  <si>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</si>
  <si>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</si>
  <si>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All sites: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and had been contacted prior to this certification audit. No negative comments were received. </t>
  </si>
  <si>
    <t>All sites: Under section 3 Planning of the Management Manual, stakeholder consultation is an integral part of preparation of the UKWAS Management Plan (LTFPs).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For the new site included in the audit sample, Kirk Hill, stakeholder engagement conducted as part of the scoping exercise is described in section A4, with full details in the Scoping Report.</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</si>
  <si>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</si>
  <si>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</si>
  <si>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</si>
  <si>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All sites: The current LTFPs were subject to a full Forestry Commission Scotland scoping exercise.</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</si>
  <si>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</si>
  <si>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</si>
  <si>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</si>
  <si>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All sites: The current LTFPs were subject to a full scoping exercise including parish councils. This also happens prior to high impact operations on a more localised level. This was discussed with forest managers during the audit and was seen in the plan scoping report. </t>
  </si>
  <si>
    <t>No HCV at any of the sites audited during S1</t>
  </si>
  <si>
    <t xml:space="preserve">All sites: Under section 3 Planning of the Management Manual, stakeholder consultation is an integral part of preparation of the UKWAS Management Plan (LTFPs).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For the new site included in the audit sample, Kirk Hill, stakeholder engagement conducted as part of the scoping exercise is described in section A4, with full details in the Scoping Report.
Issues identified by stakeholders are summarised in section A4 and appropriate management responses described in section B1 Constraints and Opportunities and C Management Proposals.  </t>
  </si>
  <si>
    <t>All sites: Under section 3 Planning of the Management Manual, stakeholder consultation is an integral part of preparation of the UKWAS Management Plan (LTFPs).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HCVs at Harran include the potential presence of golden and white-tailed sea eagles, and wildcats. The approach to management of these HCVs is raised explicitly in Section B1 of the LTFP, Constraints and Opportunities; and issues identified by stakeholders are summarised in the Issues Log.</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</si>
  <si>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</si>
  <si>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</si>
  <si>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All sites: Methods of consultation and engagement are described in section 3 Planning of the Management Manual, stakeholder consultation is an integral part of preparation of the UKWAS Management Plan (LTFPs). The current LTFPs were subject to a full scoping exercise including parish councils. This also happens prior to high impact operations on a more localised level. For the new site included in the audit sample, Kirk Hill, stakeholder engagement conducted as part of the scoping exercise is described in section A4, with full details in the Scoping Report.
Issues identified by stakeholders are summarised in section A4 and appropriate management responses described in section B1 Constraints and Opportunities and C Management Proposals.  </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</si>
  <si>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</si>
  <si>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</si>
  <si>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</si>
  <si>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 xml:space="preserve">All sites: The forest manager stated that no such requests have been made. None were identified through the stakeholder consultation process. </t>
  </si>
  <si>
    <t xml:space="preserve">All sites: Issues identified by stakeholders are summarised in LTFPs (e.g. for the new site included in the audit sample, Kirk Hill, stakeholder engagement conducted as part of the scoping exercise is described in section A4, with full details in the Scoping Report. Issues identified by stakeholders are summarised in section A4 and appropriate management responses described in section B1 Constraints and Opportunities and C Management Proposals.  </t>
  </si>
  <si>
    <t>No such requests had been made and none were raised during the consultation process.</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</si>
  <si>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</si>
  <si>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</si>
  <si>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</si>
  <si>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 xml:space="preserve">All sites: No issues were noted through examination of the management plan scoping documentation and none was reported through the stakeholder consultation process. </t>
  </si>
  <si>
    <t>All sites: Application of a 30-day response period for stakeholders during the scoping exercise for development of a LTFP is described in section 3.1.5 of the Management Manual. For the new site included in the audit sample, Kirk Hill, stakeholder engagement conducted as part of the scoping exercise is described in section A4, and included a 30 day response period.</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</si>
  <si>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</si>
  <si>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</si>
  <si>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</si>
  <si>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 xml:space="preserve">All sites: No issues noted. Forest managers described good communications with adjoining landowners and managers. This was confirmed through stakeholder interview at Corrour where the forest manager had facilitated a small area of harvesting over the boundary of a clearfell to avoid wind throw in a neighbouring property. </t>
  </si>
  <si>
    <t>All sites: No issues noted. Forest managers described good communications with adjoining landowners and managers. Restructuring proposals are part of the LTFPs subject to stakeholder engagement prior to finalisation. For the new site included in the audit sample, Kirk Hill, no issues were raised about restructuring.</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</si>
  <si>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</si>
  <si>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</si>
  <si>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</si>
  <si>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 xml:space="preserve">All forest managers describes a situation where they were in ongoing dialogue with neighbouring land owners and managers in relation to the management of wild deer. </t>
  </si>
  <si>
    <t xml:space="preserve">All sites: Relevant issues associated with invasive plants and wild animals are described in LTFPs. Engagement with authorities identified where applicable. All forest managers describe a situation where they were in ongoing dialogue with neighbouring land owners and managers in relation to the management of wild deer. </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</si>
  <si>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</si>
  <si>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</si>
  <si>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</si>
  <si>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 xml:space="preserve">All sites - beyond deer management no such issues had been identified. In many cases, the manager also looked after adjacent properties, so in this respect management could be considered to be landscape scale. </t>
  </si>
  <si>
    <t>All sites - deer management is the primary landscape level conservation initiatives. However, all LTFPs acknowledge the role of site level habitat maintenance or enhancement for protected species as part of broader conservation efforts, and include specific measures where applicable.</t>
  </si>
  <si>
    <t>Productive potential of the WMU</t>
  </si>
  <si>
    <t>2.4.1</t>
  </si>
  <si>
    <t>5.2.1</t>
  </si>
  <si>
    <t>2.4.1 The owner/manager shall plan and implement measures to maintain and/or enhance long-term soil and hydrological functions.
Verifiers: 
• Management planning documentation
• Field observation.</t>
  </si>
  <si>
    <t xml:space="preserve">All sites: Inspection of active and recent harvesting sites showed appropriate use of brash and log crossings to protect soils and water courses. </t>
  </si>
  <si>
    <t>During the audit inspection at Glenglass, the site of a recent landslip was inspected. The landslip occurred during the night of 2/3 August 2023 following torrential rain, resulting in an earth blockage to an extraction track. It was detected by a harvesting operator the following day. Incident Report I149 confirms the company was immediately notified, restoration works agreed and implemented so that road and drainage systems were operational and no diffuse pollution issues occurred. 
The company's management system was implemented correctly and the audit site inspection confirmed no environmental damage.
However,  the Glenglass LTFP had not identified landslip risk, noting that the site was  of gentle slopes of southern uplands (section 1.5 Site and Species Description) and there was no reference to  soil surface instability and/or landslip potential in section 3.1 Constraints and opportunities Table 5 Site Soils. 
While the incident and response were well handled, its occurrence does provide learnings for incorporation into subsequent revisions of the plan and in relation to planning for harvesting during phases 3 to 5.
See observation 2023.01.</t>
  </si>
  <si>
    <t>Obs 2023.01</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</si>
  <si>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</si>
  <si>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</si>
  <si>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</si>
  <si>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All sites: Actual historic (5 years) and projected production (1 year) sits below MSY of 250,000 (cu.m.y)</t>
  </si>
  <si>
    <t>All sites: Planned harvest levels and rationale are described in each LTFP over each phase of the planning period. Actual historic (5 years) and projected production (1 year) sits below MSY of 250,000 (cu.m.y)</t>
  </si>
  <si>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</si>
  <si>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</si>
  <si>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</si>
  <si>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 xml:space="preserve">All sites: No selective harvesting was seen. Discussion with the forest managers and observations during site visits indicate that this requirement is understood and met. </t>
  </si>
  <si>
    <t>All sites: No selective harvesting was seen. Discussion with the forest managers and observations during site visits indicate that this requirement is understood and met. Silvicultural practices described in LTFPs.</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</si>
  <si>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</si>
  <si>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</si>
  <si>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</si>
  <si>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</si>
  <si>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</si>
  <si>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</si>
  <si>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 xml:space="preserve">All sites: The site managers stated that none were harvested. No harvesting of priority species was seen during the site visit nor was it identified through the stakeholder consultation process. </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</si>
  <si>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</si>
  <si>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</si>
  <si>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</si>
  <si>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</si>
  <si>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 xml:space="preserve">Admirals, Bhrochain, and Carn Mor: Management plans and constraints maps show consideration of environmental impacts. Corrour: SSSI, AWI, SNW and deep peat areas are identified and appropriate management prescriptions are proposed.  Barracks: The discovery if a white tailed eagle nest during operations let to cessation of works and a new method statement being developed in collaboration with the RSPB and SNH. </t>
  </si>
  <si>
    <t>All sites: Assessment of environmental values is an integral part of development of LTFPs prior to acceptance of properties into the certified group scheme. 
For the new site included in the audit sample, Kirk Hill, key environmental values are described in section A6 General Site Description.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</si>
  <si>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</si>
  <si>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</si>
  <si>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 xml:space="preserve">Admirals, Bhrochain, and Carn Mor: Management plans and constraints maps show consideration of environmental impacts. No significant features have been identified but all operations follow the precautionary principle in relation to soils, water, wildlife and archaeology.  Corrour: SSSI and deep peat areas are identified and appropriate management prescriptions are proposed.  Barracks: The identification of a white tailed eagle nest led to the cessation of roading works and a revised work programme and method statement. </t>
  </si>
  <si>
    <t>All sites: Environmental impacts are considered in the development of management prescriptions documented in the LTFPs and follow environmental protection measures identified in regulatory documents such as the UK Forestry Standard.
For the new site included in the audit sample, Kirk Hill, potential impacts of assessed environmental values are documented in section B1 Constraints and Opportunities and management prescriptions (section C) described accordingly.</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</si>
  <si>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</si>
  <si>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</si>
  <si>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</si>
  <si>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 xml:space="preserve">All sites: No issues noted. All managers were required to comply with the adjacency principle to ensure woodland cover is maintained at landscape scale. </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</si>
  <si>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</si>
  <si>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</si>
  <si>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</si>
  <si>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 xml:space="preserve">All sites: Harvesting and restocking plans showed consideration of threats such as fire, wind throw and disease. Establishment at all sites used pre-treated trees to combat weevil damage to new trees. </t>
  </si>
  <si>
    <t>2.5.3 b)</t>
  </si>
  <si>
    <t>10.9.2</t>
  </si>
  <si>
    <t>2.5.3 b) Planting and restructuring plans shall be designed to mitigate the risk of damage from natural hazards. 
Verifiers: 
• Management planning documentation
• Discussion with the owner/manager.</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</si>
  <si>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</si>
  <si>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</si>
  <si>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</si>
  <si>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</si>
  <si>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All sites: No new woodlands have been created.</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</si>
  <si>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</si>
  <si>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</si>
  <si>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</si>
  <si>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</si>
  <si>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 xml:space="preserve">All sites: The actions identified in the current LTFPs achieve this requirement. Opportunities for LISS are restricted as these are upland sites often over peat soils which makes it particularly susceptible to wind throw. </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</si>
  <si>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</si>
  <si>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</si>
  <si>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</si>
  <si>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</si>
  <si>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 xml:space="preserve">All sites: New planting, restocking, and restructuring follows UKFS guidance to ensure minimum thresholds of native and secondary species. This ensures a degree of diversity in the developing woodland structure. Sitka spruce continues to form the main commercial element.  </t>
  </si>
  <si>
    <t>All sites: New planting, restocking, and restructuring follows UKFS guidance to ensure minimum thresholds of native and secondary species. This ensures a degree of diversity in the developing woodland structure. Sitka spruce continues to form the main commercial element.  The removal of larch stands impacted by Phytophthora infestation was noted.</t>
  </si>
  <si>
    <t>All sites: New planting, restocking, and restructuring follows UKFS guidance to ensure minimum thresholds of native and secondary species. This ensures a degree of diversity in the developing woodland structure. Sitka spruce continues to form the main commercial element.</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</si>
  <si>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</si>
  <si>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</si>
  <si>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</si>
  <si>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 xml:space="preserve">Admirals: No harvesting has been undertaken. Bhrochain: Restocking following phase 1 harvest is becoming established. Carn Mor: Recent phase 1 harvesting is not yet restocked, but ground preparation underway. Corrour: No issues noted, all restock sites regenerating well. Many conifer Clearfells being returned to native woodland through planting or natural regeneration. Barracks: No issues noted, restocking monitored and establishing well. </t>
  </si>
  <si>
    <t>All sites: Regeneration to plantation (and rationale for species selection) or natural species as part of restructuring programs is described in LTFPs. There is a commercial imperative for timely re-stocking. Re-planted areas (plantation and natural species) observed at sites visited - Silton, Glenglass and Tutim (Carn Mor).</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</si>
  <si>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</si>
  <si>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</si>
  <si>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</si>
  <si>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Corrour: There is a general policy of conifer restocks being returned to native woodland. All other sites: Sitka spruce primary species to achieve commercial objectives and meet site conditions.  Restocking follow UKFS guidance relating to species diversity.</t>
  </si>
  <si>
    <t>All sites: Species selection is described in LTFPs. For plantations, Sitka spruce remains the primary species to achieve commercial objectives given site conditions, but Norway spruce also used. Native broadleaved species used for restoration of conservation areas.  Restocking follow UKFS guidance relating to species diversity.</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</si>
  <si>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</si>
  <si>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</si>
  <si>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</si>
  <si>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</si>
  <si>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Corrour - no such introductions. All other sites: Non-native conifer species with Sitka spruce the primary species are planted to achieve commercial objectives and meet site conditions in line with UK forestry.  There is no evidence of any resulting invasive impacts.</t>
  </si>
  <si>
    <t>All sites: No evidence of invasive impacts from use of non-native trees. Sitka spruce remains the primary plantation species and has been successfully used in UK forestry for many decades.</t>
  </si>
  <si>
    <t>All sites: No evidence of invasive impacts from use of non-native trees. Sitka spruce remains the primary plantation species and has been successfully used in UK forestry for many decades. All managers interviewed are aware of potential for SS reseeding inside conservation areas, and evidence was seen of budgets and workplans for ongoing clearance.</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</si>
  <si>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</si>
  <si>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</si>
  <si>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</si>
  <si>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All sites: No non-native introductions</t>
  </si>
  <si>
    <t>All sites: no non-native introductions</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</si>
  <si>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</si>
  <si>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</si>
  <si>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</si>
  <si>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</si>
  <si>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</si>
  <si>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</si>
  <si>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</si>
  <si>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 xml:space="preserve">All sites: The actions identified in the current LTFPs achieve this requirement. Opportunities for LISS are restricted as these are upland sites over predominantly peat soils which makes them particularly susceptible to wind throw. </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</si>
  <si>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</si>
  <si>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</si>
  <si>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</si>
  <si>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</si>
  <si>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</si>
  <si>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</si>
  <si>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 xml:space="preserve">All sites: All SNW is managed as NR. All felling in SNW is designed to remove non native tree species. </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</si>
  <si>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</si>
  <si>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</si>
  <si>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</si>
  <si>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</si>
  <si>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</si>
  <si>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</si>
  <si>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</si>
  <si>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At All sites NR focussed on SNW and conifer LTR. NR forms part of the LTR and OG is managed for biodiversity. The following figures show the target proportions at the end of the plan period. Admirals: NR 5% LTR 5% OG 19% Biodiversity 24% Bhrochain: NR 5.5% LTR 4% OG 20% Biodiversity 30% Carn Mor: NR 5% LTR 5.6% OG 20% Biodiversity 25.6% Inverlair: NR 18.5% LTR 18.5% OG 19% Biodiversity 56%. Corrour: NR 12.6% LTR 12.6% OG 16.9% Biodiversity 25.5% Barracks: NR 5.1% LTR 7.5 OG 22% Biodiversity 29%</t>
  </si>
  <si>
    <t xml:space="preserve">At the date of the audit, the total non-production forest area is 4,596.74 ha (or 36.15% of the total area of the MU of 17,310.81 ha). The current total production forest area of 12,714.07 ha will diminish over time as restructuring programs are implemented, meaning the area managed for conservation and biodiversity enhancement will increase further. At All sites NR focussed on SNW and conifer LTR. NR forms part of the LTR and OG is managed for biodiversity. </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</si>
  <si>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</si>
  <si>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</si>
  <si>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</si>
  <si>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All sites: Natural Reserves (NR) are focussed on semi-natural woodlands (SNW) and long term retention (LTR) of conifer stands, combined with areas of open ground (OG), which are managed for biodiversity. Restructuring plans in LTFPs describe progressive re-allocation through harvesting phases. Areas of planted semi-natural woodlands inspected at Silton New Kelso, and Carn Mor (Tutim).</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</si>
  <si>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</si>
  <si>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</si>
  <si>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</si>
  <si>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Admirals, Bhrochain, and Carn Mor: No such features. Corrour: Management actions have been informed by site survey and the outcomes of the scoping exercise. They focus on environmental protection and enhancement and the protection of a geological sssi. Barracks: An area of PAWS areas not assesses for high conservation values.</t>
  </si>
  <si>
    <t>Of the sites included in the audit sample, only Silton forest had areas of HCV present - HCV3 - Dryfe Water, Site of Special Scientific Interest (SSSI). Management strategies documented in section A.6 of the LTFP - management of grazing pressure, avoidance of invasive species establishment and monitoring of effectiveness and condition.</t>
  </si>
  <si>
    <t>2.11.2 b)</t>
  </si>
  <si>
    <t>9.2.2</t>
  </si>
  <si>
    <t>2.11.2 b) Management strategies and actions shall be developed in consultation with statutory bodies, interested parties and experts. 
Verifiers: 
• Management planning documentation
• Discussion with the owner/manager
• Specialist surveys.</t>
  </si>
  <si>
    <t xml:space="preserve">Admirals, Bhrochain and Carn Mor: No such features. Corrour: Management of a geological SSSI was informed through consultation with SNH.  Barracks: Conservation of nesting white tailed eagle was conducted in collaboration with SNH and the RSPB. </t>
  </si>
  <si>
    <t>For the HCV3 area identified in Silton Forest, the LTFP references a site management statement originally prepared by Scottish National Heritage.</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</si>
  <si>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</si>
  <si>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</si>
  <si>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</si>
  <si>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</si>
  <si>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 xml:space="preserve">All sites: Complaint deer management plans were seen for all sites within the certified area.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</si>
  <si>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</si>
  <si>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</si>
  <si>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</si>
  <si>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 xml:space="preserve">All sites: Overarching and site specific emergency response plans were seen on site during operations, in contract paperwork, and in the management planning documentation.  </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</si>
  <si>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</si>
  <si>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</si>
  <si>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</si>
  <si>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</si>
  <si>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 xml:space="preserve">All sites: The forest managers stated that no such conversion had taken place. None was seen during the site visits, nor was it identified though the stakeholder consultation process. </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</si>
  <si>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</si>
  <si>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</si>
  <si>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</si>
  <si>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</si>
  <si>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</si>
  <si>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</si>
  <si>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 xml:space="preserve">Admirals, Bhrochain, Barracks, and Carn Mor: None undertaken. Corrour: Restoration of blanket bog is being undertaken in a number of compartments within this forest.  This is supported by statutory agencies and had the appropriate consents within the LTFP. </t>
  </si>
  <si>
    <t>All sites: None undertaken.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</si>
  <si>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</si>
  <si>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</si>
  <si>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</si>
  <si>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 xml:space="preserve">Admirals, Bhrochain, Barracks, and Carn Mor: None undertaken Corrour: Corrour: Restoration of blanket bog is being undertaken in a number of non-native conifer compartments within this forest.  This is supported by statutory agencies and had the appropriate consents in relation to restocking conditions as a result of the approved LTFP. </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</si>
  <si>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</si>
  <si>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</si>
  <si>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</si>
  <si>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 xml:space="preserve">All sites: The forest managers stated that no Christmas tree production had taken place. None was seen during the site visit, nor was it identified though the stakeholder consultation process. </t>
  </si>
  <si>
    <t>2.13.3 b)</t>
  </si>
  <si>
    <t>10.5.5</t>
  </si>
  <si>
    <t xml:space="preserve">2.13.3 b) Christmas trees shall be grown using traditional, non-intensive techniques. </t>
  </si>
  <si>
    <t>Implementation, amendment and revision of the plan</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</si>
  <si>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</si>
  <si>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</si>
  <si>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At Barracks, felling of a phase 2 compartment had been brought into phase 1, an agreement letter from the Forestry Commission was seen to support this change. At Corrour, a plan amendment was undertaken to facilitate an area of blanket bog restoration. All other sites: Work was seen to be delivered in line with forest plans.</t>
  </si>
  <si>
    <t>All sites: Operations inspected at each of the sites visited were consistent with the applicable management plans. Copies of relevant plans were available at all sites and forest managers demonstrated detailed knowledge of the plans. It was noted that for the sites included in the audit sample, some plans (e.g. Silton) were of an older style, whereas the newer LTFP template had been used for other sites. For Silton, a UKWAS Property Audit Checklist was completed in Sep 2019, and a LTFP Scoping Report initiated with view to LTFP which would provide 20 year felling licence.</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</si>
  <si>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</si>
  <si>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</si>
  <si>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</si>
  <si>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</si>
  <si>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 xml:space="preserve">All sites: Monitoring included: operational, deer impact and management, establishment success, timber volumes, forestry inventory, invasive species, pests and diseases, and sensitive sites and species. Monitoring results were kept in a range of formats appropriate to their use and purpose, this include site diaries, deer browsing reports, spreadsheets of timber volume and inventory records. </t>
  </si>
  <si>
    <t xml:space="preserve">All sites: The monitoring system is described and documented in section 7 Monitoring and Auditing of the Management Manual. Monitoring included: operational, deer impact and management, establishment success, timber volumes, forestry inventory, invasive species, pests and diseases, and sensitive sites and species. Monitoring results were kept in a range of formats appropriate to their use and purpose, this include site diaries, deer browsing reports, spreadsheets of timber volume and inventory records. </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</si>
  <si>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</si>
  <si>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</si>
  <si>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</si>
  <si>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 xml:space="preserve">All sites: The monitoring system is described and documented in section 7 Monitoring and Auditing of the Management Manual. The system provides for consistent and replicable monitoring over time and the retention and use of monitoring data to help inform adaptive management. Online data capture and storage demonstrated at audit.  </t>
  </si>
  <si>
    <t>2.15.1 c)</t>
  </si>
  <si>
    <r>
      <t xml:space="preserve"> 8.1.3 </t>
    </r>
    <r>
      <rPr>
        <sz val="10"/>
        <rFont val="Cambria"/>
        <family val="1"/>
      </rPr>
      <t xml:space="preserve">(implementation of policies and objectives and achievement of verifiable targets, and implementation of woodland operations) and  </t>
    </r>
    <r>
      <rPr>
        <b/>
        <sz val="10"/>
        <rFont val="Cambria"/>
        <family val="1"/>
      </rPr>
      <t>8.2.1</t>
    </r>
    <r>
      <rPr>
        <sz val="10"/>
        <rFont val="Cambria"/>
        <family val="1"/>
      </rPr>
      <t xml:space="preserve"> (social impacts, environmental impacts, and changes in environmental condition)</t>
    </r>
  </si>
  <si>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</si>
  <si>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All sites: The monitoring system is described and documented in section 7 Monitoring and Auditing of the Management Manual. The system incorporates each of the elements listed in the indicator.</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</si>
  <si>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</si>
  <si>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</si>
  <si>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All sites: The monitoring system is described and documented in section 7 Monitoring and Auditing of the Management Manual. The system describes details to be monitored, frequency and tools. For example,  Health and Environment Inspection (FM-HEI) checklists are utilised which take into consideration the potential for special features at each site being monitored.</t>
  </si>
  <si>
    <t xml:space="preserve">2.15.2 </t>
  </si>
  <si>
    <r>
      <t xml:space="preserve">8.3.1 </t>
    </r>
    <r>
      <rPr>
        <sz val="10"/>
        <rFont val="Cambria"/>
        <family val="1"/>
      </rPr>
      <t xml:space="preserve">(general monitoring) and </t>
    </r>
    <r>
      <rPr>
        <b/>
        <sz val="10"/>
        <rFont val="Cambria"/>
        <family val="1"/>
      </rPr>
      <t>9.4.3</t>
    </r>
    <r>
      <rPr>
        <sz val="10"/>
        <rFont val="Cambria"/>
        <family val="1"/>
      </rPr>
      <t xml:space="preserve"> (HCV monitoring)</t>
    </r>
  </si>
  <si>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</si>
  <si>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 xml:space="preserve">All sites: Monitoring records were used to continually inform operational activities. Examples include, deer management intensity in relation to browsing pressure, timber sale in relation to markets, pesticide application in relation to need. </t>
  </si>
  <si>
    <t>2.15.3</t>
  </si>
  <si>
    <t xml:space="preserve">
8.4.1</t>
  </si>
  <si>
    <t>2.15.3 Monitoring findings, or summaries thereof, shall be made publicly available upon request.
Verifiers: 
• Written or verbal evidence of responses to requests.</t>
  </si>
  <si>
    <t xml:space="preserve">All sites: The forest managers stated that they had no objection to publicly sharing summaries of the monitoring findings. </t>
  </si>
  <si>
    <t>Woodland operations</t>
  </si>
  <si>
    <t>General</t>
  </si>
  <si>
    <t>3.1.1</t>
  </si>
  <si>
    <t>10.10.1</t>
  </si>
  <si>
    <t>3.1.1 Woodland operations shall conform to forestry best practice guidance. 
Verifiers: 
• Field observation
• Discussion with the owner/manager and workers
• Monitoring and internal audit records.</t>
  </si>
  <si>
    <r>
      <t>Admirals: New road construction and associated drainage infrastructure was seen to follow good practice guidance. Bhrochain and Carn Mor: Mounding and drainage operations were seen to be conducted in line with best practice guidance. Corrour: C</t>
    </r>
    <r>
      <rPr>
        <u/>
        <sz val="10"/>
        <rFont val="Cambria"/>
        <family val="1"/>
        <scheme val="major"/>
      </rPr>
      <t xml:space="preserve">orrour: FISA guidance 503 had not been followed 'where stack heights need to be more than product length then extra precautions must be put in place around the stack. The agreed stack height should be included in the site risk assessment'  Timber stacks were found to be higher than product length and this was not addressed in the risk assessment. </t>
    </r>
    <r>
      <rPr>
        <sz val="10"/>
        <rFont val="Cambria"/>
        <family val="1"/>
        <scheme val="major"/>
      </rPr>
      <t xml:space="preserve">Barracks: Timber haulage roads and harvesting were seen to be constructed in line with best practice guidance in relation to water quality protection. </t>
    </r>
  </si>
  <si>
    <r>
      <rPr>
        <b/>
        <sz val="10"/>
        <rFont val="Cambria"/>
        <family val="1"/>
        <scheme val="major"/>
      </rPr>
      <t>Loch Ree, Hallmanor, Garvary</t>
    </r>
    <r>
      <rPr>
        <sz val="10"/>
        <rFont val="Cambria"/>
        <family val="1"/>
        <scheme val="major"/>
      </rPr>
      <t xml:space="preserve"> - clear fell sites seen to follow good practice ( Garvary inactive at time of visit) and forwarder operators Loch Ree, Hallmanor and harvester operator Hallmanor interviewed showed good knowledge.  Stacks and stack risk assessments inspected; also discussed with managers and forwarder operators regarding requirements.  No issues noted. Mounding site at </t>
    </r>
    <r>
      <rPr>
        <b/>
        <sz val="10"/>
        <rFont val="Cambria"/>
        <family val="1"/>
        <scheme val="major"/>
      </rPr>
      <t>Kens Wood</t>
    </r>
    <r>
      <rPr>
        <sz val="10"/>
        <rFont val="Cambria"/>
        <family val="1"/>
        <scheme val="major"/>
      </rPr>
      <t xml:space="preserve"> seen to follow good practice and excavator operator interviewed showed very good knowledge eg describing biosecurity protocol to prevent movement of invasive signal crayfish from one site to another. Recently constructed / maintained roads at Loch Ree, Kens Wood, </t>
    </r>
    <r>
      <rPr>
        <b/>
        <sz val="10"/>
        <rFont val="Cambria"/>
        <family val="1"/>
        <scheme val="major"/>
      </rPr>
      <t>Tutim</t>
    </r>
    <r>
      <rPr>
        <sz val="10"/>
        <rFont val="Cambria"/>
        <family val="1"/>
        <scheme val="major"/>
      </rPr>
      <t xml:space="preserve"> seen to be in line with best practice guidance.</t>
    </r>
  </si>
  <si>
    <t>Blaentafalog, Loch Ree: inactive at time of visit. Clearfell site at Innis Beithe and mounding operations at Harran seen to follow good practice. Harvester and forwarding operators at Nether Howcleuch interviewed and showed good knowledge. Stacks and stack risk assessments; and discussed with manager regarding requirements. Stack at Innis Beithe seen to be overheight against FISA guideline 503, but supplementary risk assessment and signage seen to be in place, as required. Mounding site at Harran seen to follow good practice and excavator operator interviewed, showed very good knowledge. Recently constructed/maintained roads at Loch Ree and Nether Howcleuch seen to be in line with best practice guidance.</t>
  </si>
  <si>
    <t>3.1.2</t>
  </si>
  <si>
    <r>
      <t>6.7.1</t>
    </r>
    <r>
      <rPr>
        <sz val="10"/>
        <rFont val="Cambria"/>
        <family val="1"/>
      </rPr>
      <t xml:space="preserve"> (protect water courses, water bodies and riparian zones) and</t>
    </r>
    <r>
      <rPr>
        <b/>
        <sz val="10"/>
        <rFont val="Cambria"/>
        <family val="1"/>
      </rPr>
      <t xml:space="preserve"> 10.10.2</t>
    </r>
    <r>
      <rPr>
        <sz val="10"/>
        <rFont val="Cambria"/>
        <family val="1"/>
      </rPr>
      <t xml:space="preserve"> (manage infrastructural development, transport activities and silviculture so that water resources and soils are protected)</t>
    </r>
  </si>
  <si>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</si>
  <si>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 xml:space="preserve">All Sites: Felling activities were all covered by the approved forest plan. Pre-commencement paperwork for harvesting  included the assessment and communication of site sensitivities. </t>
  </si>
  <si>
    <r>
      <rPr>
        <b/>
        <sz val="10"/>
        <rFont val="Cambria"/>
        <family val="1"/>
        <scheme val="major"/>
      </rPr>
      <t>All sites</t>
    </r>
    <r>
      <rPr>
        <sz val="10"/>
        <rFont val="Cambria"/>
        <family val="1"/>
        <scheme val="major"/>
      </rPr>
      <t xml:space="preserve"> - harvesting in line with approved forest plan.  Pre-commencement information exchange seen for all live operational sites visited and recently - completed roading / quarrying of borrow pit at Loch Ree; also EIA screening consents for road/ quarrying.  At </t>
    </r>
    <r>
      <rPr>
        <b/>
        <sz val="10"/>
        <rFont val="Cambria"/>
        <family val="1"/>
        <scheme val="major"/>
      </rPr>
      <t>Hallmanor</t>
    </r>
    <r>
      <rPr>
        <sz val="10"/>
        <rFont val="Cambria"/>
        <family val="1"/>
        <scheme val="major"/>
      </rPr>
      <t xml:space="preserve"> the felling plan provided by the timber purchaser to the operators did not fully match the information communicated to them by the Fountains manager as it failed to mention the potential presence of red squirrels or badgers.  The operator did, however, confirm that they had been made aware of their potential presence by the Fountains manager, showed very good knowledge of signs of badgers and red squirrels and had identified and reported to the Fountains manager a disused badger sett on site. It was clear, therefore that the operators  understood the requirements for protection of rare / protected species on site but the failure of the purchaser to use the information provided to them by Fountains to identify the potential presence of these species on the written harvesting plan provided to operators could lead to a future non-compliance. </t>
    </r>
    <r>
      <rPr>
        <b/>
        <sz val="10"/>
        <rFont val="Cambria"/>
        <family val="1"/>
        <scheme val="major"/>
      </rPr>
      <t>Observation raised</t>
    </r>
  </si>
  <si>
    <t>Obs 2022.1</t>
  </si>
  <si>
    <t>Processes to ensure diligent reviews and contractor communication , raised formally in Managers Meeting on 1 Sep 2022, 
Company has confirmed that all risk assessments  back from contractors now reflect FF risk assessments as a minimum. 
Confirmed for sites visited at audit. Noted also knowledge on badger sett identified and demarcated at New Kelso well understood by machinery operator interviewed.
Observation closed.</t>
  </si>
  <si>
    <t>All sites: harvesting in line with approved forest plans. Pre-commencement information exchange seen for all live operational sites visited and recently completed roading at Loch Ree and Nether Howcleuch, also screening consents for quarrying at Gilkerscleuch West, and approvals sought for crossing the site of a Roman road at Nether Howcleuch with a roadline in 2022.</t>
  </si>
  <si>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</si>
  <si>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</si>
  <si>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</si>
  <si>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 xml:space="preserve">Admirals and Carn Mor:  No operational staff on site bit operational paperwork for recent works seen to be in order. Bhrochain, Corrour and Barracks: Operational staff undertaking mounding and harvesting works were in possession of operational paperwork and were aware of the detail of its content without having to refer to it. </t>
  </si>
  <si>
    <r>
      <t xml:space="preserve">All sites - pre-commencement information exchange seen for a range of live / recently - completed operations, including harvesting, ground prep, road construction, quarrying and chemical spraying. Forwarder operator interviewed at </t>
    </r>
    <r>
      <rPr>
        <b/>
        <sz val="10"/>
        <rFont val="Cambria"/>
        <family val="1"/>
        <scheme val="major"/>
      </rPr>
      <t>Loch Ree,</t>
    </r>
    <r>
      <rPr>
        <sz val="10"/>
        <rFont val="Cambria"/>
        <family val="1"/>
        <scheme val="major"/>
      </rPr>
      <t xml:space="preserve"> excavator operator at </t>
    </r>
    <r>
      <rPr>
        <b/>
        <sz val="10"/>
        <rFont val="Cambria"/>
        <family val="1"/>
        <scheme val="major"/>
      </rPr>
      <t>Kens Wood</t>
    </r>
    <r>
      <rPr>
        <sz val="10"/>
        <rFont val="Cambria"/>
        <family val="1"/>
        <scheme val="major"/>
      </rPr>
      <t xml:space="preserve">, Forwarder and Harvester operators at </t>
    </r>
    <r>
      <rPr>
        <b/>
        <sz val="10"/>
        <rFont val="Cambria"/>
        <family val="1"/>
        <scheme val="major"/>
      </rPr>
      <t>Hallmanor</t>
    </r>
    <r>
      <rPr>
        <sz val="10"/>
        <rFont val="Cambria"/>
        <family val="1"/>
        <scheme val="major"/>
      </rPr>
      <t xml:space="preserve"> all confirmed that operational plans had been communicated to them; however at</t>
    </r>
    <r>
      <rPr>
        <b/>
        <sz val="10"/>
        <rFont val="Cambria"/>
        <family val="1"/>
        <scheme val="major"/>
      </rPr>
      <t xml:space="preserve"> Hallmanor</t>
    </r>
    <r>
      <rPr>
        <sz val="10"/>
        <rFont val="Cambria"/>
        <family val="1"/>
        <scheme val="major"/>
      </rPr>
      <t xml:space="preserve"> the felling plan provided by the timber purchaser to the operators did not fully match the information communicated to them by the Fountains manager as it failed to mention the potential presence of red squirrels or badgers.  The operator did, however, confirm that they had been made aware of their potential presence by the Fountains manager, showed very good knowledge of signs of badgers and red squirrels and had identified and reported to the Fountains manager a disused badger sett on site. It was clear, therefore that the operators  understood the requirements for protection of rare / protected species on site but the failure of the purchaser to use the information provided to them by Fountains to identify the potential presence of these species on the written harvesting plan provided to operators could lead to a future non-compliance.</t>
    </r>
  </si>
  <si>
    <t>ref Obs in 3.1.2 above</t>
  </si>
  <si>
    <t xml:space="preserve">All sites: pre-commencement information exchange seen for a range of live/recently completed operations, including harvesting, ground prep, road construction, quarrying and chemical spraying. Excavator operator interviewed at Harran, harvester and forwarder operator at Nether Howcleuch, harvester and forwarder operator at Gilkerscleuch West all confirmed that operational plans had been communicated to them. </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</si>
  <si>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</si>
  <si>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</si>
  <si>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</si>
  <si>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 xml:space="preserve">All Sites: The forest managers stated that contractors would stop operations should anything unusual be seen during works. At Barracks, roading works ceased on the discovery of a white tailed eagle nest. </t>
  </si>
  <si>
    <r>
      <rPr>
        <b/>
        <sz val="10"/>
        <rFont val="Cambria"/>
        <family val="1"/>
        <scheme val="major"/>
      </rPr>
      <t>All Sites:</t>
    </r>
    <r>
      <rPr>
        <sz val="10"/>
        <rFont val="Cambria"/>
        <family val="1"/>
        <scheme val="major"/>
      </rPr>
      <t xml:space="preserve"> The forest managers stated that contractors would stop operations should anything unusual be seen during works. This was confirmed by operators interviewed at all live operational sites. At </t>
    </r>
    <r>
      <rPr>
        <b/>
        <sz val="10"/>
        <rFont val="Cambria"/>
        <family val="1"/>
        <scheme val="major"/>
      </rPr>
      <t>Hallmanor</t>
    </r>
    <r>
      <rPr>
        <sz val="10"/>
        <rFont val="Cambria"/>
        <family val="1"/>
        <scheme val="major"/>
      </rPr>
      <t xml:space="preserve"> the harvester operator had identified a badger sett on site and operations in the areas ceased until further investigations were undertaken. </t>
    </r>
  </si>
  <si>
    <t>All Sites: The forest managers stated that contractors would stop operations should anything unusual be seen during works. This was confirmed by operators interviewed at all live operational sites. No sightings were reported by operators.</t>
  </si>
  <si>
    <t>Harvest operations</t>
  </si>
  <si>
    <t>3.2.1 a)</t>
  </si>
  <si>
    <t>10.11.1</t>
  </si>
  <si>
    <t>3.2.1 a) Timber and non-timber woodland products (NTWPs) shall be harvested efficiently and with minimum loss or damage to environmental values. 
Verifiers: • Field observation
• Discussion with the owner/manager.</t>
  </si>
  <si>
    <t xml:space="preserve">All sites: no harvesting of NTFP other than Deer for venison. This action enhanced environmental values and was seen to be undertaken effectively and efficiently. </t>
  </si>
  <si>
    <r>
      <rPr>
        <b/>
        <sz val="10"/>
        <rFont val="Cambria"/>
        <family val="1"/>
        <scheme val="major"/>
      </rPr>
      <t>All sites</t>
    </r>
    <r>
      <rPr>
        <sz val="10"/>
        <rFont val="Cambria"/>
        <family val="1"/>
        <scheme val="major"/>
      </rPr>
      <t xml:space="preserve"> -live / recently - completed harvesting sites confirmed efficient working with minimum damage.  No harvesting of NTFP other than venison as by product of deer management for crop protection.</t>
    </r>
  </si>
  <si>
    <t>All sites: live/recently - completed harvesting sites confirmed efficient working with minimum damage.  No harvesting of NTFP other than venison as by product of deer management for crop protection.</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</si>
  <si>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</si>
  <si>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</si>
  <si>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</si>
  <si>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 xml:space="preserve">All Sites: All harvesting is conducted in line with UKFS and follows areas prescribed in the approved LTFP. Specific site sensitivities are identified using database searches and pre-harvesting site checks and operations are altered where necessary. No issues noted during site inspection. </t>
  </si>
  <si>
    <r>
      <rPr>
        <b/>
        <sz val="10"/>
        <rFont val="Cambria"/>
        <family val="1"/>
        <scheme val="major"/>
      </rPr>
      <t>All sites</t>
    </r>
    <r>
      <rPr>
        <sz val="10"/>
        <rFont val="Cambria"/>
        <family val="1"/>
        <scheme val="major"/>
      </rPr>
      <t xml:space="preserve"> with live / recently - completed harvesting - no evidence of damage to soils, watercourses, or standing trees noted.  Forwarder operators interviewed at</t>
    </r>
    <r>
      <rPr>
        <b/>
        <sz val="10"/>
        <rFont val="Cambria"/>
        <family val="1"/>
        <scheme val="major"/>
      </rPr>
      <t xml:space="preserve"> Loch Ree</t>
    </r>
    <r>
      <rPr>
        <sz val="10"/>
        <rFont val="Cambria"/>
        <family val="1"/>
        <scheme val="major"/>
      </rPr>
      <t xml:space="preserve"> and</t>
    </r>
    <r>
      <rPr>
        <b/>
        <sz val="10"/>
        <rFont val="Cambria"/>
        <family val="1"/>
        <scheme val="major"/>
      </rPr>
      <t xml:space="preserve"> Hallmanor</t>
    </r>
    <r>
      <rPr>
        <sz val="10"/>
        <rFont val="Cambria"/>
        <family val="1"/>
        <scheme val="major"/>
      </rPr>
      <t xml:space="preserve"> and harvester operator at Hallmanor all showed very good knowledge.</t>
    </r>
  </si>
  <si>
    <t>All sites with live/recently completed harvesting - no evidence of damage to soils, watercourses, or standing trees noted.  Forwarder and harvester operators interviewed at Nether Howcleuch and Gilkercleuch West and harvester operator at Innis Beithe all showed very good knowledge.</t>
  </si>
  <si>
    <t>3.2.2</t>
  </si>
  <si>
    <r>
      <t xml:space="preserve">8.5.1; </t>
    </r>
    <r>
      <rPr>
        <sz val="10"/>
        <rFont val="Cambria"/>
        <family val="1"/>
      </rPr>
      <t xml:space="preserve">see also </t>
    </r>
    <r>
      <rPr>
        <b/>
        <sz val="10"/>
        <rFont val="Cambria"/>
        <family val="1"/>
      </rPr>
      <t xml:space="preserve">
8.5.2 </t>
    </r>
    <r>
      <rPr>
        <sz val="10"/>
        <rFont val="Cambria"/>
        <family val="1"/>
      </rPr>
      <t>and</t>
    </r>
    <r>
      <rPr>
        <b/>
        <sz val="10"/>
        <rFont val="Cambria"/>
        <family val="1"/>
      </rPr>
      <t xml:space="preserve"> 
8.5.3</t>
    </r>
  </si>
  <si>
    <t>3.2.2 Harvesting and sales documentation shall enable all timber and non-timber woodland products (NTWPs) that are to be supplied as certified to be traced back to the woodland of origin.
Verifiers: 
• Harvesting output records
• Contract documents
• Sales documentation.</t>
  </si>
  <si>
    <t xml:space="preserve">Compliant timber  sales documentation was seen from recent harvesting at Bhrochain (invoice 022198) and SBI invoices for Corrour (74/203217, 74/202192) and Barracks (670687, 671625). Carn Mor and Admirals - no recent harvesting. </t>
  </si>
  <si>
    <t>Compliant timber sales documentation was seen as follows: Loch Ree Standing sales contract dated 15/2/22, invoice 029777 dated 31/7/22 and associated delivery advice note 5102177109 dated 22/7/22, Invoice 029774 31/7/22 and associated delivery advice note 5102198292 dated 20/7/22. Kens Wood Standing sales contract dated 2/3/21, Invoice 026250 dated 22/8/21, Invoice 026348 dated 5/9/21 and associated SBIs 75/207/950 and 75/206930. Hallmanor April 2022 Timber sales agreement; also SBI 167108 dated 25/6/22 and associated Deliveries List relating to this sale. Garvary - Invoice 029544 dated 20/7/22 with associated delivery note 192052 dated 29/6/22, Invoice 029100 dated 23/7/22 and associated dispatch note 33803; also standing sales contract dated 10/3/22. Carn Mor, Innis Beithe &amp; Tutim - no harvesting in the past year. No sales of NTWPs.</t>
  </si>
  <si>
    <t>Compliant timber sales documentation was seen as follows: Innis Beithe SBI West Fraser URM571925 dated 23/07/2024; Nether Howcleuch Robinsons and Sons Timber Ltd, 038576 dated 15th August 2024 and associated delivery advice notes. No sales of NTWPs.</t>
  </si>
  <si>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</si>
  <si>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</si>
  <si>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Verifiers: 
• Discussion with the owner/manager demonstrates awareness that impacts have been considered
• Documented appraisal.
</t>
  </si>
  <si>
    <t>All sites: None undertaken</t>
  </si>
  <si>
    <r>
      <rPr>
        <b/>
        <sz val="10"/>
        <rFont val="Cambria"/>
        <family val="1"/>
        <scheme val="major"/>
      </rPr>
      <t>All sites:</t>
    </r>
    <r>
      <rPr>
        <sz val="10"/>
        <rFont val="Cambria"/>
        <family val="1"/>
        <scheme val="major"/>
      </rPr>
      <t xml:space="preserve"> None undertaken</t>
    </r>
  </si>
  <si>
    <t>3.2.4</t>
  </si>
  <si>
    <t>10.11.4</t>
  </si>
  <si>
    <t xml:space="preserve">3.2.4 Lop and top shall be burnt only where there is demonstrable management benefit, and where a full consideration of impacts shows that there are not likely to be any significant negative effects.
Verifiers:
• Discussion with the owner/manager demonstrates awareness that impacts have been considered
• Evidence of registration of exempt activity
• Documented appraisal.
</t>
  </si>
  <si>
    <t>All Sites: No burning of lop &amp; top.</t>
  </si>
  <si>
    <r>
      <rPr>
        <b/>
        <sz val="10"/>
        <rFont val="Cambria"/>
        <family val="1"/>
        <scheme val="major"/>
      </rPr>
      <t>All Sites</t>
    </r>
    <r>
      <rPr>
        <sz val="10"/>
        <rFont val="Cambria"/>
        <family val="1"/>
        <scheme val="major"/>
      </rPr>
      <t>: No burning of lop &amp; top.</t>
    </r>
  </si>
  <si>
    <t>All sites: no burning of lop and top</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</si>
  <si>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</si>
  <si>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</si>
  <si>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</si>
  <si>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</si>
  <si>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Documentary evidence was presented to demonstrate that recent road works at Admirals and Corrour,  had been undertaken within the terms of applicable Environmental Impact Assessment regulations and  prior notification documentation was seen. All other sites - no recent new roads or road upgrades</t>
  </si>
  <si>
    <r>
      <t xml:space="preserve">All required consents seen for roading and blasting operations at </t>
    </r>
    <r>
      <rPr>
        <b/>
        <sz val="10"/>
        <rFont val="Cambria"/>
        <family val="1"/>
        <scheme val="major"/>
      </rPr>
      <t>Loch Ree</t>
    </r>
    <r>
      <rPr>
        <sz val="10"/>
        <rFont val="Cambria"/>
        <family val="1"/>
        <scheme val="major"/>
      </rPr>
      <t xml:space="preserve">.  </t>
    </r>
    <r>
      <rPr>
        <b/>
        <sz val="10"/>
        <rFont val="Cambria"/>
        <family val="1"/>
        <scheme val="major"/>
      </rPr>
      <t>All other sites</t>
    </r>
    <r>
      <rPr>
        <sz val="10"/>
        <rFont val="Cambria"/>
        <family val="1"/>
        <scheme val="major"/>
      </rPr>
      <t xml:space="preserve"> - no recent new roads / upgrades  where Fountains was responsible for obtaining such consents.</t>
    </r>
  </si>
  <si>
    <t>All required consents seen for roading operations at Nether Howcleuch and Gilkerscleuch West. All other sites - no recent new roads/upgrades  where Fountains was responsible for obtaining such consents.</t>
  </si>
  <si>
    <t>3.3.2</t>
  </si>
  <si>
    <t>10.10.5</t>
  </si>
  <si>
    <t xml:space="preserve">3.3.2 Roads and timber extraction tracks, visitor access infrastructure and associated drainage shall be designed, created, used and maintained in a manner that minimises their environmental impact.
Verifiers: 
• Documented plans for the design and creation of permanent roads and tracks
• Control systems for the creation and use of temporary tracks and extraction routes
• Field observation
• Documented maintenance plans.
</t>
  </si>
  <si>
    <t>All sites: No issues noted all roads seen in good serviceable condition with effective and appropriate associated drainage infrastructure</t>
  </si>
  <si>
    <r>
      <rPr>
        <b/>
        <sz val="10"/>
        <rFont val="Cambria"/>
        <family val="1"/>
        <scheme val="major"/>
      </rPr>
      <t>All sites</t>
    </r>
    <r>
      <rPr>
        <sz val="10"/>
        <rFont val="Cambria"/>
        <family val="1"/>
        <scheme val="major"/>
      </rPr>
      <t xml:space="preserve"> - road and track networks all seen to be good condition with no adverse issues noted.</t>
    </r>
  </si>
  <si>
    <t>All sites - road and track networks all seen to be good condition with no adverse issues noted.</t>
  </si>
  <si>
    <t>Pesticides, biological control agents and fertilisers</t>
  </si>
  <si>
    <t>3.4.1 a)</t>
  </si>
  <si>
    <r>
      <t xml:space="preserve">10.6.1 </t>
    </r>
    <r>
      <rPr>
        <sz val="10"/>
        <rFont val="Cambria"/>
        <family val="1"/>
      </rPr>
      <t xml:space="preserve">(fertilisers) and </t>
    </r>
    <r>
      <rPr>
        <b/>
        <sz val="10"/>
        <rFont val="Cambria"/>
        <family val="1"/>
      </rPr>
      <t xml:space="preserve">
10.7.1 </t>
    </r>
    <r>
      <rPr>
        <sz val="10"/>
        <rFont val="Cambria"/>
        <family val="1"/>
      </rPr>
      <t>(pesticides)</t>
    </r>
  </si>
  <si>
    <t xml:space="preserve">3.4.1 a) The use of pesticides and fertilisers shall be avoided where practicable. 
Verifiers: 
• Discussion with the owner/manager
• Pesticide policy or position statement.
</t>
  </si>
  <si>
    <t>All sites - conversations with forest managers demonstrated an intention to only use pesticides when necessary. Alternatives to site based application for weevil control were routinely used through the use of pre-treated trees. Weed control for establishment sites was only undertaken where strictly necessary. The Fountains Forestry Pesticide report 2020-21 details the chemical use in the past year and reiterates that it is a blanket policy that chemicals will only be used where there is no viable alternative. It describes and justifies the use of chemicals in the previous 12 months as well as describing efforts and research to aid a further reduction of use in the future including a stump grinding trial in an attempt to control weevil numbers.</t>
  </si>
  <si>
    <r>
      <rPr>
        <b/>
        <sz val="10"/>
        <rFont val="Cambria"/>
        <family val="1"/>
        <scheme val="major"/>
      </rPr>
      <t xml:space="preserve">All sites </t>
    </r>
    <r>
      <rPr>
        <sz val="10"/>
        <rFont val="Cambria"/>
        <family val="1"/>
        <scheme val="major"/>
      </rPr>
      <t xml:space="preserve">- conversations with forest managers demonstrated an intention to only use pesticides and fertilisers when necessary and clearly expressed in Integrated Pest Management Strategy - May 2022 version seen. Alternatives to site based application for weevil control were routinely used through the use of pre-treated trees. Weed control for establishment sites was only undertaken where strictly necessary - none had been undertaken at </t>
    </r>
    <r>
      <rPr>
        <b/>
        <sz val="10"/>
        <rFont val="Cambria"/>
        <family val="1"/>
        <scheme val="major"/>
      </rPr>
      <t>Carn Mor, Innis Beithe &amp; Tutim</t>
    </r>
    <r>
      <rPr>
        <sz val="10"/>
        <rFont val="Cambria"/>
        <family val="1"/>
        <scheme val="major"/>
      </rPr>
      <t>, this being the only site where restocking had been undertaken in recent years, though slow release fertiliser had been used during planting operations to aid establishment.</t>
    </r>
  </si>
  <si>
    <t xml:space="preserve">All sites - conversations with forest managers demonstrated an intention to only use pesticides and fertilisers when necessary and clearly expressed in Integrated Pest Management Strategy - May 2022 version seen. Alternatives to site based application for weevil control were routinely used through the use of pre-treated trees. Weed control for establishment sites was only undertaken where strictly necessary. Spraying for weevil control had been undertaken at Blaentafalog in 2024. At Loch Ree, slow release fertilisers had been used to help planted material quickly beyond the phase of weevil damage. Fertiliser use statement seen.   </t>
  </si>
  <si>
    <t>3.4.1 b)</t>
  </si>
  <si>
    <r>
      <t>10.6.2</t>
    </r>
    <r>
      <rPr>
        <sz val="10"/>
        <rFont val="Cambria"/>
        <family val="1"/>
      </rPr>
      <t xml:space="preserve"> (fertilisers), 
</t>
    </r>
    <r>
      <rPr>
        <b/>
        <sz val="10"/>
        <rFont val="Cambria"/>
        <family val="1"/>
      </rPr>
      <t>10.7.2</t>
    </r>
    <r>
      <rPr>
        <sz val="10"/>
        <rFont val="Cambria"/>
        <family val="1"/>
      </rPr>
      <t xml:space="preserve"> (pesticides) and 
</t>
    </r>
    <r>
      <rPr>
        <b/>
        <sz val="10"/>
        <rFont val="Cambria"/>
        <family val="1"/>
      </rPr>
      <t>10.8.1</t>
    </r>
    <r>
      <rPr>
        <sz val="10"/>
        <rFont val="Cambria"/>
        <family val="1"/>
      </rPr>
      <t xml:space="preserve"> (biological control agents)]</t>
    </r>
  </si>
  <si>
    <t>3.4.1 b) The use of pesticides, biological control agents and fertilisers shall be minimised. 
Verifiers: 
• Discussion with the owner/manager
• Pesticide policy or position statement.</t>
  </si>
  <si>
    <t xml:space="preserve">All sites - conversations with forest managers demonstrated an intention to only use pesticides and fertilisers when necessary and clearly expressed in Integrated Pest Management Strategy - May 2022 version seen. Alternatives to site based application for weevil control were routinely used through the use of pre-treated trees. Weed control for establishment sites was only undertaken where strictly necessary. Spraying for weevil control had been undertaken at Blaentafalog in 2024. At Loch Ree, slow release fertilisers had been used to help planted material quickly beyond the phase of weevil damage. Fertiliser use statement seen.  </t>
  </si>
  <si>
    <t>3.4.1 c)</t>
  </si>
  <si>
    <r>
      <rPr>
        <b/>
        <sz val="10"/>
        <rFont val="Cambria"/>
        <family val="1"/>
      </rPr>
      <t>10.7.3</t>
    </r>
    <r>
      <rPr>
        <sz val="10"/>
        <rFont val="Cambria"/>
        <family val="1"/>
      </rPr>
      <t xml:space="preserve"> (pesticides) and 
</t>
    </r>
    <r>
      <rPr>
        <b/>
        <sz val="10"/>
        <rFont val="Cambria"/>
        <family val="1"/>
      </rPr>
      <t>10.8.2</t>
    </r>
    <r>
      <rPr>
        <sz val="10"/>
        <rFont val="Cambria"/>
        <family val="1"/>
      </rPr>
      <t xml:space="preserve"> (biological control agents)</t>
    </r>
  </si>
  <si>
    <t>3.4.1 c) Damage to environmental values from pesticide and biological control agent use shall be avoided, mitigated and/or repaired, and steps shall be taken to avoid recurrence. 
Verifiers: 
• Discussion with the owner/manager
• Pesticide policy or position statement.</t>
  </si>
  <si>
    <t xml:space="preserve">All Sites: No such damage was identified or reported. All risk assessments and site paperwork including emergency plans aimed to avoid the risk of pollution. At Corrour, the forest manger described that mounding operations ensured plants that required treatment were well away from water courses providing a additional safeguard against any incidents. </t>
  </si>
  <si>
    <r>
      <rPr>
        <b/>
        <sz val="10"/>
        <rFont val="Cambria"/>
        <family val="1"/>
        <scheme val="major"/>
      </rPr>
      <t xml:space="preserve">All sites </t>
    </r>
    <r>
      <rPr>
        <sz val="10"/>
        <rFont val="Cambria"/>
        <family val="1"/>
        <scheme val="major"/>
      </rPr>
      <t xml:space="preserve">- no such damage identified or reported.  ESRA, chemical decision record, pesticide application record, COSHH assessment, method statement, emergency plan, site safety rules, operator competencies and chemical supply information seen for weevil control operation at </t>
    </r>
    <r>
      <rPr>
        <b/>
        <sz val="10"/>
        <rFont val="Cambria"/>
        <family val="1"/>
        <scheme val="major"/>
      </rPr>
      <t xml:space="preserve">Carn Mor, Innis Beithe &amp; Tutim. </t>
    </r>
    <r>
      <rPr>
        <sz val="10"/>
        <rFont val="Cambria"/>
        <family val="1"/>
        <scheme val="major"/>
      </rPr>
      <t>No recent pesticide applications at all other sites.</t>
    </r>
  </si>
  <si>
    <t>All sites - no such damage identified or reported.  ESRA, chemical decision record, pesticide application record, COSHH assessment, method statement, emergency plan, site safety rules, operator competencies and chemical supply information seen for weevil control operation at Blaentafalog and Loch Ree.</t>
  </si>
  <si>
    <t>3.4.2 a)</t>
  </si>
  <si>
    <r>
      <rPr>
        <b/>
        <sz val="10"/>
        <rFont val="Cambria"/>
        <family val="1"/>
      </rPr>
      <t>10.7.4</t>
    </r>
    <r>
      <rPr>
        <sz val="10"/>
        <rFont val="Cambria"/>
        <family val="1"/>
      </rPr>
      <t xml:space="preserve"> (pesticides) and 
</t>
    </r>
    <r>
      <rPr>
        <b/>
        <sz val="10"/>
        <rFont val="Cambria"/>
        <family val="1"/>
      </rPr>
      <t>10.8.3</t>
    </r>
    <r>
      <rPr>
        <sz val="10"/>
        <rFont val="Cambria"/>
        <family val="1"/>
      </rPr>
      <t xml:space="preserve"> (biological control agents)</t>
    </r>
  </si>
  <si>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</si>
  <si>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Fountains Forestry have a compliant IPMS in their forestry manual, this is supported by an annual chemical use report. The Fountains Forestry Pesticide report 2020-21 details the chemical use in the past year and reiterates that it is a blanket policy that chemicals will only be used where there is no viable alternative. It describes and justifies the use of chemicals in the previous 12 months as well as describing efforts and research to aid a further reduction of use in the future including a stump grinding trial in an attempt to control weevil numbers.</t>
  </si>
  <si>
    <r>
      <t xml:space="preserve">Fully compliant IPMS in Fountains' forestry manual - May 2022 version seen during audit; also chemical use records for the previous year. The only pesticide usage over the past year at any of the sites visited was weevil control, following assessment, at </t>
    </r>
    <r>
      <rPr>
        <b/>
        <sz val="10"/>
        <rFont val="Cambria"/>
        <family val="1"/>
        <scheme val="major"/>
      </rPr>
      <t>Carn Mor, Innis Beithe &amp; Tutim.</t>
    </r>
  </si>
  <si>
    <t>Fully compliant IPMS in Fountains' forestry manual - May 2022 version seen during audit; also chemical use records for the previous year.</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</si>
  <si>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</si>
  <si>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</si>
  <si>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</si>
  <si>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r>
      <t xml:space="preserve">Compliant IPMS within Fountains forestry manual, supported by an annual chemical use report. At </t>
    </r>
    <r>
      <rPr>
        <b/>
        <sz val="10"/>
        <rFont val="Cambria"/>
        <family val="1"/>
        <scheme val="major"/>
      </rPr>
      <t>Hallmanor,</t>
    </r>
    <r>
      <rPr>
        <sz val="10"/>
        <rFont val="Cambria"/>
        <family val="1"/>
        <scheme val="major"/>
      </rPr>
      <t xml:space="preserve"> however, the manager had instructed the use of urea for stump treatment but had not  informed Fountains Compliance Manager. As urea has not been used historically at any site, an ESRA was not in place and as the Compliance Manager was unaware of this current usage he had not prepared one nor reminded the manager of the requirement to record usage so that it can be included in the annual chemical report.</t>
    </r>
  </si>
  <si>
    <t>Minor CAR 2022.2</t>
  </si>
  <si>
    <t xml:space="preserve">Management Manual amended at Appendix II, Synthetic Chemicals Policy to incorporate Urea as a fungicide in stump treatment. ESRA for Urea prepared (dated 25 Aug 2022, sighted).
Condition closed. </t>
  </si>
  <si>
    <t xml:space="preserve">Compliant IPMS within Fountains forestry manual, supported by an annual chemical use report. </t>
  </si>
  <si>
    <t>3.4.2 c)</t>
  </si>
  <si>
    <r>
      <rPr>
        <b/>
        <sz val="10"/>
        <rFont val="Cambria"/>
        <family val="1"/>
      </rPr>
      <t>10.7.6</t>
    </r>
    <r>
      <rPr>
        <sz val="10"/>
        <rFont val="Cambria"/>
        <family val="1"/>
      </rPr>
      <t xml:space="preserve"> (pesticides) and 
</t>
    </r>
    <r>
      <rPr>
        <b/>
        <sz val="10"/>
        <rFont val="Cambria"/>
        <family val="1"/>
      </rPr>
      <t>10.8.4</t>
    </r>
    <r>
      <rPr>
        <sz val="10"/>
        <rFont val="Cambria"/>
        <family val="1"/>
      </rPr>
      <t xml:space="preserve"> (biological control agents)] </t>
    </r>
  </si>
  <si>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</si>
  <si>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r>
      <t xml:space="preserve">Fully compliant IPMS in Fountains' forestry manual - May 2022 version seen during audit; also chemical use records for the previous year. The only pesticide usage over the past year at any of the sites visited was weevil control, following field assessment and completion of ESRA / chemical decision records, at </t>
    </r>
    <r>
      <rPr>
        <b/>
        <sz val="10"/>
        <rFont val="Cambria"/>
        <family val="1"/>
        <scheme val="major"/>
      </rPr>
      <t>Carn Mor, Innis Beithe &amp; Tutim.</t>
    </r>
  </si>
  <si>
    <t xml:space="preserve">Fully compliant IPMS in Fountains' forestry manual - May 2022 version seen during audit; also chemical use records for the previous year. </t>
  </si>
  <si>
    <t>3.4.2 d)</t>
  </si>
  <si>
    <r>
      <t xml:space="preserve">10.7.7 </t>
    </r>
    <r>
      <rPr>
        <sz val="10"/>
        <rFont val="Cambria"/>
        <family val="1"/>
      </rPr>
      <t>(pesticides) and</t>
    </r>
    <r>
      <rPr>
        <b/>
        <sz val="10"/>
        <rFont val="Cambria"/>
        <family val="1"/>
      </rPr>
      <t xml:space="preserve"> 
10.8.5</t>
    </r>
    <r>
      <rPr>
        <sz val="10"/>
        <rFont val="Cambria"/>
        <family val="1"/>
      </rPr>
      <t xml:space="preserve"> (biological control agents)</t>
    </r>
  </si>
  <si>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</si>
  <si>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Fully compliant IPMS in Fountains' forestry manual - May 2022 version seen during audit; also chemical use records for the previous year. Previous years' usage also available for all sites for five years / from point of entry into the scheme if this has been within the past five years.</t>
  </si>
  <si>
    <t>3.4.3</t>
  </si>
  <si>
    <r>
      <t xml:space="preserve">10.7.8 </t>
    </r>
    <r>
      <rPr>
        <sz val="10"/>
        <rFont val="Cambria"/>
        <family val="1"/>
      </rPr>
      <t xml:space="preserve">(pesticides) and 
</t>
    </r>
    <r>
      <rPr>
        <b/>
        <sz val="10"/>
        <rFont val="Cambria"/>
        <family val="1"/>
      </rPr>
      <t>10.8.6</t>
    </r>
    <r>
      <rPr>
        <sz val="10"/>
        <rFont val="Cambria"/>
        <family val="1"/>
      </rPr>
      <t xml:space="preserve"> (biological control agents)</t>
    </r>
  </si>
  <si>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</si>
  <si>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 xml:space="preserve">All pesticide use was seen to conform with legal requirements. Trico application was seen at Corrour and trees pre-treated with Acetamiprid were seen at Bhrochain. Risk assessments and emergency procedures were prepared to cover the operations and operatives were appropriately qualified to fulfil their tasks. </t>
  </si>
  <si>
    <t>ESRA, chemical decision record, pesticide application record, COSHH assessment, method statement, emergency plan, site safety rules, operator competencies and chemical supply information seen for weevil control operation at Carn Mor, Innis Beithe &amp; Tutim. No recent pesticide applications at all other sites.</t>
  </si>
  <si>
    <t xml:space="preserve">ESRA, chemical decision record, pesticide application record, COSHH assessment, method statement, emergency plan, site safety rules, operator competencies and chemical supply information seen for weevil control operation at Blaentafalog, Carn Mor, Gilkerscleuch West, Loch Ree and Nether Howcleuch.     </t>
  </si>
  <si>
    <t>3.4.4 a)</t>
  </si>
  <si>
    <r>
      <t>10.7.9</t>
    </r>
    <r>
      <rPr>
        <sz val="10"/>
        <rFont val="Cambria"/>
        <family val="1"/>
      </rPr>
      <t xml:space="preserve"> (pesticides) and 
</t>
    </r>
    <r>
      <rPr>
        <b/>
        <sz val="10"/>
        <rFont val="Cambria"/>
        <family val="1"/>
      </rPr>
      <t xml:space="preserve">10.8.7 </t>
    </r>
    <r>
      <rPr>
        <sz val="10"/>
        <rFont val="Cambria"/>
        <family val="1"/>
      </rPr>
      <t>(biological control agents)</t>
    </r>
  </si>
  <si>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</si>
  <si>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All Sites: All pesticide use identified during the audit met this requirement.</t>
  </si>
  <si>
    <r>
      <rPr>
        <b/>
        <sz val="10"/>
        <rFont val="Cambria"/>
        <family val="1"/>
        <scheme val="major"/>
      </rPr>
      <t>All Sites</t>
    </r>
    <r>
      <rPr>
        <sz val="10"/>
        <rFont val="Cambria"/>
        <family val="1"/>
        <scheme val="major"/>
      </rPr>
      <t>: All pesticide use identified during the audit met this requirement.</t>
    </r>
  </si>
  <si>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</si>
  <si>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</si>
  <si>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</si>
  <si>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All Sites: No such pesticides were used</t>
  </si>
  <si>
    <r>
      <t xml:space="preserve">All sites - </t>
    </r>
    <r>
      <rPr>
        <sz val="10"/>
        <rFont val="Cambria"/>
        <family val="1"/>
        <scheme val="major"/>
      </rPr>
      <t>no such usage</t>
    </r>
  </si>
  <si>
    <t>All sites - no such usage</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</si>
  <si>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</si>
  <si>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</si>
  <si>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</si>
  <si>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Fertiliser use has been undertaken at Barracks in the past 12 months. It is also used at Carn Mor and Bhrochain. At all sites it is used to secure establishment.</t>
  </si>
  <si>
    <r>
      <t>Slow release fertiliser used at</t>
    </r>
    <r>
      <rPr>
        <b/>
        <sz val="10"/>
        <rFont val="Cambria"/>
        <family val="1"/>
        <scheme val="major"/>
      </rPr>
      <t xml:space="preserve"> Carn Mor, Innis Beithe &amp; Tutim </t>
    </r>
    <r>
      <rPr>
        <sz val="10"/>
        <rFont val="Cambria"/>
        <family val="1"/>
        <scheme val="major"/>
      </rPr>
      <t>at planting to secure establishment.  Other sites - no usage in the past year.</t>
    </r>
  </si>
  <si>
    <t>Slow release fertiliser used at Loch Ree at planting to secure establishment.  Other sites - no usage in the past year.</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</si>
  <si>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</si>
  <si>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</si>
  <si>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</si>
  <si>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 xml:space="preserve">Fertiliser use has been undertaken at Barracks in the past 12 months. It is also used at Carn Mor and Bhrochain. At all sites it is used to secure establishment and conversations with forest mangers indicated that it was used in line with best practice guidance. </t>
  </si>
  <si>
    <r>
      <t>Slow release fertiliser used at</t>
    </r>
    <r>
      <rPr>
        <b/>
        <sz val="10"/>
        <rFont val="Cambria"/>
        <family val="1"/>
        <scheme val="major"/>
      </rPr>
      <t xml:space="preserve"> Carn Mor, Innis Beithe &amp; Tutim </t>
    </r>
    <r>
      <rPr>
        <sz val="10"/>
        <rFont val="Cambria"/>
        <family val="1"/>
        <scheme val="major"/>
      </rPr>
      <t>at planting to secure establishment.  Other sites - no usage in the past year. Pre-commencement information exchange and site safety documentation seen for March 2022 planting operation at Carn Mor, including addition of 10g of slow release fertiliser per notch to secure establishment.</t>
    </r>
  </si>
  <si>
    <t>Slow release fertiliser used at Loch Ree at planting to secure establishment.  Other sites - no usage in the past year. Pre-commencement information exchange and site safety documentation seen for planting operation at Loch Ree, including addition of 10g of slow release fertiliser per notch to secure establishment.</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</si>
  <si>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</si>
  <si>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</si>
  <si>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</si>
  <si>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All sites: No such applications had taken place</t>
  </si>
  <si>
    <r>
      <rPr>
        <b/>
        <sz val="10"/>
        <rFont val="Cambria"/>
        <family val="1"/>
        <scheme val="major"/>
      </rPr>
      <t>All sites:</t>
    </r>
    <r>
      <rPr>
        <sz val="10"/>
        <rFont val="Cambria"/>
        <family val="1"/>
        <scheme val="major"/>
      </rPr>
      <t xml:space="preserve"> No such applications had taken place</t>
    </r>
  </si>
  <si>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</si>
  <si>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</si>
  <si>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</si>
  <si>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 xml:space="preserve">All sites: No such uses declared or identified. </t>
  </si>
  <si>
    <r>
      <rPr>
        <b/>
        <sz val="10"/>
        <rFont val="Cambria"/>
        <family val="1"/>
        <scheme val="major"/>
      </rPr>
      <t>All sites:</t>
    </r>
    <r>
      <rPr>
        <sz val="10"/>
        <rFont val="Cambria"/>
        <family val="1"/>
        <scheme val="major"/>
      </rPr>
      <t xml:space="preserve"> No such uses declared or identified. </t>
    </r>
  </si>
  <si>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</si>
  <si>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</si>
  <si>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</si>
  <si>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 xml:space="preserve">Fertiliser records were presented for the whole group, including sites visited. At Barracks, 2017kg were used. </t>
  </si>
  <si>
    <t>Fertiliser records were presented for the whole group, including sites visited.</t>
  </si>
  <si>
    <t>Fencing</t>
  </si>
  <si>
    <t xml:space="preserve">3.5.1 </t>
  </si>
  <si>
    <t>10.9.5</t>
  </si>
  <si>
    <t xml:space="preserve">3.5.1 Where appropriate, wildlife management and control shall be used in preference to fencing.
Verifiers: 
• Discussion with the owner/manager. 
</t>
  </si>
  <si>
    <t xml:space="preserve">All sites: Deer management was preferred over fencing. Deer managers were operational and effective on all sites visited. </t>
  </si>
  <si>
    <r>
      <rPr>
        <b/>
        <sz val="10"/>
        <rFont val="Cambria"/>
        <family val="1"/>
        <scheme val="major"/>
      </rPr>
      <t>All sites</t>
    </r>
    <r>
      <rPr>
        <sz val="10"/>
        <rFont val="Cambria"/>
        <family val="1"/>
        <scheme val="major"/>
      </rPr>
      <t xml:space="preserve">: Deer management preferred over fencing, with no fencing noted on site other than boundary fences. Deer managers were operational and effective on all sites visited. </t>
    </r>
  </si>
  <si>
    <t xml:space="preserve">All sites: Deer management preferred over fencing. Deer managers were operational and effective on all sites visited, being most active on sites with recent restocking. </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</si>
  <si>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</si>
  <si>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</si>
  <si>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</si>
  <si>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 xml:space="preserve">All Sites: No Issues noted during the audit. Forest managers described a position whereby fences are designed and specified to FC standards and take into account any public right of way (core paths), wildlife constraints (bird strike markers) and archaeological features where present.  </t>
  </si>
  <si>
    <r>
      <rPr>
        <b/>
        <sz val="10"/>
        <rFont val="Cambria"/>
        <family val="1"/>
        <scheme val="major"/>
      </rPr>
      <t>All sites</t>
    </r>
    <r>
      <rPr>
        <sz val="10"/>
        <rFont val="Cambria"/>
        <family val="1"/>
        <scheme val="major"/>
      </rPr>
      <t xml:space="preserve"> - no such issues noted and managers showed good awareness of public usage and requirements relating to archaeological features and presence / absence of black grouse / capercaillie.</t>
    </r>
  </si>
  <si>
    <t>All sites - no such issues noted and managers showed good awareness of public usage and requirements relating to archaeological features and presence/absence of black grouse.</t>
  </si>
  <si>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</si>
  <si>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</si>
  <si>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</si>
  <si>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</si>
  <si>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 xml:space="preserve">All Sites: This was discussed onsite with the forest manager. No issues noted. Sites visited generate small amounts of waste. Fountains forestry have an EA waste transfer licence. </t>
  </si>
  <si>
    <t>All sites - no waste noted during site visits.  Fountains' waste carrier licence seen and an example of a wast transfer note (18/3/22) seen at Inverness office.</t>
  </si>
  <si>
    <t>All sites - no waste noted during site visits. Waste carrier licence seen and an example of a waste transfer note (18/1/24) seen for skip placed at Upper Howcleuch North - site managed by CH and accepting waste from Nether Howcleuch and Gilkerscleuch West.</t>
  </si>
  <si>
    <t>3.6.2</t>
  </si>
  <si>
    <t>10.12.2</t>
  </si>
  <si>
    <t xml:space="preserve">3.6.2 The owner/manager shall prepare and implement a prioritised plan to manage and progressively remove redundant materials.
Verifiers: 
• Field observation
• Removal plan
• Budget.
</t>
  </si>
  <si>
    <t xml:space="preserve">All Sites: The forest manager stated that redundant materials are removed once their useful life is expired. This is outlined in the company's waste management policy (page 48 of the Forestry manual issue 3) and redundant materials plans seen during the audit. </t>
  </si>
  <si>
    <r>
      <rPr>
        <b/>
        <sz val="10"/>
        <rFont val="Cambria"/>
        <family val="1"/>
        <scheme val="major"/>
      </rPr>
      <t>Loch Ree, Kens Wood, Garvary, Carn Mor, Innis Beithe &amp; Tutim</t>
    </r>
    <r>
      <rPr>
        <sz val="10"/>
        <rFont val="Cambria"/>
        <family val="1"/>
        <scheme val="major"/>
      </rPr>
      <t xml:space="preserve"> - no current redundant materials nor any materials on site likely to become redundant for at least the next 10 years, but the managers explained how removal of tree shelters would be programmed in future years. At </t>
    </r>
    <r>
      <rPr>
        <b/>
        <sz val="10"/>
        <rFont val="Cambria"/>
        <family val="1"/>
        <scheme val="major"/>
      </rPr>
      <t>Hallmanor,</t>
    </r>
    <r>
      <rPr>
        <sz val="10"/>
        <rFont val="Cambria"/>
        <family val="1"/>
        <scheme val="major"/>
      </rPr>
      <t xml:space="preserve"> a number of tree shelters were seen to remain on trees where they were no longer required. When questioned the manager explained that he would be able to remove these shelters  as part of waste removal when the first phase of planting commenced ie when collecting planting bags. As there was no written plan or identifiable budget item for this work  there is a danger of non-compliance as the manager currently has no reminders in place to include this tree shelter removal is indeed undertaken as part of the post - planting waste removal. </t>
    </r>
    <r>
      <rPr>
        <b/>
        <sz val="10"/>
        <rFont val="Cambria"/>
        <family val="1"/>
        <scheme val="major"/>
      </rPr>
      <t>Observation raised.</t>
    </r>
  </si>
  <si>
    <t>Obs 2022.3</t>
  </si>
  <si>
    <t>Company has amended Management Manual (section Redundant Materials in Appendix II to clarify procedures from removal of tree shelters. Implementation example - Kirk Hill Compliance Framework.
Observation closed.</t>
  </si>
  <si>
    <t>All sites except Blaentafalog - no current redundant materials nor any materials on site likely to become redundant imminently, managers explained how removal of tree shelters would be programmed in future years. Blaentafalog: example seen of redundant stile, replaced and left in situ, recorded with photographic evidence and planned for removal when future activities bring in sufficiently large machinery to carry it out.</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</si>
  <si>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</si>
  <si>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</si>
  <si>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</si>
  <si>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All sites: No issues were noted during the site visit. Inspection of machine operations at Corrour, Bhrochain and Barracks showed them to be compliant with this requirements. The operatives all had an emergency plan, had spill kits on their machines, and he took measures to avoid pollution incidents. There was good use of brash across the sites and roads and tracks and their associated drainage were in good condition</t>
  </si>
  <si>
    <r>
      <rPr>
        <b/>
        <sz val="10"/>
        <rFont val="Cambria"/>
        <family val="1"/>
        <scheme val="major"/>
      </rPr>
      <t>All sites</t>
    </r>
    <r>
      <rPr>
        <sz val="10"/>
        <rFont val="Cambria"/>
        <family val="1"/>
        <scheme val="major"/>
      </rPr>
      <t xml:space="preserve"> - no issues noted during site visits. Forwarders at Loch Ree and </t>
    </r>
    <r>
      <rPr>
        <b/>
        <sz val="10"/>
        <rFont val="Cambria"/>
        <family val="1"/>
        <scheme val="major"/>
      </rPr>
      <t>Hallmanor,</t>
    </r>
    <r>
      <rPr>
        <sz val="10"/>
        <rFont val="Cambria"/>
        <family val="1"/>
        <scheme val="major"/>
      </rPr>
      <t xml:space="preserve"> Harvester at </t>
    </r>
    <r>
      <rPr>
        <b/>
        <sz val="10"/>
        <rFont val="Cambria"/>
        <family val="1"/>
        <scheme val="major"/>
      </rPr>
      <t xml:space="preserve">Hallmanor </t>
    </r>
    <r>
      <rPr>
        <sz val="10"/>
        <rFont val="Cambria"/>
        <family val="1"/>
        <scheme val="major"/>
      </rPr>
      <t xml:space="preserve">and excavator at </t>
    </r>
    <r>
      <rPr>
        <b/>
        <sz val="10"/>
        <rFont val="Cambria"/>
        <family val="1"/>
        <scheme val="major"/>
      </rPr>
      <t xml:space="preserve">Kens Wood </t>
    </r>
    <r>
      <rPr>
        <sz val="10"/>
        <rFont val="Cambria"/>
        <family val="1"/>
        <scheme val="major"/>
      </rPr>
      <t xml:space="preserve">all had spill kits on machines and fuel/oil storage points.  Log bridge at </t>
    </r>
    <r>
      <rPr>
        <b/>
        <sz val="10"/>
        <rFont val="Cambria"/>
        <family val="1"/>
        <scheme val="major"/>
      </rPr>
      <t>Garvary</t>
    </r>
    <r>
      <rPr>
        <sz val="10"/>
        <rFont val="Cambria"/>
        <family val="1"/>
        <scheme val="major"/>
      </rPr>
      <t xml:space="preserve"> checked and seen to be well constructed and well thatched.  Brash used on all extraction tracks where required and all drainage seen to be in good condition.  Emergency plans seen for all live / recently completed operations, including spraying operations at </t>
    </r>
    <r>
      <rPr>
        <b/>
        <sz val="10"/>
        <rFont val="Cambria"/>
        <family val="1"/>
        <scheme val="major"/>
      </rPr>
      <t>Carn Mor</t>
    </r>
    <r>
      <rPr>
        <sz val="10"/>
        <rFont val="Cambria"/>
        <family val="1"/>
        <scheme val="major"/>
      </rPr>
      <t>.</t>
    </r>
  </si>
  <si>
    <t>All sites - no issues noted during site visits. Forwarders, harvesters and excavators inspected all had spill kits on machines and fuel/oil storage points. Brash used on all extraction tracks where required and all drainage seen to be in good condition.  Emergency plans seen for all live/ recently completed operations, including chemical applications at Blaentafalog, Carn Mor, Gilkerscleuch West, Loch Ree and Nether Howcleuch.</t>
  </si>
  <si>
    <t>3.7.2</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</si>
  <si>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</si>
  <si>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</si>
  <si>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All sites: No issues were noted during the site visit. Inspection of machine operations at Corrour, Bhrochain and Barracks showed them to be compliant with this requirements. The operatives all had an emergency plan, had spill kits on their machines, and he took measures to avoid pollution incidents. There was good use of brash across the sites and roads and tracks and their associated drainage were in good condition. The risk of leaks from stationary machinery at Admirals was mitigated using bunded spill pads.</t>
  </si>
  <si>
    <r>
      <t xml:space="preserve"> Forwarders at </t>
    </r>
    <r>
      <rPr>
        <b/>
        <sz val="10"/>
        <rFont val="Cambria"/>
        <family val="1"/>
        <scheme val="major"/>
      </rPr>
      <t>Loch Ree</t>
    </r>
    <r>
      <rPr>
        <sz val="10"/>
        <rFont val="Cambria"/>
        <family val="1"/>
        <scheme val="major"/>
      </rPr>
      <t xml:space="preserve"> and </t>
    </r>
    <r>
      <rPr>
        <b/>
        <sz val="10"/>
        <rFont val="Cambria"/>
        <family val="1"/>
        <scheme val="major"/>
      </rPr>
      <t>Hallmanor</t>
    </r>
    <r>
      <rPr>
        <sz val="10"/>
        <rFont val="Cambria"/>
        <family val="1"/>
        <scheme val="major"/>
      </rPr>
      <t xml:space="preserve">, Harvester at </t>
    </r>
    <r>
      <rPr>
        <b/>
        <sz val="10"/>
        <rFont val="Cambria"/>
        <family val="1"/>
        <scheme val="major"/>
      </rPr>
      <t>Hallmanor</t>
    </r>
    <r>
      <rPr>
        <sz val="10"/>
        <rFont val="Cambria"/>
        <family val="1"/>
        <scheme val="major"/>
      </rPr>
      <t xml:space="preserve"> and excavator at </t>
    </r>
    <r>
      <rPr>
        <b/>
        <sz val="10"/>
        <rFont val="Cambria"/>
        <family val="1"/>
        <scheme val="major"/>
      </rPr>
      <t>Kens Wood</t>
    </r>
    <r>
      <rPr>
        <sz val="10"/>
        <rFont val="Cambria"/>
        <family val="1"/>
        <scheme val="major"/>
      </rPr>
      <t xml:space="preserve"> all had spill kits on machines and fuel/oil storage points.  All machinery seen to be in good condition. Risk assessments and emergency plans seen for all live operations and recently - completed, including  spraying operations and planting operations at </t>
    </r>
    <r>
      <rPr>
        <b/>
        <sz val="10"/>
        <rFont val="Cambria"/>
        <family val="1"/>
        <scheme val="major"/>
      </rPr>
      <t>Carn Mor.</t>
    </r>
  </si>
  <si>
    <t>Forwarders, Harvester and excavators seen all had spill kits on machines and fuel/oil storage points.  All machinery seen to be in good condition. Risk assessments and emergency plans seen for all live operations and recently - completed, including  spraying operations and planting operations.</t>
  </si>
  <si>
    <t>Natural, historical and cultural environment</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</si>
  <si>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</si>
  <si>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</si>
  <si>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</si>
  <si>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</si>
  <si>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All sites: Management planning made reference to features of HCV including statutory designations. </t>
  </si>
  <si>
    <t>All sites: Management planning (including maps) makes reference to features of HCV including statutory designations. Of the sites included in the audit sample, only Silton forest had areas of HCV present - HCV3 - Dryfe Water, Site of Special Scientific Interest (SSSI). Management strategies documented in section A.6 of the LTFP - management of grazing pressure, avoidance of invasive species establishment and monitoring of effectiveness and condition.</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</si>
  <si>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</si>
  <si>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</si>
  <si>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Admirals: Bhrochain: Carn Mor:  No such areas exist. Areas of SNW are protected during harvesting operations and are marked for retention in harvesting plans. Restocking proposals seek to extend SNW areas. Corrour and Inverlair: SSSI features, priority habitats, and PAWS areas have been identified in the  plan, their condition has been assessed and actions to management them for protection and enhancement have been undertaken. Barracks: A an area containing a white tailed eagle nest had been protected from operations under guidance from experts and the statutory agencies. Areas of SNW are managed as NR. </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</si>
  <si>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</si>
  <si>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</si>
  <si>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</si>
  <si>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All sites: Woodland planning follows national scoping procedures which includes periodic consultation with statutory bodies. Where special features or designated sites exist, forest managers were found to be managing these under guidance from experts and agencies. </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</si>
  <si>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</si>
  <si>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</si>
  <si>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</si>
  <si>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All Sites: Woodland planning follows national scoping procedures which includes consultation with statutory bodies. SSSI was marked on the maps at Corrour.</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</si>
  <si>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</si>
  <si>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 xml:space="preserve">Admirals: Bhrochain: Carn Mor: No HCVF or designated forest area exists. Woodland planning follows national scoping procedures which includes consultation with statutory bodies. Corrour and Barracks: Priority species and habitats are identified in the management plan and prescriptions for their protection were seen to be being followed. </t>
  </si>
  <si>
    <r>
      <t>All sites: Priority species and habitats are identified as part of initial planning and documented in the LTFP. Appropriate protection measure are specified. 
For example, the Kirk Hill LTFP (s A.6) notes</t>
    </r>
    <r>
      <rPr>
        <i/>
        <sz val="10"/>
        <rFont val="Cambria"/>
        <family val="1"/>
        <scheme val="major"/>
      </rPr>
      <t xml:space="preserve"> "The forest plan area is also sited within a Priority Area for Red Squirrel Conservation (PARCs) meaning grey squirrels are to be controlled in the area if found, as well as being sited within a golden eagle trial release area."</t>
    </r>
  </si>
  <si>
    <t>All sites: Priority species and habitats are identified as part of initial planning and documented in the LTFP. Appropriate protection measure are specified. For example, the Harran LTFP (s A.2) notes "Breeding eagles, both white and golden can be found in the area and due to their protected status require additional management prescriptions to protect their nest and to prevent disturbance at critical points during the year. The forest is located within a key area for the protection of wildcat with camera trap surveys and ground surveys carried out."</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</si>
  <si>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</si>
  <si>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</si>
  <si>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</si>
  <si>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</si>
  <si>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 xml:space="preserve">All sites: No such woodlands have been identified and none are apparent on the Ancient Woodland Inventory </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</si>
  <si>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</si>
  <si>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</si>
  <si>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</si>
  <si>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 xml:space="preserve">All sites:  No such woodlands have been identified and none are apparent on the Ancient Woodland Inventory </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</si>
  <si>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</si>
  <si>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</si>
  <si>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</si>
  <si>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All sites: No such woodlands have been identified and none are apparent on the Ancient Woodland Inventory.</t>
  </si>
  <si>
    <t>Management of plantations on ancient woodland sites (PAWS)</t>
  </si>
  <si>
    <t>4.3.1 a)</t>
  </si>
  <si>
    <r>
      <t>9.1.4</t>
    </r>
    <r>
      <rPr>
        <sz val="10"/>
        <rFont val="Cambria"/>
        <family val="1"/>
      </rPr>
      <t xml:space="preserve"> (assess and record presence and status of HCVs) and</t>
    </r>
    <r>
      <rPr>
        <b/>
        <sz val="10"/>
        <rFont val="Cambria"/>
        <family val="1"/>
      </rPr>
      <t xml:space="preserve"> 
9.3.5 </t>
    </r>
    <r>
      <rPr>
        <sz val="10"/>
        <rFont val="Cambria"/>
        <family val="1"/>
      </rPr>
      <t>(implement strategies and actions)</t>
    </r>
  </si>
  <si>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</si>
  <si>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 xml:space="preserve">Admirals: Bhrochain: Carn Mor: Corrour:  No such woodlands have been identified and none are apparent on the Ancient Woodland Inventory Barracks: PAWS areas had not been assessed for remnant features. The managers intention was to assess areas as part of detailed planning prior to harvesting, however, one area of PAWS sits in an area that was not due for harvesting until 2036 leaving any remnant features that may be in this area vulnerable to irreversible degrade. Inverlair: PAWS have been identified and are being restores to native woodland. Remnant features including mature native trees were identified and retained. </t>
  </si>
  <si>
    <t>PAWS survey undertaken at Barracks on 4/8/21.  Survey results, including identified actions seen, evidencing full compliance. No PAWS at any sites visited during S1.</t>
  </si>
  <si>
    <t>All sites: No PAWS on any sites included in the audit sample.</t>
  </si>
  <si>
    <t>4.3.1 b)</t>
  </si>
  <si>
    <r>
      <t xml:space="preserve">9.1.5 </t>
    </r>
    <r>
      <rPr>
        <sz val="10"/>
        <rFont val="Cambria"/>
        <family val="1"/>
      </rPr>
      <t>(identify and evaluate remnant features/threats and prioritise actions) and</t>
    </r>
    <r>
      <rPr>
        <b/>
        <sz val="10"/>
        <rFont val="Cambria"/>
        <family val="1"/>
      </rPr>
      <t xml:space="preserve"> 
9.3.6</t>
    </r>
    <r>
      <rPr>
        <sz val="10"/>
        <rFont val="Cambria"/>
        <family val="1"/>
      </rPr>
      <t xml:space="preserve"> (implement actions)</t>
    </r>
  </si>
  <si>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</si>
  <si>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 xml:space="preserve">Admirals: Bhrochain: Carn Mor: Corrour: No such woodlands have been identified and none are apparent on the Ancient Woodland Inventory. Barracks: PAWS areas had not been assessed for remnant features. The managers intention was to assess areas as part of detailed planning prior to harvesting, however, one area of PAWS sits in an area that was not due for harvesting until 2036 leaving any remnant features that may be in this area vulnerable to irreversible degrade. Inverlair: PAWS have been identified and assessed. They are being restores to native woodland. Remnant features including mature native trees were identified and retained.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</si>
  <si>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</si>
  <si>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</si>
  <si>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</si>
  <si>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</si>
  <si>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All sites:  SNW and other important habitats were seen to form part of the management planning documentation, were mapped, and appropriate treatments were identified. Actions included retention of SNW as NR.</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</si>
  <si>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</si>
  <si>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</si>
  <si>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</si>
  <si>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 xml:space="preserve">All sites: No issues noted, all significant conservation features identifies were mapped, and their protection was either addressed in the site plan or for more recent finds, the manager was aware and had implemented effective mitigation measure for their protection - an example of this is the protection of a recently discovered white tailed eagle nest at Barracks. </t>
  </si>
  <si>
    <t>4.4.1 c)</t>
  </si>
  <si>
    <t>6.5.5</t>
  </si>
  <si>
    <t xml:space="preserve">4.4.1 c) Adverse ecological impacts shall be identified and inform management.
Verifiers: 
• Field observation
• Discussion with the owner/manager
• Management planning documentation
• Historical maps
• Monitoring records.
</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</si>
  <si>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</si>
  <si>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</si>
  <si>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</si>
  <si>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 xml:space="preserve">All sites: No Such habitats were identified - open areas of deep peat are not planted. </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</si>
  <si>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</si>
  <si>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</si>
  <si>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</si>
  <si>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</si>
  <si>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</si>
  <si>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</si>
  <si>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 xml:space="preserve">All sites: Management plans ensured that forests would meet this requirement by the end of the plan period.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</si>
  <si>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</si>
  <si>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</si>
  <si>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</si>
  <si>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</si>
  <si>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 xml:space="preserve">All sites: No such areas have been identified - none were highlighted through document review nor were they identified though the stakeholder consultation process. </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</si>
  <si>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</si>
  <si>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</si>
  <si>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</si>
  <si>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</si>
  <si>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</si>
  <si>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</si>
  <si>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</si>
  <si>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Data in the LTFPS indicates that this requirement is met at all sites visited. Natural Reserves incorporate most areas of mixed broadleaved areas as well as some conifer retentions. These areas are managed by non-intervention unless work needs to be carried out for safety reasons. At All sites NR focussed on SNW and conifer LTR. NR forms part of the LTR and OG is managed for biodiversity. The following figures show the target proportions at the end of the plan period. Admirals: NR 5% LTR 5% OG 19% Biodiversity 24% Bhrochain: NR 5.5% LTR 4% OG 20% Biodiversity 30% Carn Mor: NR 5% LTR 5.6% OG 20% Biodiversity 25.6% Inverlair: NR 18.5% LTR 18.5% OG 19% Biodiversity 56%. Corrour: NR 12.6% LTR 12.6% OG 16.9% Biodiversity 25.5% Barracks: NR 5.1% LTR 7.5 OG 22% Biodiversity 29%</t>
  </si>
  <si>
    <t xml:space="preserve">All sites: Natural Reserves (NR) are focussed on semi-natural woodlands (SNW) and long term retention (LTR) of conifer stands, combined with areas of open ground (OG), which are managed for biodiversity. Restructuring plans in LTFPs describe progressive re-allocation through harvesting phases. Areas of planted semi-natural woodlands inspected at Silton New Kelso, and  (Tutim).
Nature reserve areas documented in compliance frameworks for each of the sites visited: Silton Forest (NR 7.8%), Kirk Hill (NR 1.4%), Glenglass (NR 5.06% after restructuring), New Kelso (NR 12.4%) and Carn Mor (NR 5.34% after re-structuring), </t>
  </si>
  <si>
    <t xml:space="preserve">All sites: Natural Reserves (NR) are focussed on semi-natural woodlands (SNW) and long term retention (LTR) of conifer stands, combined with areas of open ground (OG), which are managed for biodiversity. Restructuring plans in LTFPs describe progressive re-allocation through harvesting phases. Areas of planted semi-natural woodlands inspected at Blaentafalog and Nether Howcleuch. Nature reserve areas documented in compliance frameworks for each of the sites visited, including: Carn Mor (NR 5.34% after re-structuring). </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</si>
  <si>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</si>
  <si>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</si>
  <si>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</si>
  <si>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Data in the LTFP indicates that this requirement is met at all sites visited, Long Term Retentions are generally made up of conifer crops maintained beyond their economic rotation for structural and visual diversity, though may incorporate some MB. At All sites NR focussed on SNW and conifer LTR. NR forms part of the LTR and OG is managed for biodiversity. The following figures show the target proportions at the end of the plan period. Admirals: NR 5% LTR 5% OG 19% Biodiversity 24% Bhrochain: NR 5.5% LTR 4% OG 20% Biodiversity 30% Carn Mor: NR 5% LTR 5.6% OG 20% Biodiversity 25.6% Inverlair: NR 18.5% LTR 18.5% OG 19% Biodiversity 56%. Corrour: NR 12.6% LTR 12.6% OG 16.9% Biodiversity 25.5% Barracks: NR 5.1% LTR 7.5 OG 22% Biodiversity 29%</t>
  </si>
  <si>
    <t xml:space="preserve">Long Term Retentions are generally made up of conifer crops maintained beyond their economic rotation for structural and visual diversity, though may incorporate some MB. At All sites NR focussed on SNW and conifer LTR. NR forms part of the LTR and OG is managed for biodiversity.
LTR areas documented in compliance frameworks for each of the sites visited: Silton Forest (LTR 3.7%), Kirk Hill (LTR 1%), Glenglass (NR/LTR 5.06% after restructuring), New Kelso (NR/LTR 12.4%) and Carn Mor (NR 5.95% after re-structuring), </t>
  </si>
  <si>
    <t>Long Term Retentions are generally made up of conifer crops maintained beyond their economic rotation for structural and visual diversity, though may incorporate some MB. At All sites NR focussed on SNW and conifer LTR. NR forms part of the LTR and OG is managed for biodiversity. LTR areas documented in compliance frameworks for each of the sites visited</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</si>
  <si>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</si>
  <si>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</si>
  <si>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</si>
  <si>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 xml:space="preserve">All sites: The sites were not significant for veteran tress. Areas of SNW contributed to LTR which will ensure creation of veteran trees over time. Boundary broadleaved trees were retained as a standard principle. </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</si>
  <si>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</si>
  <si>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</si>
  <si>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</si>
  <si>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 xml:space="preserve">All sites: Deadwood policies were reflected in the site plans and in group management documentation. Dead wood was seen to be being retained on all harvesting sites and in areas of LTR and NR. Discussions with site managers showed that they held a good knowledge of the requirement around deadwood and were considerate in its application. No issues noted. </t>
  </si>
  <si>
    <t xml:space="preserve">All sites: Deadwood policies were reflected in the site plans and in group management documentation. Deadwood was seen to be being retained on all harvesting sites and in areas of LTR and NR. Discussions with site managers showed that they held a good knowledge of the requirement around deadwood and were considerate in its application. No issues noted. </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</si>
  <si>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</si>
  <si>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</si>
  <si>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</si>
  <si>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</si>
  <si>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</si>
  <si>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</si>
  <si>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</si>
  <si>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 xml:space="preserve">All sites: No such activities have taken place, no harvesting in SNW. </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</si>
  <si>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</si>
  <si>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</si>
  <si>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</si>
  <si>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</si>
  <si>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</si>
  <si>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r>
      <t xml:space="preserve">4.7.1 </t>
    </r>
    <r>
      <rPr>
        <sz val="10"/>
        <rFont val="Cambria"/>
        <family val="1"/>
      </rPr>
      <t>(identify sites and features through engagement with local people),</t>
    </r>
    <r>
      <rPr>
        <b/>
        <sz val="10"/>
        <rFont val="Cambria"/>
        <family val="1"/>
      </rPr>
      <t xml:space="preserve"> 
9.1.7 </t>
    </r>
    <r>
      <rPr>
        <sz val="10"/>
        <rFont val="Cambria"/>
        <family val="1"/>
      </rPr>
      <t>(identify sites and features, and assess their condition),</t>
    </r>
    <r>
      <rPr>
        <b/>
        <sz val="10"/>
        <rFont val="Cambria"/>
        <family val="1"/>
      </rPr>
      <t xml:space="preserve"> 
9.2.3</t>
    </r>
    <r>
      <rPr>
        <sz val="10"/>
        <rFont val="Cambria"/>
        <family val="1"/>
      </rPr>
      <t xml:space="preserve"> (devise measures) and</t>
    </r>
    <r>
      <rPr>
        <b/>
        <sz val="10"/>
        <rFont val="Cambria"/>
        <family val="1"/>
      </rPr>
      <t xml:space="preserve"> 
9.3.8 </t>
    </r>
    <r>
      <rPr>
        <sz val="10"/>
        <rFont val="Cambria"/>
        <family val="1"/>
      </rPr>
      <t>(implement measures)</t>
    </r>
  </si>
  <si>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</si>
  <si>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 xml:space="preserve">All sites: The scoping process for management planning included national and local history exerts and their input could be see to inform plan design and delivery. </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</si>
  <si>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</si>
  <si>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</si>
  <si>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</si>
  <si>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</si>
  <si>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People, communities and workers</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</si>
  <si>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</si>
  <si>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</si>
  <si>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</si>
  <si>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</si>
  <si>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No Issues notes. Sites were seen to be managed in line with the Scottish outdoor access code.</t>
  </si>
  <si>
    <r>
      <rPr>
        <b/>
        <sz val="10"/>
        <rFont val="Cambria"/>
        <family val="1"/>
        <scheme val="major"/>
      </rPr>
      <t>All sites</t>
    </r>
    <r>
      <rPr>
        <sz val="10"/>
        <rFont val="Cambria"/>
        <family val="1"/>
        <scheme val="major"/>
      </rPr>
      <t xml:space="preserve"> - no Issues notes. Sites were seen to be managed in line with the Scottish outdoor access code and shared access / private water supplies within the forest marked on maps.</t>
    </r>
  </si>
  <si>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</si>
  <si>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</si>
  <si>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</si>
  <si>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The forests at Admirals and Corrour are adjacent to a watercourses used by private households, distilleries or hydro schemes down stream. These uses were mentioned in LTFPs and the site managers were aware of them and  had taken measures for their protection. No Issues noted.</t>
  </si>
  <si>
    <r>
      <t xml:space="preserve">All private water supplies within sites identified in LTFPs,  mapped and included on harvesting constraints maps where relevant eg at </t>
    </r>
    <r>
      <rPr>
        <b/>
        <sz val="10"/>
        <rFont val="Cambria"/>
        <family val="1"/>
        <scheme val="major"/>
      </rPr>
      <t>Hallmanor</t>
    </r>
    <r>
      <rPr>
        <sz val="10"/>
        <rFont val="Cambria"/>
        <family val="1"/>
        <scheme val="major"/>
      </rPr>
      <t>.  Harvester and forwarder operator interviewed at Hallmanor were aware of the supply and buffer zone. Sensitive catchments also identified, mapped and with appropriate protection measures in place eg</t>
    </r>
    <r>
      <rPr>
        <b/>
        <sz val="10"/>
        <rFont val="Cambria"/>
        <family val="1"/>
        <scheme val="major"/>
      </rPr>
      <t xml:space="preserve"> Kens Wood</t>
    </r>
    <r>
      <rPr>
        <sz val="10"/>
        <rFont val="Cambria"/>
        <family val="1"/>
        <scheme val="major"/>
      </rPr>
      <t xml:space="preserve"> - two main watercourses running through site into the River Dee identified in site safety pack for harvesting. </t>
    </r>
  </si>
  <si>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</si>
  <si>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</si>
  <si>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</si>
  <si>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All sites: No Issues notes. Sites were seen to be managed in line with the Scottish outdoor access code.</t>
  </si>
  <si>
    <r>
      <rPr>
        <b/>
        <sz val="10"/>
        <rFont val="Cambria"/>
        <family val="1"/>
        <scheme val="major"/>
      </rPr>
      <t>All sites:</t>
    </r>
    <r>
      <rPr>
        <sz val="10"/>
        <rFont val="Cambria"/>
        <family val="1"/>
        <scheme val="major"/>
      </rPr>
      <t xml:space="preserve"> No issues notesd.  Sites were seen to be managed in line with the Scottish outdoor access code. No sites visited were subject to high public use.</t>
    </r>
  </si>
  <si>
    <t>All sites: No issues notesd.  Sites in Scotland were seen to be managed in line with the Scottish outdoor access code. At Blaentafalog evidence was seen of public footpaths and related signage being maintained. No sites visited were subject to high public use.</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</si>
  <si>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</si>
  <si>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</si>
  <si>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</si>
  <si>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 xml:space="preserve">All sites: The forest managers stated that no such demands had been made, but they would consider requests on a case by case basis. </t>
  </si>
  <si>
    <r>
      <rPr>
        <b/>
        <sz val="10"/>
        <rFont val="Cambria"/>
        <family val="1"/>
        <scheme val="major"/>
      </rPr>
      <t>All sites</t>
    </r>
    <r>
      <rPr>
        <sz val="10"/>
        <rFont val="Cambria"/>
        <family val="1"/>
        <scheme val="major"/>
      </rPr>
      <t xml:space="preserve"> - no such demands.  During site visits no public access seen except for at </t>
    </r>
    <r>
      <rPr>
        <b/>
        <sz val="10"/>
        <rFont val="Cambria"/>
        <family val="1"/>
        <scheme val="major"/>
      </rPr>
      <t>Kens Wood</t>
    </r>
    <r>
      <rPr>
        <sz val="10"/>
        <rFont val="Cambria"/>
        <family val="1"/>
        <scheme val="major"/>
      </rPr>
      <t xml:space="preserve"> where one dog walker and two cyclists were seen. Forwarder operator interviewed at </t>
    </r>
    <r>
      <rPr>
        <b/>
        <sz val="10"/>
        <rFont val="Cambria"/>
        <family val="1"/>
        <scheme val="major"/>
      </rPr>
      <t>Loch Ree</t>
    </r>
    <r>
      <rPr>
        <sz val="10"/>
        <rFont val="Cambria"/>
        <family val="1"/>
        <scheme val="major"/>
      </rPr>
      <t xml:space="preserve"> stated that he had seen no members of the public when on site and harvester operator at Hallmanor reported that the access track is occasionally used by horse riders. </t>
    </r>
  </si>
  <si>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</si>
  <si>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</si>
  <si>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</si>
  <si>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r>
      <t xml:space="preserve">All sites: Forest operations observed were well signed. Corrour: FISA guidance 503 had not been followed </t>
    </r>
    <r>
      <rPr>
        <i/>
        <sz val="10"/>
        <rFont val="Cambria"/>
        <family val="1"/>
        <scheme val="major"/>
      </rPr>
      <t xml:space="preserve">where stack heights need to be more than product length then extra precautions must be put in place around the stack. The agreed stack height should be included in the site risk assessment  but not supported by a risk assessment. </t>
    </r>
    <r>
      <rPr>
        <sz val="10"/>
        <rFont val="Cambria"/>
        <family val="1"/>
        <scheme val="major"/>
      </rPr>
      <t xml:space="preserve">Timber stacks were found to be higher than product length and this was not addressed in the risk assessment. </t>
    </r>
  </si>
  <si>
    <r>
      <t xml:space="preserve">All sites with live operations well signed, including signage on public road at </t>
    </r>
    <r>
      <rPr>
        <b/>
        <sz val="10"/>
        <rFont val="Cambria"/>
        <family val="1"/>
        <scheme val="major"/>
      </rPr>
      <t>Loch Ree</t>
    </r>
    <r>
      <rPr>
        <sz val="10"/>
        <rFont val="Cambria"/>
        <family val="1"/>
        <scheme val="major"/>
      </rPr>
      <t xml:space="preserve">. Considerable public consultation regarding harvesting / haulage at Loch Ree where access is through housing estate and at </t>
    </r>
    <r>
      <rPr>
        <b/>
        <sz val="10"/>
        <rFont val="Cambria"/>
        <family val="1"/>
        <scheme val="major"/>
      </rPr>
      <t>Kens Wood</t>
    </r>
    <r>
      <rPr>
        <sz val="10"/>
        <rFont val="Cambria"/>
        <family val="1"/>
        <scheme val="major"/>
      </rPr>
      <t xml:space="preserve"> where there was investment in new entrance / forest road and upgrade of listed structure viaduct to ensure safe haulage route. Diversion of path  seen at </t>
    </r>
    <r>
      <rPr>
        <b/>
        <sz val="10"/>
        <rFont val="Cambria"/>
        <family val="1"/>
        <scheme val="major"/>
      </rPr>
      <t>Kens Wood</t>
    </r>
    <r>
      <rPr>
        <sz val="10"/>
        <rFont val="Cambria"/>
        <family val="1"/>
        <scheme val="major"/>
      </rPr>
      <t xml:space="preserve"> to route public recreational usage away from pinch point in forest road used for timber haulage.  Timber stacks at</t>
    </r>
    <r>
      <rPr>
        <b/>
        <sz val="10"/>
        <rFont val="Cambria"/>
        <family val="1"/>
        <scheme val="major"/>
      </rPr>
      <t xml:space="preserve"> Loch Ree</t>
    </r>
    <r>
      <rPr>
        <sz val="10"/>
        <rFont val="Cambria"/>
        <family val="1"/>
        <scheme val="major"/>
      </rPr>
      <t xml:space="preserve"> seen to be well built and of appropriate height and with signage in place. Stack risk assessment seen for stacks at</t>
    </r>
    <r>
      <rPr>
        <b/>
        <sz val="10"/>
        <rFont val="Cambria"/>
        <family val="1"/>
        <scheme val="major"/>
      </rPr>
      <t xml:space="preserve"> Garvary</t>
    </r>
    <r>
      <rPr>
        <sz val="10"/>
        <rFont val="Cambria"/>
        <family val="1"/>
        <scheme val="major"/>
      </rPr>
      <t xml:space="preserve">, also appropriate stack signage and use of tape. At </t>
    </r>
    <r>
      <rPr>
        <b/>
        <sz val="10"/>
        <rFont val="Cambria"/>
        <family val="1"/>
        <scheme val="major"/>
      </rPr>
      <t>Loch Ree</t>
    </r>
    <r>
      <rPr>
        <sz val="10"/>
        <rFont val="Cambria"/>
        <family val="1"/>
        <scheme val="major"/>
      </rPr>
      <t xml:space="preserve">, although the permanent high seat seen during site visit was relatively new, in very good condition, with signage in place and inspection records completed, the number of high seats in the forest is currently being increased.  The manager is aware of the location of all of the high seats and could evidence inspection of these; however their locations have not yet been mapped and there is not a record of numbers of high seats within the forest, which could result in future inspections failing to include all high seats, particularly if there were to be a change of manager. </t>
    </r>
    <r>
      <rPr>
        <b/>
        <sz val="10"/>
        <rFont val="Cambria"/>
        <family val="1"/>
        <scheme val="major"/>
      </rPr>
      <t>Observation raised.</t>
    </r>
    <r>
      <rPr>
        <sz val="10"/>
        <rFont val="Cambria"/>
        <family val="1"/>
        <scheme val="major"/>
      </rPr>
      <t xml:space="preserve"> Forwarder operator at Loch Ree reported no public access seen during operations.  Harvester operator at </t>
    </r>
    <r>
      <rPr>
        <b/>
        <sz val="10"/>
        <rFont val="Cambria"/>
        <family val="1"/>
        <scheme val="major"/>
      </rPr>
      <t>Hallmanor</t>
    </r>
    <r>
      <rPr>
        <sz val="10"/>
        <rFont val="Cambria"/>
        <family val="1"/>
        <scheme val="major"/>
      </rPr>
      <t xml:space="preserve"> explained that banksmen were to be used when harvesting close to the access road as there is some use by horse riders and walkers.</t>
    </r>
  </si>
  <si>
    <t>Obs 2022.4</t>
  </si>
  <si>
    <t>Findings shared internally, GPS locations were already known, but not always shown on maps. Deer Management Maps now produced for all applicable properties, which show location/type of high seats - (e.g. Glenglass).
Observation closed.</t>
  </si>
  <si>
    <t>All sites with live operations well signed, including signage on public road. Considerable public consultation regarding harvesting/haulage. Timber stacks aseen to be well built and of appropriate height and with signage in place. Stack risk assessment seen for stacks, also appropriate stack signage and use of tape.</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</si>
  <si>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</si>
  <si>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 xml:space="preserve">All sites: The forest managers stated that no such issues had occurred, none were identified through the stakeholder consultation process. </t>
  </si>
  <si>
    <r>
      <rPr>
        <b/>
        <sz val="10"/>
        <rFont val="Cambria"/>
        <family val="1"/>
        <scheme val="major"/>
      </rPr>
      <t>All sites:</t>
    </r>
    <r>
      <rPr>
        <sz val="10"/>
        <rFont val="Cambria"/>
        <family val="1"/>
        <scheme val="major"/>
      </rPr>
      <t xml:space="preserve"> The forest managers stated that no such issues had occurred, none were identified through the stakeholder consultation process. </t>
    </r>
  </si>
  <si>
    <t>Rural economy</t>
  </si>
  <si>
    <r>
      <t>4.3.1</t>
    </r>
    <r>
      <rPr>
        <sz val="10"/>
        <rFont val="Cambria"/>
        <family val="1"/>
      </rPr>
      <t xml:space="preserve"> (providing local people with equitable opportunities for employment and to supply goods and services), 5.1.2 (making the best use of the woodland’s potential products and services consistent with other objectives) and 
</t>
    </r>
    <r>
      <rPr>
        <b/>
        <sz val="10"/>
        <rFont val="Cambria"/>
        <family val="1"/>
      </rPr>
      <t>5.4.1</t>
    </r>
    <r>
      <rPr>
        <sz val="10"/>
        <rFont val="Cambria"/>
        <family val="1"/>
      </rPr>
      <t xml:space="preserve"> (providing local people with equitable opportunities to supply goods and services)</t>
    </r>
  </si>
  <si>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</si>
  <si>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 xml:space="preserve">All sites: The company is committed to working with local contractors and offering opportunities to local people. All staff live and work locally. </t>
  </si>
  <si>
    <r>
      <t xml:space="preserve">All sites: The company is committed to working with local contractors and offering opportunities to local people. All staff live and work locally.  Variety in size of contracts allows for smaller local contractors to bid eg contract for cutting road line at </t>
    </r>
    <r>
      <rPr>
        <b/>
        <sz val="10"/>
        <rFont val="Cambria"/>
        <family val="1"/>
        <scheme val="major"/>
      </rPr>
      <t xml:space="preserve">Loch Ree </t>
    </r>
    <r>
      <rPr>
        <sz val="10"/>
        <rFont val="Cambria"/>
        <family val="1"/>
        <scheme val="major"/>
      </rPr>
      <t xml:space="preserve">was sold as negotiated sale to local contractor. Excavator operator at </t>
    </r>
    <r>
      <rPr>
        <b/>
        <sz val="10"/>
        <rFont val="Cambria"/>
        <family val="1"/>
        <scheme val="major"/>
      </rPr>
      <t>Kens Wood</t>
    </r>
    <r>
      <rPr>
        <sz val="10"/>
        <rFont val="Cambria"/>
        <family val="1"/>
        <scheme val="major"/>
      </rPr>
      <t xml:space="preserve"> was small scale ( father and son) local contractor.</t>
    </r>
  </si>
  <si>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</si>
  <si>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</si>
  <si>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</si>
  <si>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</si>
  <si>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All sites: All safety signage, contract management, and qualification requirements were met. Observation of excavator and harvester operations indicated that FISA guidance was being followed, including the provision of welfare facilities for operational staff. Staff interviewed were aware of the legal and best practice guidance relating to the task they were undertaking. </t>
  </si>
  <si>
    <r>
      <rPr>
        <b/>
        <sz val="10"/>
        <rFont val="Cambria"/>
        <family val="1"/>
        <scheme val="major"/>
      </rPr>
      <t>All sites</t>
    </r>
    <r>
      <rPr>
        <sz val="10"/>
        <rFont val="Cambria"/>
        <family val="1"/>
        <scheme val="major"/>
      </rPr>
      <t xml:space="preserve">: All safety signage, contract management, and qualification requirements were met. Observation of forwarder / harvester operations at </t>
    </r>
    <r>
      <rPr>
        <b/>
        <sz val="10"/>
        <rFont val="Cambria"/>
        <family val="1"/>
        <scheme val="major"/>
      </rPr>
      <t>Loch Ree</t>
    </r>
    <r>
      <rPr>
        <sz val="10"/>
        <rFont val="Cambria"/>
        <family val="1"/>
        <scheme val="major"/>
      </rPr>
      <t xml:space="preserve"> and </t>
    </r>
    <r>
      <rPr>
        <b/>
        <sz val="10"/>
        <rFont val="Cambria"/>
        <family val="1"/>
        <scheme val="major"/>
      </rPr>
      <t>Hallmanor</t>
    </r>
    <r>
      <rPr>
        <sz val="10"/>
        <rFont val="Cambria"/>
        <family val="1"/>
        <scheme val="major"/>
      </rPr>
      <t xml:space="preserve"> and discussion with excavator operator at </t>
    </r>
    <r>
      <rPr>
        <b/>
        <sz val="10"/>
        <rFont val="Cambria"/>
        <family val="1"/>
        <scheme val="major"/>
      </rPr>
      <t>Kens Wood</t>
    </r>
    <r>
      <rPr>
        <sz val="10"/>
        <rFont val="Cambria"/>
        <family val="1"/>
        <scheme val="major"/>
      </rPr>
      <t xml:space="preserve"> (as not undertaking mounding during site visit) indicated that FISA guidance was being followed. Welfare facilities compliant with FISA guidance in place at all live operational sites and excavator operator at </t>
    </r>
    <r>
      <rPr>
        <b/>
        <sz val="10"/>
        <rFont val="Cambria"/>
        <family val="1"/>
        <scheme val="major"/>
      </rPr>
      <t>Kens Wood</t>
    </r>
    <r>
      <rPr>
        <sz val="10"/>
        <rFont val="Cambria"/>
        <family val="1"/>
        <scheme val="major"/>
      </rPr>
      <t xml:space="preserve"> confirmed that, once he started working full days on site, the welfare unit would be in place. Staff interviewed were aware of the legal and best practice guidance relating to the task they were undertaking. No live operations at Garvary or Carn Mor, Innis Beithe &amp; Tutim.</t>
    </r>
  </si>
  <si>
    <t>In relation to minor CAR 2022.05 - Findings shared internally, forest manager went back to Kens Wood SEQ Inspection 22 Aug 2022 shows extinguishers checked and present. Investigation revealed one off incident. In-test fire extinguishers observed during audit filed inspections (e.g. Glenglass, New Kelso).
Condition closed.</t>
  </si>
  <si>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</si>
  <si>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</si>
  <si>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</si>
  <si>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All sites: Emergency plans with appropriate contact details seen in site packs for all sites inspected: Spill kits and bunds under stationary machines at roading works in Admirals. All contractors seen held valid first aid certification. </t>
  </si>
  <si>
    <r>
      <rPr>
        <b/>
        <sz val="10"/>
        <rFont val="Cambria"/>
        <family val="1"/>
        <scheme val="major"/>
      </rPr>
      <t>All sites:</t>
    </r>
    <r>
      <rPr>
        <sz val="10"/>
        <rFont val="Cambria"/>
        <family val="1"/>
        <scheme val="major"/>
      </rPr>
      <t xml:space="preserve"> Emergency plans with appropriate contact details seen in site packs for all sites inspected:  All contractors seen held valid first aid certification - checked for a range of live / recently - completed contracts ranging from spraying to deer management.</t>
    </r>
  </si>
  <si>
    <t>All sites: Emergency plans with appropriate contact details seen in site packs for all sites inspected: Spill kits and bunds under stationary machines at roading works. All contractors seen held valid first aid certification.</t>
  </si>
  <si>
    <t>5.4.2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</si>
  <si>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</si>
  <si>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</si>
  <si>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All sites: Compliant operational site packs seen for all operations inspected - included risk assessments, emergency plans, contractor certification and insurance. Interviews with contractors demonstrated that these were understood and had been clearly communicated. </t>
  </si>
  <si>
    <r>
      <rPr>
        <b/>
        <sz val="10"/>
        <rFont val="Cambria"/>
        <family val="1"/>
        <scheme val="major"/>
      </rPr>
      <t>All sites:</t>
    </r>
    <r>
      <rPr>
        <sz val="10"/>
        <rFont val="Cambria"/>
        <family val="1"/>
        <scheme val="major"/>
      </rPr>
      <t xml:space="preserve"> Compliant operational site packs seen for all operations inspected - included risk assessments, emergency plans, contractor certification and insurance. Certificates of competence also seen for deer managers ie first aid and DSC2. Interviews with contractors demonstrated that these were understood and had been clearly communicated. </t>
    </r>
  </si>
  <si>
    <t xml:space="preserve">All sites: Compliant operational site packs seen for all operations inspected - included risk assessments, emergency plans, contractor certification and insurance.  Interviews with machinery operators demonstrated that these were understood and had been clearly communicated.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</si>
  <si>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</si>
  <si>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</si>
  <si>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</si>
  <si>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Admirals: FMO qualifications seen for operations carrying out roading works. Bhrochain and Carn Mor: FMO certification seen for contractors carrying out mounding and drainage works. Corrour: FMO certification for harvesting contractors, spraying qualifications for contractors applying Trico and Gazelle herbicide. Barracks: FMO certification for harvesting contractors, and for operatives carrying out roading works.</t>
  </si>
  <si>
    <r>
      <t xml:space="preserve">FMOC qualifications seen for all machinery operations.  PA1 and PA6 certification seen for spraying operations at </t>
    </r>
    <r>
      <rPr>
        <b/>
        <sz val="10"/>
        <rFont val="Cambria"/>
        <family val="1"/>
        <scheme val="major"/>
      </rPr>
      <t>Loch Ree</t>
    </r>
    <r>
      <rPr>
        <sz val="10"/>
        <rFont val="Cambria"/>
        <family val="1"/>
        <scheme val="major"/>
      </rPr>
      <t xml:space="preserve"> and </t>
    </r>
    <r>
      <rPr>
        <b/>
        <sz val="10"/>
        <rFont val="Cambria"/>
        <family val="1"/>
        <scheme val="major"/>
      </rPr>
      <t>Carn Mor, Innis Beithe &amp; Tutim.</t>
    </r>
    <r>
      <rPr>
        <sz val="10"/>
        <rFont val="Cambria"/>
        <family val="1"/>
        <scheme val="major"/>
      </rPr>
      <t xml:space="preserve"> DSC2 seen for stalker at Loch Ree.  Fountains staff had undertaken training in supervision of chainsaw operations and FWM training. A number of staff also held drone pilot licences.</t>
    </r>
  </si>
  <si>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</si>
  <si>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All sites: Fountains Forestry and their group members are not considered large enterprises.</t>
  </si>
  <si>
    <r>
      <rPr>
        <b/>
        <sz val="10"/>
        <rFont val="Cambria"/>
        <family val="1"/>
        <scheme val="major"/>
      </rPr>
      <t>All sites:</t>
    </r>
    <r>
      <rPr>
        <sz val="10"/>
        <rFont val="Cambria"/>
        <family val="1"/>
        <scheme val="major"/>
      </rPr>
      <t xml:space="preserve"> Although Fountains Forestry is not considered a large enterprise midyear students are recruited every year.  Midyear student interviewed at Garvary confirmed that he had received a high degree of support during the year and had been offered a job by Fountains once he has completed his education.</t>
    </r>
  </si>
  <si>
    <t>Workers’ rights</t>
  </si>
  <si>
    <t>5.6.1 a)</t>
  </si>
  <si>
    <r>
      <t>2.1.1</t>
    </r>
    <r>
      <rPr>
        <sz val="10"/>
        <rFont val="Cambria"/>
        <family val="1"/>
      </rPr>
      <t xml:space="preserve"> (workers’ rights legislation) and 
</t>
    </r>
    <r>
      <rPr>
        <b/>
        <sz val="10"/>
        <rFont val="Cambria"/>
        <family val="1"/>
      </rPr>
      <t xml:space="preserve">2.2.1 </t>
    </r>
    <r>
      <rPr>
        <sz val="10"/>
        <rFont val="Cambria"/>
        <family val="1"/>
      </rPr>
      <t>(equality legislation)</t>
    </r>
  </si>
  <si>
    <t>5.6.1 a) There shall be compliance with workers’ rights legislation, including equality legislation. 
Verifiers: 
• Discussion with workers
• Documented policies.</t>
  </si>
  <si>
    <t xml:space="preserve">All sites: No issues were identified during the audit. No were apparent through document review or during interview of in house staff or contractors. </t>
  </si>
  <si>
    <r>
      <rPr>
        <b/>
        <sz val="10"/>
        <rFont val="Cambria"/>
        <family val="1"/>
        <scheme val="major"/>
      </rPr>
      <t>All sites</t>
    </r>
    <r>
      <rPr>
        <sz val="10"/>
        <rFont val="Cambria"/>
        <family val="1"/>
        <scheme val="major"/>
      </rPr>
      <t xml:space="preserve">: No issues were identified during the audit. No were apparent through document review or during interview of in house staff at a range of levels within the organisation, nor during interview with contractors. </t>
    </r>
  </si>
  <si>
    <t>5.6.1 b)</t>
  </si>
  <si>
    <t>5.6.1 b) Workers shall not be deterred from joining a trade union or employee association.
Verifiers: 
• Discussion with workers
• Documented policies.</t>
  </si>
  <si>
    <r>
      <rPr>
        <b/>
        <sz val="10"/>
        <rFont val="Cambria"/>
        <family val="1"/>
        <scheme val="major"/>
      </rPr>
      <t>All sites:</t>
    </r>
    <r>
      <rPr>
        <sz val="10"/>
        <rFont val="Cambria"/>
        <family val="1"/>
        <scheme val="major"/>
      </rPr>
      <t xml:space="preserve"> No issues were identified during the audit. One senior member of Fountains staff is a union member. No issues were apparent through document review or during interview of in house staff or contractors. </t>
    </r>
  </si>
  <si>
    <t>5.6.1 c)</t>
  </si>
  <si>
    <r>
      <t xml:space="preserve">2.1.3 </t>
    </r>
    <r>
      <rPr>
        <sz val="10"/>
        <rFont val="Cambria"/>
        <family val="1"/>
      </rPr>
      <t xml:space="preserve">(collective bargaining) and 
</t>
    </r>
    <r>
      <rPr>
        <b/>
        <sz val="10"/>
        <rFont val="Cambria"/>
        <family val="1"/>
      </rPr>
      <t xml:space="preserve">2.6.1 </t>
    </r>
    <r>
      <rPr>
        <sz val="10"/>
        <rFont val="Cambria"/>
        <family val="1"/>
      </rPr>
      <t>(grievance procedures)</t>
    </r>
  </si>
  <si>
    <t>5.6.1 c) Direct employees shall be permitted to negotiate terms and conditions, including grievance procedures, collectively should they so wish. 
Verifiers: 
• Discussion with workers
• Documented policies.</t>
  </si>
  <si>
    <r>
      <rPr>
        <b/>
        <sz val="10"/>
        <rFont val="Cambria"/>
        <family val="1"/>
        <scheme val="major"/>
      </rPr>
      <t>All sites</t>
    </r>
    <r>
      <rPr>
        <sz val="10"/>
        <rFont val="Cambria"/>
        <family val="1"/>
        <scheme val="major"/>
      </rPr>
      <t>: No issues were identified during the audit. No were apparent through document review or during interview of in house staff or contractors. No grievances had been reported / identified for many years, but the procedure was explained by a senior member of Fountains staff.</t>
    </r>
  </si>
  <si>
    <t>5.6.1 d)</t>
  </si>
  <si>
    <t>2.6.2</t>
  </si>
  <si>
    <t>5.6.1 d) Workers shall have recourse to mechanisms for resolving grievances which meet the requirements of statutory codes of practice. 
Verifiers: 
• Discussion with workers
• Documented policies.</t>
  </si>
  <si>
    <r>
      <rPr>
        <b/>
        <sz val="10"/>
        <rFont val="Cambria"/>
        <family val="1"/>
        <scheme val="major"/>
      </rPr>
      <t>All sites</t>
    </r>
    <r>
      <rPr>
        <sz val="10"/>
        <rFont val="Cambria"/>
        <family val="1"/>
        <scheme val="major"/>
      </rPr>
      <t>: No issues were identified during the audit. No were apparent through document review or during interview of in house staff or contractors. No grievances had been reported / identified for many years, but a fully compliant  procedure was explained by a senior member of Fountains staff.</t>
    </r>
  </si>
  <si>
    <t>5.6.1 e)</t>
  </si>
  <si>
    <t>5.6.1 e) Wages paid to workers shall meet or exceed the statutory national living wage. 
Verifiers: 
• Discussion with workers
• Documented policies.</t>
  </si>
  <si>
    <t>All sites: No issues were identified during the audit.  Staff and contractors interviewed confirmed that their wages were above the statutory national living wage.  This requirement is also stated within the Fountains Forestry Management Manual - May 2022 version seen during audit.</t>
  </si>
  <si>
    <t>Insurance</t>
  </si>
  <si>
    <t>5.7.1</t>
  </si>
  <si>
    <t>2.6.3</t>
  </si>
  <si>
    <t>5.7.1 The owner/manager and workers shall be covered by adequate public liability and employer’s liability insurance.
Verifiers: 
• Insurance documents
• Self-insurance with a policy statement.</t>
  </si>
  <si>
    <t xml:space="preserve">Admirals: Valid insurance certificates were seen for contractors undertaking new roading works. Bhrochain and Carn Mor: Valid insurance documents were seen for contractors undertaking mounding and drainage works. Corrour: Valid insurance documents seen for contractors undertaking harvesting works. Barracks: Valid insurance documents seen for contractors undertaking harvesting and roading works. </t>
  </si>
  <si>
    <t>Fountains in date public and employer's liability insurance seen on display in Inverness office. Site packs for all live / recently completed operations seen, including in date insurances.</t>
  </si>
  <si>
    <t>INSERT THE INDICATIVE 5-YEAR AUDIT PROGRAMME HERE - CREATED BY SA STAFF USING HEADINGS FROM THE RELEVANT CHECKLIST</t>
  </si>
  <si>
    <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</si>
  <si>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</si>
  <si>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</si>
  <si>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</si>
  <si>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</si>
  <si>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</si>
  <si>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</si>
  <si>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</si>
  <si>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</si>
  <si>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</si>
  <si>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Contractor</t>
  </si>
  <si>
    <t>Bhrochain</t>
  </si>
  <si>
    <t>Positive</t>
  </si>
  <si>
    <t>Neighbour</t>
  </si>
  <si>
    <t>Corrour</t>
  </si>
  <si>
    <t>Employee</t>
  </si>
  <si>
    <t>Nationwide</t>
  </si>
  <si>
    <t>Barracks</t>
  </si>
  <si>
    <t>Local council</t>
  </si>
  <si>
    <t>Other</t>
  </si>
  <si>
    <t>Returned consultation feedback form but had only written N/A against every question</t>
  </si>
  <si>
    <t>Noted</t>
  </si>
  <si>
    <t>Loch Ree</t>
  </si>
  <si>
    <t>Kens Wood</t>
  </si>
  <si>
    <t>Hallmanor</t>
  </si>
  <si>
    <t>Employee (student placement)</t>
  </si>
  <si>
    <t xml:space="preserve">Garvary </t>
  </si>
  <si>
    <t>Community Council</t>
  </si>
  <si>
    <t>Silton</t>
  </si>
  <si>
    <t>Very good working relationship with Fountains Forestry</t>
  </si>
  <si>
    <t>Govt authority</t>
  </si>
  <si>
    <t>Multiple</t>
  </si>
  <si>
    <t>Historic monuments</t>
  </si>
  <si>
    <t>We have been consulted as appropriate in relation to forests owned or managed by Fountains Forestry in the last 12 months, principally in relation to proposed Woodland Creation and Long Term Forest Plans (LTFP).
We have liaised with Fountains Forestry UK Ltd. on a number of cases over the last five years and have generally found them positive to work with and amenable to altering planned forestry operations for the benefit of designated heritage assets, although this is not always possible.</t>
  </si>
  <si>
    <t>Local govt</t>
  </si>
  <si>
    <t>16 Jun SA copied in to email sent to AC from North Yorkshire Council re historic sites on Brandsby</t>
  </si>
  <si>
    <t>SEPA</t>
  </si>
  <si>
    <t>Water</t>
  </si>
  <si>
    <t>Praise for management of water</t>
  </si>
  <si>
    <t>HES</t>
  </si>
  <si>
    <t>Heritage</t>
  </si>
  <si>
    <t>No comment</t>
  </si>
  <si>
    <t>North Yorks CC</t>
  </si>
  <si>
    <t>Mixed</t>
  </si>
  <si>
    <t>Request to be consulted</t>
  </si>
  <si>
    <t>Historic England</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</si>
  <si>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</si>
  <si>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</si>
  <si>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</si>
  <si>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</si>
  <si>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</si>
  <si>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</si>
  <si>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</si>
  <si>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</si>
  <si>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</si>
  <si>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x</t>
  </si>
  <si>
    <t>Noble fir</t>
  </si>
  <si>
    <t>Abies procera</t>
  </si>
  <si>
    <t>Lawson cypress</t>
  </si>
  <si>
    <t>Chamaecyparis lawsoniana</t>
  </si>
  <si>
    <t>Japanese larch</t>
  </si>
  <si>
    <t>Larix kaempferi</t>
  </si>
  <si>
    <t>Hybrid larch</t>
  </si>
  <si>
    <t>Larix x eurolepis</t>
  </si>
  <si>
    <t>Larch</t>
  </si>
  <si>
    <t>Larix spp.</t>
  </si>
  <si>
    <t>Norway spruce</t>
  </si>
  <si>
    <t>Picea abies</t>
  </si>
  <si>
    <t>Sitka spruce</t>
  </si>
  <si>
    <t>Picea sitchensis</t>
  </si>
  <si>
    <t>Lodgepole pine</t>
  </si>
  <si>
    <t>Pinus contorta</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</si>
  <si>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</si>
  <si>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</si>
  <si>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</si>
  <si>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</si>
  <si>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</si>
  <si>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</si>
  <si>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</si>
  <si>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</si>
  <si>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</si>
  <si>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</si>
  <si>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</si>
  <si>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</si>
  <si>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</si>
  <si>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</si>
  <si>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</si>
  <si>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</si>
  <si>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</si>
  <si>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</si>
  <si>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</si>
  <si>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</si>
  <si>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</si>
  <si>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</si>
  <si>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</si>
  <si>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</si>
  <si>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Downy birch</t>
  </si>
  <si>
    <t>Betula pubescens</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</si>
  <si>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</si>
  <si>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</si>
  <si>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</si>
  <si>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</si>
  <si>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</si>
  <si>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</si>
  <si>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</si>
  <si>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</si>
  <si>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</si>
  <si>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</si>
  <si>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</si>
  <si>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</si>
  <si>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</si>
  <si>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</si>
  <si>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</si>
  <si>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</si>
  <si>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Pedunculate oak</t>
  </si>
  <si>
    <t>Quercus robur</t>
  </si>
  <si>
    <t>Sessile oak (and hybrids)</t>
  </si>
  <si>
    <t>Quercus petraea</t>
  </si>
  <si>
    <t>Exotic oak spp</t>
  </si>
  <si>
    <t>Quercus spp.</t>
  </si>
  <si>
    <t>Willow</t>
  </si>
  <si>
    <t>Salix spp.</t>
  </si>
  <si>
    <t>Elm spp.</t>
  </si>
  <si>
    <t>Ulmus spp.</t>
  </si>
  <si>
    <t>Southern beech</t>
  </si>
  <si>
    <t>Nothofagus spp.</t>
  </si>
  <si>
    <t>This is a JOINT FSC/PEFC Checklist for UK and UKWAS. The PEFC fields will largely generate themselves and fill automatically from the FSC entries. Highlighted fields in PEFC will need to be typed manually</t>
  </si>
  <si>
    <t>ANNEX 6 FOREST MANAGEMENT GROUPS CHECKLIST (based on FSC-STD-30-005 V2-0)</t>
  </si>
  <si>
    <t>NB - this checklist should be used in conjunction with the verifiers and guidance in the SA Cert Group Certification Standard</t>
  </si>
  <si>
    <t xml:space="preserve">ANNEX 6 PEFC UK FOREST MANAGEMENT GROUP CHECKLIST       (based on PEFC UK Scheme - weblink
</t>
  </si>
  <si>
    <t>PEFC UK Scheme</t>
  </si>
  <si>
    <t>and PEFC ST 1002 2018 - weblink</t>
  </si>
  <si>
    <t>PEFC International STD</t>
  </si>
  <si>
    <t>Std Ref/
Audit</t>
  </si>
  <si>
    <t>Requirement</t>
  </si>
  <si>
    <t>Y/N</t>
  </si>
  <si>
    <t>CAR</t>
  </si>
  <si>
    <t>PART I Establishment of forest management groups</t>
  </si>
  <si>
    <t xml:space="preserve"> Requirements for Group Entities </t>
  </si>
  <si>
    <t xml:space="preserve">The Group Entity shall be a person or group of persons registered as one independent legal entity. </t>
  </si>
  <si>
    <t>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and valid to 22 Nov 2021.</t>
  </si>
  <si>
    <t>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&amp; SA-PEFC-FM-005879) and valid to 22 Nov 2026.</t>
  </si>
  <si>
    <t>The group entity is an independent legal entity, Fountains Forestry UK Ltd, registered as a company at Companies House (Company number 07910966). Fountains Forestry is a wholly-owned subsidiary of F&amp;W Forestry Services Inc., a US-based global forestry management company (which manages over 2 million acres of forestry worldwide in North and South America and Europe).</t>
  </si>
  <si>
    <t xml:space="preserve">The Group Entity shall comply with the applicable legal obligations, such as registration and payment of relevant fees and taxes. </t>
  </si>
  <si>
    <t>See comments at GR1.1 Copies of company accounts made up to 31/12/2019 – Companies House web-site: https://beta.companieshouse.gov.uk/company/07910966</t>
  </si>
  <si>
    <t>See comments at 1.1 Copies of company accounts made up to 31/12/2020 – Companies House web-site: https://beta.companieshouse.gov.uk/company/07910966</t>
  </si>
  <si>
    <t>No evidence of non payment of legal obligations seen. Companies House register shows up to date filing of accounts. Company keeps clear, itemised accounts that list all legally required payments.</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</si>
  <si>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</si>
  <si>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</si>
  <si>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NOTE: Each group will result in one certificate.</t>
  </si>
  <si>
    <t>Only one RMG is managed by Fountains Forestry</t>
  </si>
  <si>
    <t xml:space="preserve">The Group Entity shall be responsible for conformance with this standard. </t>
  </si>
  <si>
    <t xml:space="preserve">The RMG has a written public policy of commitment to the FSC Principles and Criteria. Commitment stated and incorporated within the published UKWAS Statement and set out in the Forestry Management Manual (MA-FMM03) and PO-UKS-05 Dated: 01/05/2021 </t>
  </si>
  <si>
    <t xml:space="preserve">The RMG has a written public policy of commitment to the FSC Principles and Criteria. Commitment stated and incorporated within the published UKWAS Statement and set out in the Forestry Management Manual (MA-FMM-04) and PO-UKS-05 Dated: 01/05/2022 </t>
  </si>
  <si>
    <t>Commitment to conformance with the FSC and PEFC principles, criteria and indicators is documented in Appendix 1 UKWAS Statement,  MA-FMM-4.1 - Forestry Management Manual - August 2022 (the Management Manual) and PO-UKS-07 Dated: 01/05/2023. The Manual also describes the mechanisms for compliance within the group scheme.</t>
  </si>
  <si>
    <t xml:space="preserve">The Group Entity shall make sure that all actors in the group demonstrate sufficient knowledge to fulfil their corresponding responsibilities within the group. </t>
  </si>
  <si>
    <t>As in GR1.4 and Internal training, communication and advising members of staff or group members as appropriate is conducted by the Group Manager and Sponsoring Director. This is recorded through training minutes and e-mail communication.</t>
  </si>
  <si>
    <t>As stated in 1.4 and Internal training, communication and advising members of staff or group members as appropriate is conducted by the Group Manager and Sponsoring Director. This is recorded through training minutes and e-mail communication.</t>
  </si>
  <si>
    <t>Description of management responsibilities is documented in section 3 of the Management Manual. This covers technical knowledge of Forest Managers. All forest managers and contractor operators interviewed during the audit (for sites sampled) demonstrated sound knowledge and understanding of respective responsibilities. Manual covers training commitments - covers Internal training, communication and advising members of staff or group members as appropriate is conducted by the Group Manager and Sponsoring Director. This is recorded through training minutes and e-mail communication.</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</si>
  <si>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</si>
  <si>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</si>
  <si>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</si>
  <si>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</si>
  <si>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NOTE: The declaration of consent does not have to be an individual document. It can be part of a contract or any other document (e.g. meeting minutes) that specifies the relationship agreed between the member and the Group Entity. 
</t>
  </si>
  <si>
    <t>This is defined within the FMM Issue 3 – July 2021. Two documents are used for Group Members, Forest Certification Agreements AG-INF &amp; AG-INE (External), declaring and acknowledging their consent and commitment to FSC and group rules</t>
  </si>
  <si>
    <t>This is defined within the FMM Issue 4 – May 2022. Two documents are used for Group Members, Forest Certification Agreements AG-INF &amp; AG-INE (External), declaring and acknowledging their consent and commitment to FSC and group rules</t>
  </si>
  <si>
    <t>Use of consent agreements described in Management Manual. Two documents are used for Group Members, Forest Certification Agreements AG-INF &amp; AG-INE (External), declaring and acknowledging their consent and commitment to FSC and group rules. AG-INF for internal clients (i.e. forests managed by FF), AG-INE applies to external (Corrour).</t>
  </si>
  <si>
    <t>This is defined within the organisation's FMM Issue 4.1 – August 2022. Two documents are used for Group Members, Forest Certification Agreements AG-INF &amp; AG-INE (External), declaring and acknowledging their consent and commitment to FSC and group rules</t>
  </si>
  <si>
    <t xml:space="preserve">2.1.1 The declaration shall be signed either by the group member or by their representative (e.g. Resource Manager or consultant). </t>
  </si>
  <si>
    <t>Examples of signed Forest Certification Agreements reviewed – Barracks (01.02.21) and Admirals (11.3.2021), Corrour (09.06.2020), Bhrochain (1.4.19) Carn Mor (19/6/16)</t>
  </si>
  <si>
    <t xml:space="preserve">Examples of signed Forest Certification Agreements (AG-INF) reviewed – Penmanshiel (04.10.2021), Hall Manor (30.11.2021)  and New Kelso (17.01.2022)  </t>
  </si>
  <si>
    <t>One new group scheme member included in audit sample, with signed Forest Certification Agreement (AG-INF) in place - Kirk Hill (19 Jan 2023).</t>
  </si>
  <si>
    <t>Examples of signed Forest Certification Agreements (AG-INF) reviewed – Harran (08.04.2024), Esgair Forest (30.10.2023) and Mynogau (21.06.2023)</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</si>
  <si>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</si>
  <si>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</si>
  <si>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All agreements are directly with owners or appointed trustees/officers of the owner.</t>
  </si>
  <si>
    <t>All agreements are directly with owners or appointed trustees/officers of the owner. See 2.1.1 for example.</t>
  </si>
  <si>
    <t>All agreements are directly with owners or appointed trustees/officers of the owner</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</si>
  <si>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</si>
  <si>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</si>
  <si>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</si>
  <si>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Roles and responsibilities for the different actors within the group are set out in FMM Issue 3 – July 2021- Appendix III and in accordance with industry guidance e.g. GMHSF</t>
  </si>
  <si>
    <t>Roles and responsibilities for the different actors within the group are set out in FMM Issue 4 – May 2022 - Appendix III and in accordance with industry guidance e.g. GMHSF</t>
  </si>
  <si>
    <t>Roles and responsibilities for the different actors within the group are set out in the Management Manual - Appendix III and in accordance with industry guidance e.g. GMHSF. Responsibilities also clearly described in consent agreements (sections 4.2 and 4.3).</t>
  </si>
  <si>
    <t>Roles and responsibilities for the different actors within the group are set out in FMM Issue 4.1 – August 2022 - Appendix III and in accordance with industry guidance e.g. GMHSF </t>
  </si>
  <si>
    <t xml:space="preserve">The Group Entity shall define and document the division of key responsibilities within the group, as described in Clause 3.1. </t>
  </si>
  <si>
    <t>As 3.1 above</t>
  </si>
  <si>
    <t>As above</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</si>
  <si>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</si>
  <si>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</si>
  <si>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</si>
  <si>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</si>
  <si>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</si>
  <si>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</si>
  <si>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</si>
  <si>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As described at 3.1</t>
  </si>
  <si>
    <t>Responsibilities are described in consent agreements in sections 4.2 (Fountains Forestry) and 4.3 (Woodland Owner). The default arrangement is that Fountains Forestry (FF) is the resource manager for the woodlands included in the scheme - confirmed for each woodland inspected during the audit.</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</si>
  <si>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</si>
  <si>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</si>
  <si>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Conformance with all requirements of UKWAS shall be demonstrated for each management unit within the scope of the PEFC  FM group certificate.</t>
  </si>
  <si>
    <t>Management in accordance with the FMM Issue 3 – July 2021 and the requirements of UKWAS and UKFS. Subject to internal monitoring and audit.</t>
  </si>
  <si>
    <t>Management in accordance with the FMM Issue 4 – May 2022 and the requirements of UKWAS and UKFS. Subject to internal monitoring and audit.</t>
  </si>
  <si>
    <t>Mechanisms to achieve compliance are described in the Management Manual and other system documents. At the woodland level, FF prepares a UKWAS Compliance Framework for every woodland which describes how each element of the UKWAS is met. If aspects are not covered by a Long Term Forest Plan or Management Manual, these are added as appendices to the compliance framework (e.g. Kirk Hill prop ref 1240000022065). Compliance subject to internal monitoring and audit. Conformance demonstrated at each woodland inspected during the audit.</t>
  </si>
  <si>
    <t>Management in accordance with the FMM Issue 4.1 – August 2022 and the requirements of UKWAS and UKFS. Subject to internal monitoring and audit and external certification by Soil Association</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</si>
  <si>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</si>
  <si>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Conformance with area thresholds in UKWAS with regards to Criterion 6.5, can be demonstrated across management units rather than at the level of the individual management unit for FM/CoC SLIMF management units. </t>
  </si>
  <si>
    <t>All properties are managed in accordance with requirements as individual units.</t>
  </si>
  <si>
    <t>Not Applicable to PEFC in UK</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</si>
  <si>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</si>
  <si>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</si>
  <si>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Noted. No such requirement</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</si>
  <si>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</si>
  <si>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</si>
  <si>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The FMM Issue 3 – July 2021 defines a limit of 100 members for the RMG and remains under regular review. The number of members within the Group in 2021 is currently 44 and the management resources are still in line with the resources required.</t>
  </si>
  <si>
    <t>The FMM Issue 4 – May 2022 defines a limit of 100 members for the RMG and remains under regular review. The number of members within the Group in 2022 is currently 44 and the management resources are still in line with the resources required.</t>
  </si>
  <si>
    <t>Section 5 of the Management Manual defines a limit of 100 members for the RMG and remains under regular review. The number of members within the Group in 2023 is currently 45 and the management resources are still in line with the resources required.</t>
  </si>
  <si>
    <t>The FMM Issue 4.1 – August 2022 defines a limit of 100 members for the RMG and remains under regular review.
The number of members within the Group in 2024 is currently 46 and the management resources are still in line with the resources required.
• Currently manage over 37,000ha of woodland on behalf of over 250 clients/owners.
• All these are managed under ISO certified management systems and to meet UKFS standards. The additional steps required to also meet UKWAS does not impose a major change in overall approach or processes.
• Team of 23 forest managers involved in the day-to-day woodland management across the country.
• RMG is currently made up of 46 FMU’s and extends to 17,829ha, so a little under half of  entire managed woodland total.
• Only 4 properties are in the &gt;1000ha category (10%)
• The portfolio of certified properties are managed by 9 managers at present and 7 of those are managing 5 or less FMU’s each.</t>
  </si>
  <si>
    <t xml:space="preserve">The Group Entity shall develop a group management system (as per Part II of this standard) that allows the continuous and effective management of all members of the group. </t>
  </si>
  <si>
    <t>FMM Appendix III requires review to indicate approach to management of expansion of the Group. Current resources are considered adequate for the coming year, with the appointment of a new Forest Manager post in North Scotland and a mid-year student providing additional support in North Scotland during 2021. In addition, a new full post has also filled for a Forest Manager in SW England.</t>
  </si>
  <si>
    <t>FMM Appendix III requires review to indicate approach to management of expansion of the Group. Current resources are considered adequate for the coming year.</t>
  </si>
  <si>
    <t>The group management system is described in Appendix 3 of the Management Manual. The system includes preparation and review of plans and other documents, monitoring of operations  and periodic auditing of compliance to ensure continuous and effective management.</t>
  </si>
  <si>
    <t>FMM Appendix III requires review to indicate approach to management of expansion of the Group. Current resources are considered adequate for the coming year, with the appointment of a new Forest Manager post in Mid Scotland and South Scotland and a mid-year student providing additional support in Central Scotland during 2023. In addition, a new full post for a Forest Manager in SW England was filled.</t>
  </si>
  <si>
    <t xml:space="preserve">Multinational groups </t>
  </si>
  <si>
    <t xml:space="preserve">FM/CoC and CW/FM groups shall only be established at a national level, except in the cases described in clause 6.2. </t>
  </si>
  <si>
    <t>All members are within the United Kingdom</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</si>
  <si>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</si>
  <si>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</si>
  <si>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</si>
  <si>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</si>
  <si>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The Group Entity shall evaluate every applicant who wishes to join the group and ensure that there are no major non-conformities with UKWAS, nor with membership requirements, before adding the new member to the group. </t>
  </si>
  <si>
    <t>Completed by using the Property Audit Checklist prior to admission. Example reviewed for Admirals (Ref: SAFM/COC-005879-F113).</t>
  </si>
  <si>
    <t>Completed by using the Property Audit Checklist prior to admission. Example reviewed for Hall Manor (Ref: SAFM/COC-005879-F116) and New Kelso (Ref: SAFM/COC-005879-F117)</t>
  </si>
  <si>
    <t>Pre-admission evaluation process is described in section 2 Entry Process of Appendix 3 to the Management Manual. Includes preparation of a Management Plan (if not already in place) and completion of a Property Audit Checklist prior to admission. Confirmed at audit for new member included in audit sample, Kirk Hill.</t>
  </si>
  <si>
    <t>Completed by using the Property Audit Checklist prior to admission. Recent examples reviewed for Esgair (Ref: SAFM/COC-005879-F121), Blaentafalog (Ref: SAFM/COC-005879-F122) and Harran (Ref: SAFM/COC-005879-F123)</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</si>
  <si>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</si>
  <si>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6.1.1 The Group Entity shall conduct a field evaluation to conform with Clause 6.1. </t>
  </si>
  <si>
    <t>Example reviewed for Admirals (Ref: SA-FM/COC-005879-F113). Site evaluation and compliance checks conducted as part of the entry process and development of a compliant forest management plan and evidenced in supporting records.</t>
  </si>
  <si>
    <t>Example reviewed for Hall Manor (Ref: SAFM/COC-005879-F116) and New Kelso (Ref: SAFM/COC-005879-F117). Site evaluation and compliance checks conducted as part of the entry process and development of a compliant forest management plan and evidenced in supporting records.</t>
  </si>
  <si>
    <t>Site evaluation and compliance checks conducted as part of the entry process and development of a compliant forest management plan and evidenced in supporting records. Confirmed at audit for new member included in audit sample, Kirk Hill.</t>
  </si>
  <si>
    <t>Examples reviewed for Esgair (Ref: SAFM/COC-005879-F121), Blaentafalog (Ref: SAFM/COC-005879-F122) and Harran (Ref: SAFM/COC-005879-F123). Site evaluation and compliance checks conducted as part of the entry process and development of a compliant forest management plan and evidenced in supporting records</t>
  </si>
  <si>
    <t xml:space="preserve">7.1.2 When a member wants to move from one group to another group managed by the same Group Entity, the Group Entity shall implement this evaluation to allow for the move. </t>
  </si>
  <si>
    <t xml:space="preserve">6.1.2 When a member wants to move from one group to another group managed by the same Group Entity, the Group Entity shall implement this evaluation to allow for the move. </t>
  </si>
  <si>
    <t>Single RMG managed by Fountains Forestry UK Limited</t>
  </si>
  <si>
    <t>Provision of Information</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</si>
  <si>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</si>
  <si>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</si>
  <si>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</si>
  <si>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7.1.1 When the Group Entity provides members with a summary of these items, it shall make available the full documentation upon request from the members. </t>
  </si>
  <si>
    <t xml:space="preserve">8.1.2 The information shall be presented in a way that is understandable for members. </t>
  </si>
  <si>
    <t xml:space="preserve">7.1.2 The information shall be presented in a way that is understandable for members. </t>
  </si>
  <si>
    <t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t>
  </si>
  <si>
    <t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Agreements (AG-INF) reviewed – Penmanshiel (04.10.2021), Hall Manor (30.11.2021) and New Kelso (17.01.2022)  </t>
  </si>
  <si>
    <t>Group Members are issued with Forest Certification Agreements AG-INF &amp; AG-INE (External), explaining the aims, ambitions and policies for forest certifications and setting out the roles, process, requirements and group rules for membership. E.g. Kirk Hill (19/01/2023).</t>
  </si>
  <si>
    <t>Group Members are issued with Forest Certification Agreements AG-INF &amp; AG-INE (External), explaining the aims, ambitions and policies for forest certifications and setting out the roles, process, requirements and group rules for membership. Examples of signed Forest Certification Agreements (AG-INF) reviewed – Harran (08.04.2024), Esgair Forest (30.10.2023) and Mynogau (21.06.2023)</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</si>
  <si>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</si>
  <si>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</si>
  <si>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</si>
  <si>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</si>
  <si>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</si>
  <si>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The FMM Issue 3 – July 2021 sections 1.4 and Appendix III sets out the group rules and requirements.</t>
  </si>
  <si>
    <t>The FMM Issue 4 – May 2022 sections 1.4 and Appendix III sets out the group rules and requirements.</t>
  </si>
  <si>
    <t>The FMM Issue 4.1 – August 2022 sections 1.4 and Appendix III sets out the group rules and requirements.</t>
  </si>
  <si>
    <t>Group records</t>
  </si>
  <si>
    <t xml:space="preserve">The Group Entity shall maintain up-to-date records covering all applicable requirements of this standard and the applicable Forest Stewardship Standard. These shall include: </t>
  </si>
  <si>
    <t xml:space="preserve">The Group Entity shall maintain up-to-date records covering all applicable requirements of this standard and UKWAS.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</si>
  <si>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</si>
  <si>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</si>
  <si>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</si>
  <si>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</si>
  <si>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</si>
  <si>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</si>
  <si>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Forestry Datanet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t>
  </si>
  <si>
    <t>Forestry Datanet, One Drive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t>
  </si>
  <si>
    <t>Forestry Datanet, One Drive/TEAMs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
All records requested during audit were available for inspection.</t>
  </si>
  <si>
    <t>Forestry Datanet, One Drive/TEAMs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t>
  </si>
  <si>
    <t>The Group Entity shall retain group records for at least five (5) years.</t>
  </si>
  <si>
    <t xml:space="preserve">FMM and standard group procedures require minimum holding periods for information. All records are maintained and securely backed up. GR10.3 </t>
  </si>
  <si>
    <t xml:space="preserve">FMM and standard group procedures require minimum holding periods for information. All records are maintained cloud based and securely backed up.  </t>
  </si>
  <si>
    <t xml:space="preserve">FMM (section 2.9.1) and standard group procedures require minimum holding periods for information. All records are maintained cloud based and securely backed up.  </t>
  </si>
  <si>
    <t>FMM and standard group procedures require minimum holding periods for information. All records are maintained cloud based and securely backed up.</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</si>
  <si>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</si>
  <si>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</si>
  <si>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FMM, forest operations procedures and sales contract agreements set out mechanisms and controls for the management and accounting of all timber sales (Standing and Roadside) including estimates volumes and actual out turn supported by weight tickets, transfer records and summary information.</t>
  </si>
  <si>
    <t>No indication that FSC has determined high risk of false claims in UK. In any case, FF keeps detailed and up to date records of harvesting and FSC sales for each and every woodland. Systems used are described in the Management Manual, forest operations procedures and sales contract agreements which set out mechanisms and controls for the management and accounting of all timber sales (Standing and Roadside) including estimates volumes and actual out turn supported by weight tickets, transfer records and summary information. Implementation confirmed for recent harvesting at woodlands inspected during the audit, including Kirk Hill, Glenglass and New Kelso.</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</si>
  <si>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</si>
  <si>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</si>
  <si>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</si>
  <si>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FMM sets out the requirements and these are agreed with the certification body and audits conducted. All monitoring (Internal and external) is included with the groups management review procedures and any finding shared and actioned as necessary.</t>
  </si>
  <si>
    <t>Internal monitoring system documented in section 7 Monitoring and Auditing of the Management Manual (includes elements required above). All monitoring (Internal and external) is included with the groups management review procedures and any finding shared and actioned as necessary. Implementation confirmed at audit.</t>
  </si>
  <si>
    <t>FMM sets out the requirements and these are agreed with the certification body and audits conducted. All monitoring (Internal and external) is included with the groups management review procedures and any finding shared and actioned as necessary. </t>
  </si>
  <si>
    <t xml:space="preserve">The Group Entity shall select the requirements from the applicable Forest Stewardship Standard to be monitored at each internal evaluation according to the scale, intensity and risk.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</si>
  <si>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</si>
  <si>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</si>
  <si>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</si>
  <si>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FMM Issue 3 - Section 7 and Appendix III – Year to date 2021 a total of 7 nos. audits have been completed (4 nos Internal UKWAS/ISO and 3 nos Property Audit Checklists) – referenced to Audit Schedule and Audit Records</t>
  </si>
  <si>
    <t>FMM Issue 4 - Section 7 and Appendix III – Year to date 2022 a total of 8 nos. audits have been completed (3 nos Internal UKWAS/ISO and 5 nos Property Audit Checklists) – referenced to Audit Schedule and Audit Records</t>
  </si>
  <si>
    <t>Documented in the Management Manual, Section 7 and Appendix III – Year to date 2023 a total of 15 nos. audits have been completed (8 x Internal UKWAS/ISO and 7 x Property Audit Checklists) – referenced to Audit Schedule and Audit Records. SEQ inspection records also sighted for operational sites visited.</t>
  </si>
  <si>
    <t>FMM Issue 4.1 - Section 7 and Appendix III – Year to date 2024 a total of 7 nos. audits have been completed (5 nos Internal UKWAS/ISO and 2 nos Property Audit Checklists) – referenced to Audit Schedule and Audit Records</t>
  </si>
  <si>
    <t xml:space="preserve">The Group Entity shall specify what constitutes an active management unit for the group and justify the classification of activities as active or inactive management. </t>
  </si>
  <si>
    <t>FMM Issue 3 - Section 7 and Appendix III</t>
  </si>
  <si>
    <t>Specified in FMM Issue 4 - Section 7 and Appendix III</t>
  </si>
  <si>
    <t>Documented in the Management Manual, sections 6.2 (which defines in-active properties), 7 and Appendix III.</t>
  </si>
  <si>
    <t>FMM Issue 4 - Section 7 and Appendix III</t>
  </si>
  <si>
    <t>11.4, 11.5, 17.1</t>
  </si>
  <si>
    <t xml:space="preserve">The minimum sample of management units to be visited annually for internal monitoring shall be calculated according to requirements 11.4, 11.5, 17.1 of the standard. 
Use the table below completing column C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</si>
  <si>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</si>
  <si>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</si>
  <si>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</si>
  <si>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</si>
  <si>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</si>
  <si>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Size class</t>
  </si>
  <si>
    <t># of MUs</t>
  </si>
  <si>
    <t>Internal monitoring (at minimum)</t>
  </si>
  <si>
    <t>Active management units &gt; 1,000 ha</t>
  </si>
  <si>
    <t>Active management units ≤ 1,000 ha AND
SLIMF management units and Communities AND 
Active MUs where outsourced services are carried out only by forestry contractors in the group</t>
  </si>
  <si>
    <t>Inactive management units</t>
  </si>
  <si>
    <t>Management units in Resource Management Units</t>
  </si>
  <si>
    <t>At the discretion of the
Group Entity</t>
  </si>
  <si>
    <t>See FMM Issue 3,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impacted by the national restrictions placed during the Covid-19 lock down and audit plans and field visits are being geared towards Autumn and Winter 2021).</t>
  </si>
  <si>
    <t>See FMM Issue 4,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partially impacted by the national restrictions placed during the Covid-19 lock down and audit plans and field visits are being geared accordingly).</t>
  </si>
  <si>
    <t xml:space="preserve">Documented in the Management Manual, sections 7.6.4, 7.6.5, and Appendix III. 
To reflect the size of group membership, FF considers it appropriate to reduce the sampling proportion of internal members to 10%, weighted towards those properties which are in timber production or new to the RMG to ensure Fountains processes and procedures are adequately 
monitored at audit. </t>
  </si>
  <si>
    <t xml:space="preserve">Inactive management units may be monitored remotely if the necessary information is available (e.g. remote sensing, digital imagery, phone interviews, documents proving payments/sales/provision of material and training). </t>
  </si>
  <si>
    <t>As GR11.4 above and FMM Issue 3 - Section 7 and Appendix III</t>
  </si>
  <si>
    <t>As GR11.4 above and FMM Issue 4.1 - Section 7 and Appendix III</t>
  </si>
  <si>
    <t xml:space="preserve">The Group Entity may lower the minimum sample defined in Clause 11.4 based on the regular analysis of the results of the monitoring as per Clause 11.1 c). </t>
  </si>
  <si>
    <t xml:space="preserve">The Group Entity may lower the minimum sample defined in 10.4 based on the regular analysis of the results of the monitoring as per 9.3.3.1 of PEFC Standard 1002 2018 </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</si>
  <si>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</si>
  <si>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</si>
  <si>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As GR11.4 above and FMM Issue 3 - Section 7 and Appendix III – (Note locations for audit by the certification body are only disclosed near the time so duplication may occur. Levels of risk and activity may also determine where audit activity is most effective)</t>
  </si>
  <si>
    <t>As 11.4 above and FMM Issue 4 - Section 7 and Appendix III – (Note locations for audit by the certification body are only disclosed near the time so duplication may occur. Levels of risk and activity may also determine where audit activity is most effective)</t>
  </si>
  <si>
    <t>As 11.4 above and Management Manual - Section 7 and Appendix III – (Note locations for audit by the certification body are only disclosed near the time so duplication may occur. Levels of risk and activity may also determine where audit activity is most effective).</t>
  </si>
  <si>
    <t>As GR11.4 above and FMM Issue 4.1 - Section 7 and Appendix III – (Note locations for audit by the certification body are only disclosed near the time so duplication may occur. Levels of risk and activity may also determine where audit activity is most effective).</t>
  </si>
  <si>
    <t>11.10</t>
  </si>
  <si>
    <t xml:space="preserve">The Group Entity shall issue corrective action requests to address non-conformities identified during the internal monitoring and follow up their implementation. </t>
  </si>
  <si>
    <t>10.10</t>
  </si>
  <si>
    <t xml:space="preserve">NOTE: Non-conformities identified at the level of a group member may result in non-conformities at the Group Entity level when the non-conformities are determined to be the result of the Group Entity’s performance. </t>
  </si>
  <si>
    <t>FMM Issue 3 - Section 7 and Appendix III – CAPA Register is maintained and managed by the group Compliance Manager</t>
  </si>
  <si>
    <t>FMM Issue 4 - Section 7 and Appendix III – CAPA Register is maintained and managed by the group Compliance Manager</t>
  </si>
  <si>
    <t>Documented in the Management Manual, section 7 and Appendix III. CAPA Register is maintained and managed by the group Compliance Manager - inspected at audit.</t>
  </si>
  <si>
    <t>FMM Issue 4.1 - Section 7 and Appendix III – CAPA Register is maintained and managed by the group Compliance Manager</t>
  </si>
  <si>
    <t>Chain of custody</t>
  </si>
  <si>
    <t xml:space="preserve">The Group Entity shall implement a tracking and tracing system for FSC-certified products, to ensure that they are not mixed with non-certified material. </t>
  </si>
  <si>
    <t xml:space="preserve">The Group Entity shall implement a tracking and tracing system for PEFC -certified products, to ensure that they are not mixed with non-certified material. </t>
  </si>
  <si>
    <t>FMM Issue 2, section 4.7 describes the system for COC and sales claims, Timber sales are only sold direct from the site, therefore no mixing is possible.</t>
  </si>
  <si>
    <t>FMM Issue 4.1, section 4.7 describes the system for COC and sales claims, Timber sales are only sold direct from the site, therefore no mixing is possible</t>
  </si>
  <si>
    <t xml:space="preserve">The Group Entity shall ensure that all invoices for sales of FSC-certified material include the required information (as per the applicable Forest Stewardship Standard). </t>
  </si>
  <si>
    <t xml:space="preserve">The Group Entity shall ensure that all invoices for sales of PEFC -certified material include the required information (as per UKWAS 3.2.2 and PEFC COC Standard 2002). </t>
  </si>
  <si>
    <t xml:space="preserve">FMM Issue 2 and Sales Contracts and T&amp;C’s – Compliant timber  sales documentation was seen from recent harvesting at Bhrochain (invoice 022198) and SBI invoices for Corrour (74/203217, 74/202192) and Barracks (670687, 671625). Carn Mor and Admirals - no recent harvesting. </t>
  </si>
  <si>
    <t xml:space="preserve">FMM Issue 4 and Sales Contracts and T&amp;C’s – Compliant timber sales documentation was seen as follows: Loch Ree Standing sales contract dated 15/2/22, invoice 029777 dated 31/7/22 and associated delivery advice note 5102177109 dated 22/7/22, Invoice 029774 31/7/22 and associated delivery advice note 5102198292 dated 20/7/22. Kens Wood Standing sales contract dated 2/3/21, Invoice 026250 dated 22/8/21, Invoice 026348 dated 5/9/21 and associated SBIs 75/207/950 and 75/206930. Hallmanor April 2022 Timber sales agreement; also SBI 167108 dated 25/6/22 and associated Deliveries List relating to this sale. Garvary - Invoice 029544 dated 20/7/22 with associated delivery note 192052 dated 29/6/22, Invoice 029100 dated 23/7/22 and associated dispatch note 33803; also standing sales contract dated 10/3/22. Carn Mor, Innis Beithe &amp; Tutim - no harvesting in previous year. </t>
  </si>
  <si>
    <t>System to ensure correct information appears on invoices is described in  4.7 Chain of Custody for UKWAS Certified Timber of the Management Manual. Further detail in operational procedures PR-STA-03 - Forest Operations - Timber Harvesting and Thinning (Standing Sale) v3, and PR-ROA-01 - Forest Operations - Timber Harvesting and Thinning (Roadside Sale) v1. 
Sample documents inspected at audit showed all required information, including:
 - Kirkhill - Inv 3601863, 26/4/23 incl FSC claim FSC 100% and code SA-FM/COC-005879/F119,
 - Glenglass - Inv 423858, 29/7/23  incl FSC claim FSC 100% and code SA-FM/COC-005879/F091,
 - Silton - Inv 031215, 3/1/23  incl FSC claim FSC 100% and code SA-FM/COC-005879/F109, and 
 - Tutim - Inv 033445, 16/1/23  incl FSC claim FSC 100% and code SA-FM/COC-005879/F095.</t>
  </si>
  <si>
    <t>FMM Issue 4.1 and Sales Contracts and T&amp;C’s – Checked in internal audit process</t>
  </si>
  <si>
    <t>The Group Entity shall ensure that all uses of the FSC trademarks are approved by their certification body in advance.</t>
  </si>
  <si>
    <t>The Group Entity shall ensure that all uses of the PEFC  trademarks are approved by PEFC UK in advance.</t>
  </si>
  <si>
    <t>No Issues noted</t>
  </si>
  <si>
    <t xml:space="preserve">Email correspondence seen with manager for Corrour and Inverlair confirming requirements regarding use of TM. Although it is not possible to make changes to an existing LTFP,  the planning documentation is not in the public domain and plans are due for renewal within the next 12 months. Reference to TM will not be included in the revised versions and if, in the meantime, there is a request by a member of the public to have sight of the documentation, the version provided would not include the text where TM has been used. All other uses of TM checked and seen to be compliant. </t>
  </si>
  <si>
    <t>All trademark use was believed to be correct with the approval of Soil Association before first use.</t>
  </si>
  <si>
    <t xml:space="preserve">The Group Entity shall not issue any kind of certificates to their members that could be confused with FSC certificates. </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</si>
  <si>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</si>
  <si>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</si>
  <si>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</si>
  <si>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Documents issued and referenced as “Registration Approval documents"</t>
  </si>
  <si>
    <t>Documents issued and referenced as “Registration Approval documents. Examples checked in recent internal audit – Mynogau, Esgair, Blaentafalog and Harran.</t>
  </si>
  <si>
    <t>PART III Optional Inclusion of Forestry Contractors in Groups</t>
  </si>
  <si>
    <t>END OF PEFC CHECKLIST</t>
  </si>
  <si>
    <t>Part III</t>
  </si>
  <si>
    <t>Does the group include any Forestry contractor? If YES, then complete the section below; if NO, stop here. Please, confirm at every audit, by choosing from the Drop Down Lists in Column B</t>
  </si>
  <si>
    <t>NO CONTRACTORS ARE NOT INCLUDED, STOP HERE</t>
  </si>
  <si>
    <t>CHOOSE FROM DROP DOWN LIST</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</si>
  <si>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</si>
  <si>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</si>
  <si>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</si>
  <si>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</si>
  <si>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</si>
  <si>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</si>
  <si>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</si>
  <si>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</si>
  <si>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</si>
  <si>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</si>
  <si>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</si>
  <si>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</si>
  <si>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</si>
  <si>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YES CONTRACTORS ARE INCLUDED COMPLETE REST OF QUESTIONS</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</si>
  <si>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</si>
  <si>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</si>
  <si>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</si>
  <si>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</si>
  <si>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</si>
  <si>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</si>
  <si>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</si>
  <si>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</si>
  <si>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</si>
  <si>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</si>
  <si>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</si>
  <si>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</si>
  <si>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</si>
  <si>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</si>
  <si>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</si>
  <si>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</si>
  <si>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</si>
  <si>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</si>
  <si>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</si>
  <si>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</si>
  <si>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</si>
  <si>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</si>
  <si>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</si>
  <si>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</si>
  <si>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</si>
  <si>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</si>
  <si>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</si>
  <si>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</si>
  <si>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</si>
  <si>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</si>
  <si>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</si>
  <si>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</si>
  <si>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</si>
  <si>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</si>
  <si>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</si>
  <si>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</si>
  <si>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</si>
  <si>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</si>
  <si>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</si>
  <si>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</si>
  <si>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</si>
  <si>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</si>
  <si>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</si>
  <si>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</si>
  <si>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Managed by</t>
  </si>
  <si>
    <t>Management category</t>
  </si>
  <si>
    <t>Main products</t>
  </si>
  <si>
    <t>HCV present?</t>
  </si>
  <si>
    <t>AAF category</t>
  </si>
  <si>
    <t>Validated Ecosystem Services Claims (Drop down list)</t>
  </si>
  <si>
    <t>Verified Ecosystem Services Claims (Drop down list)</t>
  </si>
  <si>
    <t>Year visited by SA</t>
  </si>
  <si>
    <t>AAF Category</t>
  </si>
  <si>
    <t>Private</t>
  </si>
  <si>
    <t>F004</t>
  </si>
  <si>
    <t>Coed y Cwm</t>
  </si>
  <si>
    <t>-</t>
  </si>
  <si>
    <t>Machynlleth</t>
  </si>
  <si>
    <t>SH 915082</t>
  </si>
  <si>
    <t>Tom Haynes</t>
  </si>
  <si>
    <t>Rough Wood 
Roundwood(logs)
Fuelwood</t>
  </si>
  <si>
    <t>HVC3</t>
  </si>
  <si>
    <t>F027</t>
  </si>
  <si>
    <t>Grassfield East</t>
  </si>
  <si>
    <t>West Linton</t>
  </si>
  <si>
    <t>NT 198502</t>
  </si>
  <si>
    <t>David Smith</t>
  </si>
  <si>
    <t>Community</t>
  </si>
  <si>
    <t>F028</t>
  </si>
  <si>
    <t>Grassfield West</t>
  </si>
  <si>
    <t>MA 2016 CU</t>
  </si>
  <si>
    <t>F039</t>
  </si>
  <si>
    <t>Harehope West</t>
  </si>
  <si>
    <t>NW of Peebles</t>
  </si>
  <si>
    <t>NT 216437</t>
  </si>
  <si>
    <t>F047</t>
  </si>
  <si>
    <t>Roybridge</t>
  </si>
  <si>
    <t>NN 400800</t>
  </si>
  <si>
    <t>Dougie Murray</t>
  </si>
  <si>
    <t>HCV 3 &amp; 6</t>
  </si>
  <si>
    <t>MA 2016 CU, S1 2017 &amp; S3 2019, RA 2021</t>
  </si>
  <si>
    <t>F056</t>
  </si>
  <si>
    <t>Cryniarth</t>
  </si>
  <si>
    <t>Carno</t>
  </si>
  <si>
    <t>Powys</t>
  </si>
  <si>
    <t>SN 983980</t>
  </si>
  <si>
    <t>Rob MacCurrach</t>
  </si>
  <si>
    <t>F055</t>
  </si>
  <si>
    <t>Gilkerscleuch West</t>
  </si>
  <si>
    <t>Crawfordjohn</t>
  </si>
  <si>
    <t>NS 899236</t>
  </si>
  <si>
    <t>John Proudlock</t>
  </si>
  <si>
    <t>S2 2018</t>
  </si>
  <si>
    <t>F074</t>
  </si>
  <si>
    <t>Upper Howcleuch North</t>
  </si>
  <si>
    <t>Abington</t>
  </si>
  <si>
    <t>Lanarkshire</t>
  </si>
  <si>
    <t>NT 001145</t>
  </si>
  <si>
    <t>HCV6</t>
  </si>
  <si>
    <t>S1 2017</t>
  </si>
  <si>
    <t>F079</t>
  </si>
  <si>
    <t>Echt</t>
  </si>
  <si>
    <t>Aberdeenshire</t>
  </si>
  <si>
    <t>Bogindhu</t>
  </si>
  <si>
    <t>NJ70060740</t>
  </si>
  <si>
    <t>Stephen MacDonald</t>
  </si>
  <si>
    <t>F080</t>
  </si>
  <si>
    <t>Craigmuie</t>
  </si>
  <si>
    <t>Moniaive</t>
  </si>
  <si>
    <t>Dumfrieshire</t>
  </si>
  <si>
    <t>NX 730 855</t>
  </si>
  <si>
    <t>John proudlock</t>
  </si>
  <si>
    <t>F081</t>
  </si>
  <si>
    <t>Gallowshill</t>
  </si>
  <si>
    <t>Kemnay</t>
  </si>
  <si>
    <t>NJ 714 187</t>
  </si>
  <si>
    <t>F083</t>
  </si>
  <si>
    <t>Casandamff</t>
  </si>
  <si>
    <t>Struie</t>
  </si>
  <si>
    <t>Inverness-shire</t>
  </si>
  <si>
    <t>NH 684 823</t>
  </si>
  <si>
    <t>Iain Imlack</t>
  </si>
  <si>
    <t>F084</t>
  </si>
  <si>
    <t>Syre</t>
  </si>
  <si>
    <t>Strathnaver</t>
  </si>
  <si>
    <t>NC 677 411</t>
  </si>
  <si>
    <t>F085</t>
  </si>
  <si>
    <t>Little Kerloch</t>
  </si>
  <si>
    <t>Banchory</t>
  </si>
  <si>
    <t>NO 680 870</t>
  </si>
  <si>
    <t>F086</t>
  </si>
  <si>
    <t>Lurg</t>
  </si>
  <si>
    <t>Fintry</t>
  </si>
  <si>
    <t>Stirling</t>
  </si>
  <si>
    <t>NS634 847</t>
  </si>
  <si>
    <t>Peter Mitchell</t>
  </si>
  <si>
    <t>F088</t>
  </si>
  <si>
    <t>Thurnaig</t>
  </si>
  <si>
    <t>Lairg</t>
  </si>
  <si>
    <t>Rosehall</t>
  </si>
  <si>
    <t>NC392017</t>
  </si>
  <si>
    <t>S4 2020</t>
  </si>
  <si>
    <t>F089</t>
  </si>
  <si>
    <t>Carn Bheag</t>
  </si>
  <si>
    <t>NC390020</t>
  </si>
  <si>
    <t>F091</t>
  </si>
  <si>
    <t>Glenglass</t>
  </si>
  <si>
    <t>Kirkconnel</t>
  </si>
  <si>
    <t>Kirkconnel, Dumf &amp; Galloway</t>
  </si>
  <si>
    <t>NS684056</t>
  </si>
  <si>
    <t>S1 2017, S2 2023</t>
  </si>
  <si>
    <t>F094</t>
  </si>
  <si>
    <t>Cairnryan</t>
  </si>
  <si>
    <t>Cairnryan, Dumf &amp; Galloway</t>
  </si>
  <si>
    <t>Scotland</t>
  </si>
  <si>
    <t>NX084687</t>
  </si>
  <si>
    <t>S4 2020
S2 2018, S1 2022</t>
  </si>
  <si>
    <t>F095</t>
  </si>
  <si>
    <t>Carn Mor, Tutim &amp; Innis Beithe</t>
  </si>
  <si>
    <t>Lairg,</t>
  </si>
  <si>
    <t>NC395038</t>
  </si>
  <si>
    <t>500-1000ha</t>
  </si>
  <si>
    <t>S1 2017, RA 2021, S1 2022, S2 2023</t>
  </si>
  <si>
    <t>F097</t>
  </si>
  <si>
    <t>Easter Bleaton</t>
  </si>
  <si>
    <t>Alyth</t>
  </si>
  <si>
    <t>scotland</t>
  </si>
  <si>
    <t>NO141565</t>
  </si>
  <si>
    <t>Matthew Trewin</t>
  </si>
  <si>
    <t>S3 2019</t>
  </si>
  <si>
    <t>F020</t>
  </si>
  <si>
    <t>Bught Shank</t>
  </si>
  <si>
    <t>Tweedsmuir</t>
  </si>
  <si>
    <t>NT056175</t>
  </si>
  <si>
    <t>F100</t>
  </si>
  <si>
    <t>Dobbingstone</t>
  </si>
  <si>
    <t>South Ayrshire</t>
  </si>
  <si>
    <t>NX312992</t>
  </si>
  <si>
    <t>F101</t>
  </si>
  <si>
    <t>Dhonnadh</t>
  </si>
  <si>
    <t>Lairg, Rosehall</t>
  </si>
  <si>
    <t>NC393028</t>
  </si>
  <si>
    <t>F102</t>
  </si>
  <si>
    <t>Brandsby</t>
  </si>
  <si>
    <t>Gilling East</t>
  </si>
  <si>
    <t xml:space="preserve"> York</t>
  </si>
  <si>
    <t>SE617745</t>
  </si>
  <si>
    <t>David Bradshaw</t>
  </si>
  <si>
    <t>HCV 3</t>
  </si>
  <si>
    <t>F103</t>
  </si>
  <si>
    <t>Garvary</t>
  </si>
  <si>
    <t>Ardgay, Sutherland</t>
  </si>
  <si>
    <t>NH582873</t>
  </si>
  <si>
    <t>S1 2022</t>
  </si>
  <si>
    <t>F076</t>
  </si>
  <si>
    <t>Spyhill</t>
  </si>
  <si>
    <t>na</t>
  </si>
  <si>
    <t>Bancory</t>
  </si>
  <si>
    <t>NO765914</t>
  </si>
  <si>
    <t>F066</t>
  </si>
  <si>
    <t>Harehope East</t>
  </si>
  <si>
    <t>Peebles</t>
  </si>
  <si>
    <t>F106</t>
  </si>
  <si>
    <t>Brig</t>
  </si>
  <si>
    <t>Forsinard, Sutherland</t>
  </si>
  <si>
    <t>NC889484</t>
  </si>
  <si>
    <t>F107</t>
  </si>
  <si>
    <t>Harran</t>
  </si>
  <si>
    <t>Kirriemuir, Angus</t>
  </si>
  <si>
    <t>NO274634</t>
  </si>
  <si>
    <t>F108</t>
  </si>
  <si>
    <t>NC384035</t>
  </si>
  <si>
    <t>RA 2021</t>
  </si>
  <si>
    <t>F105</t>
  </si>
  <si>
    <t>Brownhill</t>
  </si>
  <si>
    <t>Moffat, Dumf &amp; Galloway</t>
  </si>
  <si>
    <t>NT147006</t>
  </si>
  <si>
    <t>F078</t>
  </si>
  <si>
    <t>Inchcorsie</t>
  </si>
  <si>
    <t>Huntly</t>
  </si>
  <si>
    <t>Banff</t>
  </si>
  <si>
    <t>NJ587486</t>
  </si>
  <si>
    <t>F111</t>
  </si>
  <si>
    <t>Mossdale, Dumf &amp; Galloway</t>
  </si>
  <si>
    <t>NX614696</t>
  </si>
  <si>
    <t>F122</t>
  </si>
  <si>
    <t>Rannoch</t>
  </si>
  <si>
    <t>NN485550</t>
  </si>
  <si>
    <t>HCV3</t>
  </si>
  <si>
    <t>F113</t>
  </si>
  <si>
    <t xml:space="preserve">Admirals </t>
  </si>
  <si>
    <t>Struie, Inverness-shire</t>
  </si>
  <si>
    <t>Admirals</t>
  </si>
  <si>
    <t>NH684809</t>
  </si>
  <si>
    <t>Sequent (Schweiz) AG</t>
  </si>
  <si>
    <t>F114</t>
  </si>
  <si>
    <t xml:space="preserve">Nether Howcleuch </t>
  </si>
  <si>
    <t>Moffat, Sth Lanarkshire</t>
  </si>
  <si>
    <t>Nether Howcleuch</t>
  </si>
  <si>
    <t>NT033143</t>
  </si>
  <si>
    <t>Howcleuch Partnership</t>
  </si>
  <si>
    <t>F115</t>
  </si>
  <si>
    <t>Penmanshiel</t>
  </si>
  <si>
    <t>Cockburnspath, Scot Borders</t>
  </si>
  <si>
    <t>NT800680</t>
  </si>
  <si>
    <t>F116</t>
  </si>
  <si>
    <t>Peebles, Scot Borders</t>
  </si>
  <si>
    <t>NT194345</t>
  </si>
  <si>
    <t>F117</t>
  </si>
  <si>
    <t>New Kelso</t>
  </si>
  <si>
    <t>Loch Carron, Highland</t>
  </si>
  <si>
    <t>NG948446</t>
  </si>
  <si>
    <t>Craig MacDonald</t>
  </si>
  <si>
    <t>S2 2023</t>
  </si>
  <si>
    <t>F118</t>
  </si>
  <si>
    <t>Pant Spydded</t>
  </si>
  <si>
    <t>SH725043</t>
  </si>
  <si>
    <t>F119</t>
  </si>
  <si>
    <t>Kirk Hill</t>
  </si>
  <si>
    <t>NY149998</t>
  </si>
  <si>
    <t>F120</t>
  </si>
  <si>
    <t>Mynogau Forest</t>
  </si>
  <si>
    <t>61965390</t>
  </si>
  <si>
    <t>Matthew Whitehead</t>
  </si>
  <si>
    <t>F121</t>
  </si>
  <si>
    <t>Esgair Forest</t>
  </si>
  <si>
    <t>15743933, 15766009</t>
  </si>
  <si>
    <t>Blaentafalog</t>
  </si>
  <si>
    <t>56612644</t>
  </si>
  <si>
    <t>Ex members</t>
  </si>
  <si>
    <t>Hudsons Allotment</t>
  </si>
  <si>
    <t>NY367245</t>
  </si>
  <si>
    <t>Troutbeck</t>
  </si>
  <si>
    <t>Cumbria</t>
  </si>
  <si>
    <t>Left 08/05/2018</t>
  </si>
  <si>
    <t>F096</t>
  </si>
  <si>
    <t>The Twerne</t>
  </si>
  <si>
    <t>Hereford</t>
  </si>
  <si>
    <t>SO 637389</t>
  </si>
  <si>
    <t>Plantation with ASNW</t>
  </si>
  <si>
    <t>Ruddenleys</t>
  </si>
  <si>
    <t>Borders</t>
  </si>
  <si>
    <t>NT208507</t>
  </si>
  <si>
    <t>F003</t>
  </si>
  <si>
    <t>SH 723041</t>
  </si>
  <si>
    <t>F069</t>
  </si>
  <si>
    <t>Croygorston</t>
  </si>
  <si>
    <t>Inverness</t>
  </si>
  <si>
    <t>NH 773450</t>
  </si>
  <si>
    <t>Mixed with ASNW</t>
  </si>
  <si>
    <t>F041</t>
  </si>
  <si>
    <t>Condie Hill</t>
  </si>
  <si>
    <t>Near Perth</t>
  </si>
  <si>
    <t>NO 067125</t>
  </si>
  <si>
    <t>F082</t>
  </si>
  <si>
    <t>Mongour</t>
  </si>
  <si>
    <t>NO 761915</t>
  </si>
  <si>
    <t>F093</t>
  </si>
  <si>
    <t>F051</t>
  </si>
  <si>
    <t>Sth Lanarkshire</t>
  </si>
  <si>
    <t>NT 046141</t>
  </si>
  <si>
    <t>F054</t>
  </si>
  <si>
    <t>Howcleuch Hill</t>
  </si>
  <si>
    <t>Moffat</t>
  </si>
  <si>
    <t>Dumfries</t>
  </si>
  <si>
    <t>F045</t>
  </si>
  <si>
    <t>Boncyn</t>
  </si>
  <si>
    <t>SH 885170</t>
  </si>
  <si>
    <t>F070</t>
  </si>
  <si>
    <t>Woodbury Hill</t>
  </si>
  <si>
    <t>Hay-on-Wye</t>
  </si>
  <si>
    <t>Herefordshire</t>
  </si>
  <si>
    <t>SO 332424</t>
  </si>
  <si>
    <t>F099</t>
  </si>
  <si>
    <t>Craigwell Wood</t>
  </si>
  <si>
    <t>NX249954</t>
  </si>
  <si>
    <t>F090</t>
  </si>
  <si>
    <t>Pen Y Ceunant</t>
  </si>
  <si>
    <t>Penybontffwr</t>
  </si>
  <si>
    <t>Oswestry</t>
  </si>
  <si>
    <t>SJ090231</t>
  </si>
  <si>
    <t>F098</t>
  </si>
  <si>
    <t>Brin &amp; Torr Mor</t>
  </si>
  <si>
    <t>Dores</t>
  </si>
  <si>
    <t>NH625283</t>
  </si>
  <si>
    <t>F104</t>
  </si>
  <si>
    <t>Balgothrie</t>
  </si>
  <si>
    <t>Leslie, Fife</t>
  </si>
  <si>
    <t>NO229036</t>
  </si>
  <si>
    <t>F109</t>
  </si>
  <si>
    <t>Silton Forest</t>
  </si>
  <si>
    <t>Boreland, Dumf &amp; Galloway</t>
  </si>
  <si>
    <t>NY171967</t>
  </si>
  <si>
    <t>S4 2020, S2 2023</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</si>
  <si>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</si>
  <si>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</si>
  <si>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</si>
  <si>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</si>
  <si>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</si>
  <si>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</si>
  <si>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</si>
  <si>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</si>
  <si>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</si>
  <si>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</si>
  <si>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</si>
  <si>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</si>
  <si>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</si>
  <si>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</si>
  <si>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</si>
  <si>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</si>
  <si>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</si>
  <si>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</si>
  <si>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</si>
  <si>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</si>
  <si>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</si>
  <si>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</si>
  <si>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</si>
  <si>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</si>
  <si>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</si>
  <si>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</si>
  <si>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</si>
  <si>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</si>
  <si>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</si>
  <si>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</si>
  <si>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</si>
  <si>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</si>
  <si>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</si>
  <si>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</si>
  <si>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</si>
  <si>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</si>
  <si>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</si>
  <si>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</si>
  <si>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</si>
  <si>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</si>
  <si>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</si>
  <si>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</si>
  <si>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</si>
  <si>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</si>
  <si>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</si>
  <si>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</si>
  <si>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</si>
  <si>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</si>
  <si>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</si>
  <si>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</si>
  <si>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</si>
  <si>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</si>
  <si>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</si>
  <si>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</si>
  <si>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</si>
  <si>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</si>
  <si>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</si>
  <si>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</si>
  <si>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</si>
  <si>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</si>
  <si>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</si>
  <si>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</si>
  <si>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</si>
  <si>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</si>
  <si>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</si>
  <si>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</si>
  <si>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</si>
  <si>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</si>
  <si>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</si>
  <si>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</si>
  <si>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</si>
  <si>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</si>
  <si>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</si>
  <si>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</si>
  <si>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</si>
  <si>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</si>
  <si>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</si>
  <si>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</si>
  <si>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</si>
  <si>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</si>
  <si>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</si>
  <si>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</si>
  <si>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</si>
  <si>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</si>
  <si>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</si>
  <si>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</si>
  <si>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</si>
  <si>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</si>
  <si>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</si>
  <si>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</si>
  <si>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</si>
  <si>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</si>
  <si>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ANNEX 9: NTFP Checklist (insert appropriate adapted standard for specific NTFP and region)</t>
  </si>
  <si>
    <t xml:space="preserve">ANNEX 10 GLOSSARY </t>
  </si>
  <si>
    <t>Abbreviations</t>
  </si>
  <si>
    <t>ASNW</t>
  </si>
  <si>
    <t>Ancient Semi-Natural Woodland</t>
  </si>
  <si>
    <t>AWS</t>
  </si>
  <si>
    <t>Ancient Woodland Site</t>
  </si>
  <si>
    <t>BL</t>
  </si>
  <si>
    <t>Broadleaves</t>
  </si>
  <si>
    <t>Cmpt</t>
  </si>
  <si>
    <t>Compartment</t>
  </si>
  <si>
    <t>COC</t>
  </si>
  <si>
    <t>Chain of Custody</t>
  </si>
  <si>
    <t>EIA</t>
  </si>
  <si>
    <t>Environmental impact assessment</t>
  </si>
  <si>
    <t>FC</t>
  </si>
  <si>
    <t>UK Forestry Commission</t>
  </si>
  <si>
    <t>FM</t>
  </si>
  <si>
    <t>Forest Management</t>
  </si>
  <si>
    <t>FMU</t>
  </si>
  <si>
    <t>Forest Management Unit</t>
  </si>
  <si>
    <r>
      <t>FSC</t>
    </r>
    <r>
      <rPr>
        <vertAlign val="superscript"/>
        <sz val="11"/>
        <rFont val="Cambria"/>
        <family val="1"/>
      </rPr>
      <t>®</t>
    </r>
  </si>
  <si>
    <r>
      <t>Forest Stewardship Council</t>
    </r>
    <r>
      <rPr>
        <vertAlign val="superscript"/>
        <sz val="11"/>
        <rFont val="Cambria"/>
        <family val="1"/>
      </rPr>
      <t>®</t>
    </r>
  </si>
  <si>
    <t>H&amp;S</t>
  </si>
  <si>
    <t>Health and Safety</t>
  </si>
  <si>
    <t xml:space="preserve">HCV </t>
  </si>
  <si>
    <t>High Conservation Value</t>
  </si>
  <si>
    <t>HCVF</t>
  </si>
  <si>
    <t>High Conservation Value Forest</t>
  </si>
  <si>
    <t>ILO</t>
  </si>
  <si>
    <t>International Labour Organisation</t>
  </si>
  <si>
    <t>LTR</t>
  </si>
  <si>
    <t>Long Term Retention</t>
  </si>
  <si>
    <t>NR</t>
  </si>
  <si>
    <t>Natural Reserve</t>
  </si>
  <si>
    <t>NTFP</t>
  </si>
  <si>
    <t>Non Timber Forest Product</t>
  </si>
  <si>
    <t>PAWS</t>
  </si>
  <si>
    <t>Plantation on Ancient Woodland Site</t>
  </si>
  <si>
    <t>SNW</t>
  </si>
  <si>
    <t>Semi-natural woodland</t>
  </si>
  <si>
    <t>UKWAS</t>
  </si>
  <si>
    <t>UK Woodland Assurance Scheme/Standard</t>
  </si>
  <si>
    <t>Definitions</t>
  </si>
  <si>
    <t>Active management unit:</t>
  </si>
  <si>
    <t>A management unit where site-disturbing activities have taken place since the last evaluation implemented by certification bodies, or in the previous 12 months if there was no previous evaluation.</t>
  </si>
  <si>
    <t xml:space="preserve">Biological diversity:  </t>
  </si>
  <si>
    <t xml:space="preserve">The variability among living organisms from all sources including, inter alia, terrestrial, marine and other aquatic ecosystems and the ecological complexes of which they are a part; this includes diversity within species, between species and of ecosystems. (see Convention on Biological Diversity, 1992) </t>
  </si>
  <si>
    <t xml:space="preserve">Biological diversity values:  </t>
  </si>
  <si>
    <t xml:space="preserve">The intrinsic, ecological, genetic, social, economic, scientific, educational, cultural, recreational and aesthetic values of biological diversity and its components. (see Convention on Biological Diversity, 1992) </t>
  </si>
  <si>
    <t>Biological control agents:</t>
  </si>
  <si>
    <t xml:space="preserve">Living organisms used to eliminate or regulate the population of other living organisms. </t>
  </si>
  <si>
    <t xml:space="preserve">Chain of custody:  </t>
  </si>
  <si>
    <t xml:space="preserve">The channel through which products are distributed from their origin in the forest to their end-use. </t>
  </si>
  <si>
    <t xml:space="preserve"> </t>
  </si>
  <si>
    <t>Chemicals:</t>
  </si>
  <si>
    <t xml:space="preserve"> The range of fertilizers, insecticides, fungicides, and hormones which are used in forest management. </t>
  </si>
  <si>
    <t>Criterion (pl. Criteria):</t>
  </si>
  <si>
    <t xml:space="preserve"> A means of judging whether or not a Principle (of forest stewardship) has been fulfilled. </t>
  </si>
  <si>
    <t>Customary rights:</t>
  </si>
  <si>
    <t xml:space="preserve">Rights which result from a long series of habitual or customary actions, constantly repeated, which have, by such repetition and by uninterrupted acquiescence, acquired the force of a law within a geographical or sociological unit. </t>
  </si>
  <si>
    <t>Ecosystem:</t>
  </si>
  <si>
    <t xml:space="preserve">A community of all plants and animals and their physical environment, functioning together as an interdependent unit. </t>
  </si>
  <si>
    <t>Endangered species:</t>
  </si>
  <si>
    <t xml:space="preserve">Any species which is in danger of extinction throughout all or a significant portion of its range. </t>
  </si>
  <si>
    <t xml:space="preserve">Exotic species: </t>
  </si>
  <si>
    <t xml:space="preserve">An introduced species not native or endemic to the area in question. </t>
  </si>
  <si>
    <t xml:space="preserve">Forest integrity:  </t>
  </si>
  <si>
    <t xml:space="preserve">The composition, dynamics, functions and structural attributes of a natural forest. </t>
  </si>
  <si>
    <t>Forest management/manager:</t>
  </si>
  <si>
    <t xml:space="preserve">The people responsible for the operational management of the forest resource and of the enterprise, as well as the management system and structure, and the planning and field operations.  </t>
  </si>
  <si>
    <t xml:space="preserve">Forestry contractor: </t>
  </si>
  <si>
    <t>A person or group of persons legally registered (e.g. consultant, company) that takes responsibility for providing forest logging, silvicultural or other management activities on the ground on the basis of a contractual agreement with a Group Entity, Resource Manager(s) orgroup member(s). The forestry contractor may provide these services directly or through subcontractors (outsourcing).</t>
  </si>
  <si>
    <t>Genetically modified organisms:</t>
  </si>
  <si>
    <t xml:space="preserve">Biological organisms which have been induced by various means to consist of genetic structural changes. </t>
  </si>
  <si>
    <t>High Conservation Value Forests:</t>
  </si>
  <si>
    <t xml:space="preserve">High Conservation Value Forests are those that possess one or more of the following attributes: </t>
  </si>
  <si>
    <t>NB - "High Conservation Values" can include non-forest habitats.</t>
  </si>
  <si>
    <t>e) forest areas containing globally, regionally or nationally significant :</t>
  </si>
  <si>
    <t>HCV 1</t>
  </si>
  <si>
    <t>- concentrations of biodiversity values (e.g. endemism, endangered species, refugia); and/or</t>
  </si>
  <si>
    <t>- large landscape level forests, contained within, or containing the management unit, where viable populations of most if not all naturally occurring species exist in natural patterns of distribution and abundance</t>
  </si>
  <si>
    <t>HCV 2</t>
  </si>
  <si>
    <t>f) forest areas that are in or contain rare, threatened or endangered ecosystems</t>
  </si>
  <si>
    <t>g) forest areas that provide basic services of nature in critical situations (e.g. watershed protection, erosion control)</t>
  </si>
  <si>
    <t>HCV 4</t>
  </si>
  <si>
    <t>h) forest areas fundamental to meeting basic needs of local communities (e.g. subsistence, health) and/or critical to local communities’ traditional cultural  identity (areas of cultural, ecological, economic or religious significance identified in cooperation with such local communities).</t>
  </si>
  <si>
    <t>Indigenous lands and territories:</t>
  </si>
  <si>
    <t xml:space="preserve">The total environment of the lands, air, water, sea, sea-ice, flora and fauna, and other resources which indigenous peoples have traditionally owned or otherwise occupied or used. (Draft Declaration of the Rights of Indigenous Peoples: Part VI) </t>
  </si>
  <si>
    <t>Indigenous peoples:</t>
  </si>
  <si>
    <t xml:space="preserve">"The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t>
  </si>
  <si>
    <t>Landscape:</t>
  </si>
  <si>
    <t xml:space="preserve">A geographical mosaic composed of interacting ecosystems resulting from the influence of geological, topographical, soil, climatic, biotic and human interactions in a given area. </t>
  </si>
  <si>
    <t xml:space="preserve">Local laws: </t>
  </si>
  <si>
    <t xml:space="preserve">Includes all legal norms given by organisms of government whose jurisdiction is less than the national level, such as departmental, municipal and customary norms. </t>
  </si>
  <si>
    <t xml:space="preserve">Long term: </t>
  </si>
  <si>
    <t xml:space="preserve"> The time-scale of the forest owner or manager as manifested by the objectives of the management plan, the rate of harvesting, and the commitment to maintain permanent forest cover.  The length of time involved will vary according to the context and ecological conditions, and will be a function of how long it takes a given ecosystem to recover its natural structure and composition following harvesting or disturbance, or to produce mature or primary conditions. </t>
  </si>
  <si>
    <t xml:space="preserve">Native species: </t>
  </si>
  <si>
    <t xml:space="preserve">A species that occurs naturally in the region; endemic to the area. </t>
  </si>
  <si>
    <t>Natural cycles:</t>
  </si>
  <si>
    <t xml:space="preserve">Nutrient and mineral cycling as a result of interactions between soils, water, plants, and animals in forest environments that affect the ecological productivity of a given site.  </t>
  </si>
  <si>
    <t>Natural Forest:</t>
  </si>
  <si>
    <t>Forest areas where many of the principal characteristics and key elements of native ecosystems such as complexity, structure and diversity are present, as defined by FSC approved national and regional standards of forest management.</t>
  </si>
  <si>
    <t xml:space="preserve">Non-timber forest products: </t>
  </si>
  <si>
    <t xml:space="preserve">All forest products except timber, including other materials obtained from trees such as resins and leaves, as well as any other plant and animal products. </t>
  </si>
  <si>
    <t xml:space="preserve">Other forest types: </t>
  </si>
  <si>
    <t xml:space="preserve">Forest areas that do not fit the criteria for plantation or natural forests and which are defined more specifically by FSC-approved national and regional standards of forest stewardship. </t>
  </si>
  <si>
    <t xml:space="preserve">Plantation: </t>
  </si>
  <si>
    <t xml:space="preserve">Forest areas lacking most of the principal characteristics and key elements of native ecosystems as defined by FSC-approved national and regional standards of forest stewardship, which result from the human activities of either planting, sowing or intensive silvicultural treatments. </t>
  </si>
  <si>
    <t>Principle:</t>
  </si>
  <si>
    <t xml:space="preserve">An essential rule or element; in FSC's case, of forest stewardship. </t>
  </si>
  <si>
    <t>Silviculture:</t>
  </si>
  <si>
    <t xml:space="preserve">The art of producing and tending a forest by manipulating its establishment, composition and growth to best fulfil the objectives of the owner.  This may, or may not, include timber production.  </t>
  </si>
  <si>
    <t>Site-disturbing activities:</t>
  </si>
  <si>
    <t>Forest management activities with a risk of adversely impacting any value of the forest, including economic, environmental and/or social values.</t>
  </si>
  <si>
    <t>Succession:</t>
  </si>
  <si>
    <t xml:space="preserve">Progressive changes in species composition and forest community structure caused by natural processes (nonhuman) over time. </t>
  </si>
  <si>
    <t>Tenure:</t>
  </si>
  <si>
    <t xml:space="preserve">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t>
  </si>
  <si>
    <t xml:space="preserve">Threatened species: </t>
  </si>
  <si>
    <t xml:space="preserve">Any species which is likely to become endangered within the foreseeable future throughout all or a significant portion of its range.  </t>
  </si>
  <si>
    <t xml:space="preserve">Use rights: </t>
  </si>
  <si>
    <t>Rights for the use of forest resources that can be defined by local custom, mutual agreements, or prescribed by other entities holding access rights. These rights may restrict the use of particular resources to specific levels of consumption or particular harvesting techniques.</t>
  </si>
  <si>
    <t>Soil Association  
Certification Decision</t>
  </si>
  <si>
    <t>Description of client / certificate holder</t>
  </si>
  <si>
    <t>Name:</t>
  </si>
  <si>
    <t>Code:</t>
  </si>
  <si>
    <t># of sites:</t>
  </si>
  <si>
    <t># of ha:</t>
  </si>
  <si>
    <t>Presence of indigenous people:</t>
  </si>
  <si>
    <t>no</t>
  </si>
  <si>
    <t>Summary of audit</t>
  </si>
  <si>
    <t>Type</t>
  </si>
  <si>
    <t>Names of auditors:</t>
  </si>
  <si>
    <t xml:space="preserve"> Ian Rowland</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</si>
  <si>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</si>
  <si>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</si>
  <si>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</si>
  <si>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</si>
  <si>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</si>
  <si>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</si>
  <si>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</si>
  <si>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</si>
  <si>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</si>
  <si>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</si>
  <si>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</si>
  <si>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</si>
  <si>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</si>
  <si>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</si>
  <si>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</si>
  <si>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</si>
  <si>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</si>
  <si>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</si>
  <si>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</si>
  <si>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</si>
  <si>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</si>
  <si>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</si>
  <si>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</si>
  <si>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</si>
  <si>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</si>
  <si>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</si>
  <si>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</si>
  <si>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</si>
  <si>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</si>
  <si>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</si>
  <si>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PEFC 100% certified</t>
  </si>
  <si>
    <t>roundwood, pulpwood</t>
  </si>
  <si>
    <t>1000 - 1010, 1020</t>
  </si>
  <si>
    <t>1. coniferous
3. non-coniferous other</t>
  </si>
  <si>
    <t>fuelwood</t>
  </si>
  <si>
    <t>Signed:</t>
  </si>
  <si>
    <t>(organisation name change)</t>
  </si>
  <si>
    <t>Email forestry@soilassociation.org ● www.soilassociation.org/forestry</t>
  </si>
  <si>
    <t>PEFC Licence Code PEFC / 16-44-917</t>
  </si>
  <si>
    <t xml:space="preserve">ANNEX 13.  ILO Conventions </t>
  </si>
  <si>
    <t>NB: ADD list of ratified conventions below (from row 33)</t>
  </si>
  <si>
    <t>FSC Policy on ILO conventions taken from FSC-POL-30-401 FSC certification and ILO conventions]</t>
  </si>
  <si>
    <r>
      <t>Following the FSC policy document “FSC and the ILO Conventions” endorsed at the 24</t>
    </r>
    <r>
      <rPr>
        <vertAlign val="superscript"/>
        <sz val="11"/>
        <rFont val="Cambria"/>
        <family val="1"/>
      </rPr>
      <t>th</t>
    </r>
    <r>
      <rPr>
        <sz val="11"/>
        <rFont val="Cambria"/>
        <family val="1"/>
      </rPr>
      <t xml:space="preserve"> Board Meeting of March 2002, compliance with all ILO Conventions relevant for forestry is a requirement for FSC forest management certification.  The relevant ILO Labour Conventions are as follows.  ILO Convention 87 and 98 are printed in full. Conventions number 29, 87, 98, 100, 105, 111, 138, and 182 are Core Standards covered by the 1998 ILO Declaration on Fundamental Principles and Rights at Work and its follow-up. </t>
    </r>
  </si>
  <si>
    <t>1. Forest managers are legally obliged to comply with all ILO conventions that are ratified in that country.</t>
  </si>
  <si>
    <t>2. Forest mangers are expected to comply with the eight core (fundamental) ILO conventions in all ILO member countries, by virtue of their country’s ILO membership, even if not all the conventions have been ratified.</t>
  </si>
  <si>
    <t>3. FSC’s policy for voluntary certification expects managers to comply with all conventions listed in Annex 2 [of FSC-POL-30-401 FSC certification and ILO conventions], in all countries (including countries which are not ILO members, and have not ratified the conventions).</t>
  </si>
  <si>
    <r>
      <t xml:space="preserve">The following conventions represent consensus among the 170 member countries of ILO, and have been adopted/endosed by the International Labour conference or the Governing body of ILO: (Core conventions highlighted in </t>
    </r>
    <r>
      <rPr>
        <b/>
        <sz val="11"/>
        <rFont val="Cambria"/>
        <family val="1"/>
      </rPr>
      <t>bold</t>
    </r>
    <r>
      <rPr>
        <sz val="11"/>
        <rFont val="Cambria"/>
        <family val="1"/>
      </rPr>
      <t>)</t>
    </r>
  </si>
  <si>
    <t>Forced Labour Convention, 1930</t>
  </si>
  <si>
    <t>Freedom of association and protection of the right to organize conventions, 1948.</t>
  </si>
  <si>
    <t>Migration for employment (revised) convention, 1949.</t>
  </si>
  <si>
    <t>Right to organize and collective bargaining convention, 1949.</t>
  </si>
  <si>
    <t>Equal remuneration convention, 1951.</t>
  </si>
  <si>
    <t>Abolition of forced labour convention, 1957.</t>
  </si>
  <si>
    <t>Discrimination (occupation and employment) convention, 1958.</t>
  </si>
  <si>
    <t>Minimum Wage fixing convention, 1970.</t>
  </si>
  <si>
    <t>Minimum age convention, 1973.</t>
  </si>
  <si>
    <t>Rural workers organizations convention, 1975.</t>
  </si>
  <si>
    <t>Human Resources Development Convention, 1975</t>
  </si>
  <si>
    <t>Migrant Workers (Supplementary Provisions) Convention, 1975</t>
  </si>
  <si>
    <t>Occupational Safety and Health Convention, 1981</t>
  </si>
  <si>
    <t>Indigenous and Tribal Peoples Convention, 1989</t>
  </si>
  <si>
    <t>Worst Forms of Child Labour Convention, 199</t>
  </si>
  <si>
    <t>ILO Code of Practice on Safety and Health in Forestry Work.</t>
  </si>
  <si>
    <t>Recommendation 135 Minimum Wage Fixing Recommendation, 1970</t>
  </si>
  <si>
    <r>
      <t>ILO Conventions ratified in [name of country]</t>
    </r>
    <r>
      <rPr>
        <sz val="11"/>
        <rFont val="Cambria"/>
        <family val="1"/>
      </rPr>
      <t xml:space="preserve">
(see http://www.ilo.org/ilolex/english/index.htm for information)
</t>
    </r>
  </si>
  <si>
    <t>[add list of ratified conventions below]</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</si>
  <si>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</si>
  <si>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</si>
  <si>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</si>
  <si>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</si>
  <si>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</si>
  <si>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</si>
  <si>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</si>
  <si>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</si>
  <si>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</si>
  <si>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</si>
  <si>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</si>
  <si>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</si>
  <si>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</si>
  <si>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</si>
  <si>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</si>
  <si>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</si>
  <si>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</si>
  <si>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</si>
  <si>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</si>
  <si>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</si>
  <si>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</si>
  <si>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</si>
  <si>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</si>
  <si>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</si>
  <si>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</si>
  <si>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</si>
  <si>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</si>
  <si>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</si>
  <si>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</si>
  <si>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</si>
  <si>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</si>
  <si>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</si>
  <si>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</si>
  <si>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</si>
  <si>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</si>
  <si>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</si>
  <si>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</si>
  <si>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</si>
  <si>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</si>
  <si>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</si>
  <si>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</si>
  <si>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</si>
  <si>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</si>
  <si>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</si>
  <si>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</si>
  <si>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</si>
  <si>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</si>
  <si>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</si>
  <si>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</si>
  <si>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</si>
  <si>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</si>
  <si>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</si>
  <si>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</si>
  <si>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</si>
  <si>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</si>
  <si>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</si>
  <si>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</si>
  <si>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</si>
  <si>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</si>
  <si>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</si>
  <si>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</si>
  <si>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</si>
  <si>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</si>
  <si>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</si>
  <si>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</si>
  <si>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</si>
  <si>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</si>
  <si>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</si>
  <si>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</si>
  <si>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</si>
  <si>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</si>
  <si>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</si>
  <si>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</si>
  <si>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</si>
  <si>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</si>
  <si>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</si>
  <si>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</si>
  <si>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</si>
  <si>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</si>
  <si>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</si>
  <si>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</si>
  <si>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</si>
  <si>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</si>
  <si>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</si>
  <si>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</si>
  <si>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</si>
  <si>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</si>
  <si>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</si>
  <si>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</si>
  <si>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</si>
  <si>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</si>
  <si>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</si>
  <si>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</si>
  <si>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</si>
  <si>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</si>
  <si>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</si>
  <si>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</si>
  <si>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</si>
  <si>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Agenda for Opening Meeting</t>
  </si>
  <si>
    <t>Introductions and confirmation of roles</t>
  </si>
  <si>
    <t>Confirmation of matters relating to confidentiality.</t>
  </si>
  <si>
    <t xml:space="preserve">Discussion on proposed agenda, timetable and audit objectives, including standards to be used.  </t>
  </si>
  <si>
    <t>Methods and procedures used to conduct the audit, including sampling process.</t>
  </si>
  <si>
    <t>Any changes of Audit Scope / Product Groups</t>
  </si>
  <si>
    <t>Changes to AAF or PEFC Band</t>
  </si>
  <si>
    <t>Method of reporting audit findings:- grading of CARs.</t>
  </si>
  <si>
    <t>Review of issues/CARs raised during previous audits.</t>
  </si>
  <si>
    <t>Confirming relevant work safety, emergency and security procedures for the audit team.</t>
  </si>
  <si>
    <t>Note: there will be a need to interview workers / stakeholders without managers present as this is part of the process.</t>
  </si>
  <si>
    <t>Confirmation of resources/facilities required by the audit team.</t>
  </si>
  <si>
    <t>Records of any complaints received by the certificate holder and/or by Soil Association - record in issues section</t>
  </si>
  <si>
    <t>SA Certification Complaints/Appeals system on the conduct or conclusions of an Audit (IP-GEN-004 available on website).</t>
  </si>
  <si>
    <t xml:space="preserve">Formal communication channels between the audit team and auditee </t>
  </si>
  <si>
    <r>
      <t xml:space="preserve">Conditions under which audit may be terminated </t>
    </r>
    <r>
      <rPr>
        <i/>
        <sz val="8"/>
        <rFont val="Arial"/>
        <family val="2"/>
      </rPr>
      <t>(Auditor unable to perform auditing role; lack of cooperation, concern regarding health &amp; safety, etc).</t>
    </r>
  </si>
  <si>
    <t>Client questions.</t>
  </si>
  <si>
    <t>Agenda for Closing Meeting</t>
  </si>
  <si>
    <t>Discussion on CARs; their grading, normative reference, timeframe for closure and consequences of not meeting closure deadlines.</t>
  </si>
  <si>
    <t>Audit follow up:- Report Review and final audit/certification decision.</t>
  </si>
  <si>
    <t>Recording of any divergent opinions where they could not be resolved.</t>
  </si>
  <si>
    <t>Review requirements re Trademark use (Once certified, apply for trademark approval: forestrytrademark@soilassociation.org and keep a record of proposals submitted which will be checked at subsequent audits)</t>
  </si>
  <si>
    <t>Thank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</si>
</sst>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19">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u/>
      <sz val="10"/>
      <color indexed="12"/>
      <name val="Arial"/>
      <family val="2"/>
    </font>
    <font>
      <sz val="11"/>
      <name val="Cambria"/>
      <family val="1"/>
    </font>
    <font>
      <sz val="10"/>
      <name val="Cambria"/>
      <family val="1"/>
    </font>
    <font>
      <b/>
      <sz val="11"/>
      <name val="Cambria"/>
      <family val="1"/>
    </font>
    <font>
      <b/>
      <sz val="10"/>
      <name val="Cambria"/>
      <family val="1"/>
    </font>
    <font>
      <sz val="11"/>
      <color indexed="12"/>
      <name val="Cambria"/>
      <family val="1"/>
    </font>
    <font>
      <vertAlign val="superscript"/>
      <sz val="11"/>
      <name val="Cambria"/>
      <family val="1"/>
    </font>
    <font>
      <b/>
      <i/>
      <sz val="11"/>
      <color indexed="12"/>
      <name val="Cambria"/>
      <family val="1"/>
    </font>
    <font>
      <i/>
      <sz val="11"/>
      <color indexed="10"/>
      <name val="Cambria"/>
      <family val="1"/>
    </font>
    <font>
      <b/>
      <sz val="22"/>
      <name val="Cambria"/>
      <family val="1"/>
    </font>
    <font>
      <vertAlign val="superscript"/>
      <sz val="10"/>
      <name val="Cambria"/>
      <family val="1"/>
    </font>
    <font>
      <b/>
      <sz val="11"/>
      <color indexed="12"/>
      <name val="Cambria"/>
      <family val="1"/>
    </font>
    <font>
      <sz val="11"/>
      <color indexed="10"/>
      <name val="Cambria"/>
      <family val="1"/>
    </font>
    <font>
      <sz val="9"/>
      <color indexed="81"/>
      <name val="Tahoma"/>
      <family val="2"/>
    </font>
    <font>
      <b/>
      <sz val="9"/>
      <color indexed="81"/>
      <name val="Tahoma"/>
      <family val="2"/>
    </font>
    <font>
      <sz val="14"/>
      <name val="Cambria"/>
      <family val="1"/>
    </font>
    <font>
      <b/>
      <u/>
      <sz val="11"/>
      <color indexed="12"/>
      <name val="Cambria"/>
      <family val="1"/>
    </font>
    <font>
      <i/>
      <sz val="11"/>
      <color indexed="12"/>
      <name val="Cambria"/>
      <family val="1"/>
    </font>
    <font>
      <b/>
      <sz val="10"/>
      <name val="Arial"/>
      <family val="2"/>
    </font>
    <font>
      <i/>
      <sz val="8"/>
      <name val="Arial"/>
      <family val="2"/>
    </font>
    <font>
      <sz val="11"/>
      <color theme="1"/>
      <name val="Calibri"/>
      <family val="2"/>
      <scheme val="minor"/>
    </font>
    <font>
      <sz val="11"/>
      <name val="Cambria"/>
      <family val="1"/>
      <scheme val="major"/>
    </font>
    <font>
      <sz val="10"/>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2"/>
      <name val="Cambria"/>
      <family val="1"/>
      <scheme val="major"/>
    </font>
    <font>
      <b/>
      <sz val="10"/>
      <name val="Cambria"/>
      <family val="1"/>
      <scheme val="major"/>
    </font>
    <font>
      <b/>
      <sz val="24"/>
      <name val="Cambria"/>
      <family val="1"/>
      <scheme val="major"/>
    </font>
    <font>
      <i/>
      <sz val="10"/>
      <color indexed="12"/>
      <name val="Cambria"/>
      <family val="1"/>
      <scheme val="major"/>
    </font>
    <font>
      <sz val="8"/>
      <name val="Cambria"/>
      <family val="1"/>
      <scheme val="major"/>
    </font>
    <font>
      <b/>
      <sz val="11"/>
      <color indexed="12"/>
      <name val="Cambria"/>
      <family val="1"/>
      <scheme val="major"/>
    </font>
    <font>
      <i/>
      <sz val="11"/>
      <name val="Cambria"/>
      <family val="1"/>
      <scheme val="major"/>
    </font>
    <font>
      <b/>
      <sz val="12"/>
      <name val="Cambria"/>
      <family val="1"/>
      <scheme val="major"/>
    </font>
    <font>
      <sz val="10"/>
      <color indexed="12"/>
      <name val="Cambria"/>
      <family val="1"/>
      <scheme val="major"/>
    </font>
    <font>
      <sz val="11"/>
      <color rgb="FF0000FF"/>
      <name val="Cambria"/>
      <family val="1"/>
      <scheme val="major"/>
    </font>
    <font>
      <b/>
      <i/>
      <u/>
      <sz val="11"/>
      <color indexed="12"/>
      <name val="Cambria"/>
      <family val="1"/>
      <scheme val="major"/>
    </font>
    <font>
      <sz val="12"/>
      <name val="Cambria"/>
      <family val="1"/>
      <scheme val="major"/>
    </font>
    <font>
      <i/>
      <sz val="11"/>
      <color rgb="FFFF0000"/>
      <name val="Cambria"/>
      <family val="1"/>
      <scheme val="major"/>
    </font>
    <font>
      <i/>
      <sz val="11"/>
      <color rgb="FF0000FF"/>
      <name val="Cambria"/>
      <family val="1"/>
      <scheme val="major"/>
    </font>
    <font>
      <sz val="11"/>
      <color theme="1"/>
      <name val="Cambria"/>
      <family val="1"/>
      <scheme val="major"/>
    </font>
    <font>
      <i/>
      <sz val="11"/>
      <color theme="1"/>
      <name val="Cambria"/>
      <family val="1"/>
      <scheme val="major"/>
    </font>
    <font>
      <i/>
      <sz val="10"/>
      <color theme="3"/>
      <name val="Cambria"/>
      <family val="1"/>
      <scheme val="major"/>
    </font>
    <font>
      <b/>
      <sz val="11"/>
      <color rgb="FF000000"/>
      <name val="Cambria"/>
      <family val="1"/>
      <scheme val="major"/>
    </font>
    <font>
      <b/>
      <sz val="20"/>
      <name val="Cambria"/>
      <family val="1"/>
      <scheme val="major"/>
    </font>
    <font>
      <b/>
      <sz val="11"/>
      <color rgb="FFFF0000"/>
      <name val="Cambria"/>
      <family val="1"/>
      <scheme val="major"/>
    </font>
    <font>
      <sz val="11"/>
      <color rgb="FFFF0000"/>
      <name val="Cambria"/>
      <family val="1"/>
      <scheme val="major"/>
    </font>
    <font>
      <sz val="12"/>
      <name val="Palatino"/>
      <family val="1"/>
    </font>
    <font>
      <b/>
      <sz val="11"/>
      <name val="Palatino"/>
      <family val="1"/>
    </font>
    <font>
      <sz val="11"/>
      <color rgb="FFFF0000"/>
      <name val="Palatino"/>
      <family val="1"/>
    </font>
    <font>
      <b/>
      <sz val="11"/>
      <color rgb="FFFF0000"/>
      <name val="Cambria"/>
      <family val="2"/>
      <scheme val="major"/>
    </font>
    <font>
      <b/>
      <sz val="9"/>
      <name val="Cambria"/>
      <family val="1"/>
    </font>
    <font>
      <b/>
      <sz val="8"/>
      <name val="Cambria"/>
      <family val="1"/>
      <scheme val="major"/>
    </font>
    <font>
      <b/>
      <sz val="14"/>
      <name val="Cambria"/>
      <family val="2"/>
      <scheme val="major"/>
    </font>
    <font>
      <u/>
      <sz val="11"/>
      <color theme="10"/>
      <name val="Palatino"/>
      <family val="1"/>
    </font>
    <font>
      <u/>
      <sz val="11"/>
      <color rgb="FFFF0000"/>
      <name val="Palatino"/>
      <family val="1"/>
    </font>
    <font>
      <b/>
      <sz val="11"/>
      <name val="Cambria"/>
      <family val="2"/>
      <scheme val="major"/>
    </font>
    <font>
      <sz val="11"/>
      <name val="Calibri"/>
      <family val="2"/>
    </font>
    <font>
      <b/>
      <sz val="14"/>
      <color theme="0"/>
      <name val="Cambria"/>
      <family val="1"/>
      <scheme val="major"/>
    </font>
    <font>
      <sz val="14"/>
      <color theme="0"/>
      <name val="Cambria"/>
      <family val="1"/>
      <scheme val="major"/>
    </font>
    <font>
      <b/>
      <sz val="11"/>
      <name val="Arial"/>
      <family val="2"/>
    </font>
    <font>
      <strike/>
      <sz val="10"/>
      <name val="Cambria"/>
      <family val="1"/>
      <scheme val="major"/>
    </font>
    <font>
      <b/>
      <strike/>
      <sz val="10"/>
      <name val="Cambria"/>
      <family val="1"/>
      <scheme val="major"/>
    </font>
    <font>
      <i/>
      <strike/>
      <sz val="10"/>
      <name val="Cambria"/>
      <family val="1"/>
      <scheme val="major"/>
    </font>
    <font>
      <i/>
      <strike/>
      <sz val="10"/>
      <color theme="3"/>
      <name val="Cambria"/>
      <family val="1"/>
      <scheme val="major"/>
    </font>
    <font>
      <b/>
      <sz val="11"/>
      <name val="Calibri"/>
      <family val="2"/>
    </font>
    <font>
      <i/>
      <sz val="11"/>
      <name val="Cambria"/>
      <family val="1"/>
    </font>
    <font>
      <i/>
      <sz val="10"/>
      <name val="Cambria"/>
      <family val="1"/>
      <scheme val="major"/>
    </font>
    <font>
      <u/>
      <sz val="10"/>
      <name val="Cambria"/>
      <family val="1"/>
      <scheme val="major"/>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sz val="8"/>
      <name val="Arial"/>
      <family val="2"/>
    </font>
    <font>
      <b/>
      <sz val="7"/>
      <name val="Arial"/>
      <family val="2"/>
    </font>
    <font>
      <b/>
      <sz val="8"/>
      <name val="Arial"/>
      <family val="2"/>
    </font>
    <font>
      <sz val="14"/>
      <color indexed="10"/>
      <name val="Cambria"/>
      <family val="1"/>
    </font>
    <font>
      <sz val="14"/>
      <color rgb="FF0000FF"/>
      <name val="Cambria"/>
      <family val="1"/>
      <scheme val="major"/>
    </font>
    <font>
      <sz val="11"/>
      <color rgb="FF0000FF"/>
      <name val="Palatino"/>
      <family val="1"/>
    </font>
    <font>
      <sz val="14"/>
      <color indexed="12"/>
      <name val="Cambria"/>
      <family val="1"/>
      <scheme val="major"/>
    </font>
    <font>
      <sz val="14"/>
      <color rgb="FFFF0000"/>
      <name val="Cambria"/>
      <family val="1"/>
      <scheme val="maj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0"/>
      <color rgb="FFFF0000"/>
      <name val="Arial"/>
      <family val="2"/>
    </font>
    <font>
      <i/>
      <sz val="11"/>
      <name val="Palatino"/>
      <family val="1"/>
    </font>
    <font>
      <b/>
      <i/>
      <sz val="10"/>
      <name val="Arial"/>
      <family val="2"/>
    </font>
    <font>
      <i/>
      <sz val="11"/>
      <color rgb="FF00B0F0"/>
      <name val="Palatino"/>
      <family val="1"/>
    </font>
    <font>
      <b/>
      <u/>
      <sz val="10"/>
      <color rgb="FF00B0F0"/>
      <name val="Arial"/>
      <family val="2"/>
    </font>
    <font>
      <b/>
      <i/>
      <sz val="11"/>
      <name val="Cambria"/>
      <family val="1"/>
    </font>
    <font>
      <b/>
      <i/>
      <sz val="11"/>
      <color indexed="10"/>
      <name val="Cambria"/>
      <family val="1"/>
    </font>
    <font>
      <sz val="11"/>
      <color theme="3"/>
      <name val="Cambria"/>
      <family val="1"/>
      <scheme val="major"/>
    </font>
    <font>
      <i/>
      <sz val="10"/>
      <name val="Cambria"/>
      <family val="1"/>
    </font>
    <font>
      <b/>
      <sz val="11"/>
      <color rgb="FF333333"/>
      <name val="Arial"/>
      <family val="2"/>
    </font>
    <font>
      <sz val="11"/>
      <color rgb="FF006100"/>
      <name val="Calibri"/>
      <family val="2"/>
      <scheme val="minor"/>
    </font>
    <font>
      <sz val="10"/>
      <name val="Calibri Light"/>
      <family val="2"/>
    </font>
    <font>
      <b/>
      <sz val="10"/>
      <name val="Calibri Light"/>
      <family val="2"/>
    </font>
    <font>
      <i/>
      <sz val="10"/>
      <color theme="3"/>
      <name val="Calibri Light"/>
      <family val="2"/>
    </font>
    <font>
      <sz val="11"/>
      <name val="Calibri"/>
      <family val="2"/>
      <scheme val="minor"/>
    </font>
    <font>
      <b/>
      <sz val="11"/>
      <name val="Calibri"/>
      <family val="2"/>
      <scheme val="minor"/>
    </font>
    <font>
      <b/>
      <vertAlign val="superscript"/>
      <sz val="10"/>
      <name val="Cambria"/>
      <family val="1"/>
    </font>
    <font>
      <i/>
      <sz val="10"/>
      <name val="Calibri Light"/>
      <family val="2"/>
    </font>
    <font>
      <sz val="8"/>
      <color rgb="FF000000"/>
      <name val="Tahoma"/>
      <family val="2"/>
    </font>
  </fonts>
  <fills count="3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41"/>
        <bgColor indexed="64"/>
      </patternFill>
    </fill>
    <fill>
      <patternFill patternType="solid">
        <fgColor indexed="15"/>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FBFBF"/>
        <bgColor indexed="64"/>
      </patternFill>
    </fill>
    <fill>
      <patternFill patternType="solid">
        <fgColor rgb="FF00CC66"/>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34998626667073579"/>
        <bgColor indexed="64"/>
      </patternFill>
    </fill>
    <fill>
      <patternFill patternType="solid">
        <fgColor rgb="FFB7DEE8"/>
        <bgColor indexed="64"/>
      </patternFill>
    </fill>
    <fill>
      <patternFill patternType="solid">
        <fgColor indexed="55"/>
        <bgColor indexed="64"/>
      </patternFill>
    </fill>
    <fill>
      <patternFill patternType="solid">
        <fgColor rgb="FFC6EFCE"/>
      </patternFill>
    </fill>
    <fill>
      <patternFill patternType="solid">
        <fgColor theme="0" tint="-0.14999847407452621"/>
        <bgColor indexed="64"/>
      </patternFill>
    </fill>
    <fill>
      <patternFill patternType="solid">
        <fgColor rgb="FFFFFFCC"/>
        <bgColor indexed="64"/>
      </patternFill>
    </fill>
    <fill>
      <patternFill patternType="solid">
        <fgColor theme="3" tint="0.59999389629810485"/>
        <bgColor indexed="64"/>
      </patternFill>
    </fill>
    <fill>
      <patternFill patternType="solid">
        <fgColor rgb="FFFFC0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diagonal/>
    </border>
    <border>
      <left style="thin">
        <color indexed="64"/>
      </left>
      <right style="medium">
        <color rgb="FF00B050"/>
      </right>
      <top style="medium">
        <color rgb="FF00B050"/>
      </top>
      <bottom/>
      <diagonal/>
    </border>
    <border>
      <left style="thin">
        <color indexed="64"/>
      </left>
      <right style="medium">
        <color rgb="FF00B050"/>
      </right>
      <top/>
      <bottom style="medium">
        <color rgb="FF00B05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bottom style="thick">
        <color indexed="64"/>
      </bottom>
      <diagonal/>
    </border>
    <border>
      <left/>
      <right/>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9">
    <xf numFmtId="0" fontId="0" fillId="0" borderId="0"/>
    <xf numFmtId="0" fontId="10" fillId="0" borderId="0" applyNumberFormat="0" applyFill="0" applyBorder="0" applyAlignment="0" applyProtection="0">
      <alignment vertical="top"/>
      <protection locked="0"/>
    </xf>
    <xf numFmtId="0" fontId="7" fillId="0" borderId="0"/>
    <xf numFmtId="0" fontId="30" fillId="0" borderId="0"/>
    <xf numFmtId="0" fontId="5" fillId="0" borderId="0"/>
    <xf numFmtId="0" fontId="5" fillId="0" borderId="0"/>
    <xf numFmtId="0" fontId="5" fillId="0" borderId="0"/>
    <xf numFmtId="0" fontId="7" fillId="0" borderId="0"/>
    <xf numFmtId="0" fontId="5" fillId="0" borderId="0"/>
    <xf numFmtId="0" fontId="4" fillId="0" borderId="0"/>
    <xf numFmtId="0" fontId="3" fillId="0" borderId="0"/>
    <xf numFmtId="0" fontId="2" fillId="0" borderId="0"/>
    <xf numFmtId="0" fontId="65" fillId="0" borderId="0" applyNumberFormat="0" applyFill="0" applyBorder="0" applyAlignment="0" applyProtection="0"/>
    <xf numFmtId="0" fontId="1" fillId="0" borderId="0"/>
    <xf numFmtId="0" fontId="5" fillId="0" borderId="0"/>
    <xf numFmtId="0" fontId="5" fillId="0" borderId="0"/>
    <xf numFmtId="0" fontId="110" fillId="32" borderId="0" applyNumberFormat="0" applyBorder="0" applyAlignment="0" applyProtection="0"/>
    <xf numFmtId="0" fontId="7" fillId="0" borderId="0"/>
    <xf numFmtId="0" fontId="5" fillId="0" borderId="0"/>
  </cellStyleXfs>
  <cellXfs count="865">
    <xf numFmtId="0" fontId="0" fillId="0" borderId="0" xfId="0"/>
    <xf numFmtId="0" fontId="31" fillId="0" borderId="0" xfId="0" applyFont="1"/>
    <xf numFmtId="0" fontId="32" fillId="0" borderId="0" xfId="0" applyFont="1"/>
    <xf numFmtId="0" fontId="32" fillId="3" borderId="0" xfId="0" applyFont="1" applyFill="1" applyAlignment="1">
      <alignment vertical="top"/>
    </xf>
    <xf numFmtId="0" fontId="32" fillId="0" borderId="0" xfId="0" applyFont="1" applyAlignment="1">
      <alignment vertical="top"/>
    </xf>
    <xf numFmtId="0" fontId="31" fillId="0" borderId="0" xfId="0" applyFont="1" applyAlignment="1">
      <alignment horizontal="center" vertical="top"/>
    </xf>
    <xf numFmtId="0" fontId="31" fillId="0" borderId="0" xfId="0" applyFont="1" applyAlignment="1">
      <alignment vertical="top" wrapText="1"/>
    </xf>
    <xf numFmtId="0" fontId="31" fillId="2" borderId="0" xfId="0" applyFont="1" applyFill="1" applyAlignment="1">
      <alignment vertical="top" wrapText="1"/>
    </xf>
    <xf numFmtId="0" fontId="35" fillId="0" borderId="0" xfId="0" applyFont="1" applyAlignment="1">
      <alignment vertical="top" wrapText="1"/>
    </xf>
    <xf numFmtId="0" fontId="31" fillId="0" borderId="1" xfId="0" applyFont="1" applyBorder="1" applyAlignment="1">
      <alignment vertical="top" wrapText="1"/>
    </xf>
    <xf numFmtId="0" fontId="34" fillId="2" borderId="0" xfId="0" applyFont="1" applyFill="1" applyAlignment="1">
      <alignment vertical="top" wrapText="1"/>
    </xf>
    <xf numFmtId="0" fontId="35" fillId="0" borderId="1" xfId="0" applyFont="1" applyBorder="1" applyAlignment="1">
      <alignment vertical="top" wrapText="1"/>
    </xf>
    <xf numFmtId="0" fontId="31" fillId="10" borderId="0" xfId="0" applyFont="1" applyFill="1"/>
    <xf numFmtId="0" fontId="35" fillId="2" borderId="0" xfId="0" applyFont="1" applyFill="1" applyAlignment="1">
      <alignment horizontal="left" vertical="top" wrapText="1"/>
    </xf>
    <xf numFmtId="0" fontId="35" fillId="2" borderId="0" xfId="0" applyFont="1" applyFill="1" applyAlignment="1">
      <alignment vertical="top" wrapText="1"/>
    </xf>
    <xf numFmtId="0" fontId="36" fillId="0" borderId="0" xfId="0" applyFont="1" applyAlignment="1">
      <alignment vertical="top" wrapText="1"/>
    </xf>
    <xf numFmtId="0" fontId="31" fillId="2" borderId="0" xfId="0" applyFont="1" applyFill="1"/>
    <xf numFmtId="0" fontId="34" fillId="0" borderId="0" xfId="0" applyFont="1" applyAlignment="1">
      <alignment vertical="top" wrapText="1"/>
    </xf>
    <xf numFmtId="0" fontId="31" fillId="2" borderId="0" xfId="0" applyFont="1" applyFill="1" applyAlignment="1">
      <alignment horizontal="left" vertical="top" wrapText="1"/>
    </xf>
    <xf numFmtId="0" fontId="34" fillId="0" borderId="0" xfId="0" applyFont="1" applyAlignment="1">
      <alignment horizontal="left" vertical="top"/>
    </xf>
    <xf numFmtId="0" fontId="34" fillId="2" borderId="0" xfId="0" applyFont="1" applyFill="1" applyAlignment="1">
      <alignment horizontal="left" vertical="top" wrapText="1"/>
    </xf>
    <xf numFmtId="49" fontId="34" fillId="0" borderId="0" xfId="0" applyNumberFormat="1" applyFont="1" applyAlignment="1">
      <alignment vertical="top"/>
    </xf>
    <xf numFmtId="0" fontId="34" fillId="0" borderId="1" xfId="0" applyFont="1" applyBorder="1" applyAlignment="1">
      <alignment vertical="top" wrapText="1"/>
    </xf>
    <xf numFmtId="0" fontId="34" fillId="0" borderId="0" xfId="0" applyFont="1"/>
    <xf numFmtId="0" fontId="34" fillId="0" borderId="0" xfId="0" applyFont="1" applyAlignment="1">
      <alignment wrapText="1"/>
    </xf>
    <xf numFmtId="0" fontId="31" fillId="0" borderId="0" xfId="0" applyFont="1" applyAlignment="1">
      <alignment wrapText="1"/>
    </xf>
    <xf numFmtId="0" fontId="35" fillId="0" borderId="0" xfId="0" applyFont="1"/>
    <xf numFmtId="0" fontId="31" fillId="0" borderId="2" xfId="0" applyFont="1" applyBorder="1" applyAlignment="1">
      <alignment vertical="top" wrapText="1"/>
    </xf>
    <xf numFmtId="0" fontId="31" fillId="0" borderId="3" xfId="0" applyFont="1" applyBorder="1" applyAlignment="1">
      <alignment vertical="top" wrapText="1"/>
    </xf>
    <xf numFmtId="49" fontId="31" fillId="0" borderId="0" xfId="0" applyNumberFormat="1" applyFont="1" applyAlignment="1">
      <alignment vertical="top" wrapText="1"/>
    </xf>
    <xf numFmtId="0" fontId="35" fillId="0" borderId="4" xfId="0" applyFont="1" applyBorder="1" applyAlignment="1">
      <alignment vertical="top" wrapText="1"/>
    </xf>
    <xf numFmtId="0" fontId="31" fillId="0" borderId="4" xfId="0" applyFont="1" applyBorder="1" applyAlignment="1">
      <alignment vertical="top" wrapText="1"/>
    </xf>
    <xf numFmtId="0" fontId="32" fillId="6" borderId="0" xfId="6" applyFont="1" applyFill="1"/>
    <xf numFmtId="0" fontId="32" fillId="0" borderId="0" xfId="6" applyFont="1"/>
    <xf numFmtId="0" fontId="32" fillId="0" borderId="0" xfId="7" applyFont="1" applyAlignment="1">
      <alignment horizontal="center" vertical="top"/>
    </xf>
    <xf numFmtId="0" fontId="39" fillId="0" borderId="0" xfId="7" applyFont="1" applyAlignment="1">
      <alignment horizontal="center" vertical="center" wrapText="1"/>
    </xf>
    <xf numFmtId="0" fontId="31" fillId="0" borderId="0" xfId="7" applyFont="1" applyAlignment="1">
      <alignment vertical="top"/>
    </xf>
    <xf numFmtId="0" fontId="31" fillId="0" borderId="0" xfId="7" applyFont="1" applyAlignment="1">
      <alignment horizontal="left" vertical="top"/>
    </xf>
    <xf numFmtId="0" fontId="34" fillId="6" borderId="0" xfId="6" applyFont="1" applyFill="1" applyAlignment="1">
      <alignment horizontal="center" vertical="center" wrapText="1"/>
    </xf>
    <xf numFmtId="0" fontId="34" fillId="0" borderId="0" xfId="6" applyFont="1" applyAlignment="1">
      <alignment horizontal="center" vertical="center" wrapText="1"/>
    </xf>
    <xf numFmtId="0" fontId="40" fillId="6" borderId="0" xfId="6" applyFont="1" applyFill="1"/>
    <xf numFmtId="0" fontId="40" fillId="0" borderId="0" xfId="6" applyFont="1"/>
    <xf numFmtId="0" fontId="42" fillId="0" borderId="0" xfId="0" applyFont="1"/>
    <xf numFmtId="0" fontId="43" fillId="0" borderId="0" xfId="0" applyFont="1" applyAlignment="1">
      <alignment vertical="top" wrapText="1"/>
    </xf>
    <xf numFmtId="0" fontId="44" fillId="2" borderId="0" xfId="0" applyFont="1" applyFill="1" applyAlignment="1">
      <alignment vertical="center" wrapText="1"/>
    </xf>
    <xf numFmtId="0" fontId="44" fillId="0" borderId="0" xfId="0" applyFont="1" applyAlignment="1">
      <alignment vertical="center"/>
    </xf>
    <xf numFmtId="0" fontId="34" fillId="12" borderId="6" xfId="0" applyFont="1" applyFill="1" applyBorder="1" applyAlignment="1">
      <alignment vertical="top" wrapText="1"/>
    </xf>
    <xf numFmtId="0" fontId="34" fillId="12" borderId="7" xfId="0" applyFont="1" applyFill="1" applyBorder="1" applyAlignment="1">
      <alignment horizontal="left" vertical="top" wrapText="1"/>
    </xf>
    <xf numFmtId="0" fontId="34" fillId="12" borderId="8" xfId="0" applyFont="1" applyFill="1" applyBorder="1" applyAlignment="1">
      <alignment vertical="top" wrapText="1"/>
    </xf>
    <xf numFmtId="0" fontId="34" fillId="12" borderId="5" xfId="0" applyFont="1" applyFill="1" applyBorder="1" applyAlignment="1">
      <alignment vertical="top" wrapText="1"/>
    </xf>
    <xf numFmtId="0" fontId="34" fillId="12" borderId="10" xfId="0" applyFont="1" applyFill="1" applyBorder="1" applyAlignment="1">
      <alignment vertical="top"/>
    </xf>
    <xf numFmtId="0" fontId="34" fillId="12" borderId="11" xfId="0" applyFont="1" applyFill="1" applyBorder="1" applyAlignment="1">
      <alignment vertical="top" wrapText="1"/>
    </xf>
    <xf numFmtId="0" fontId="31" fillId="12" borderId="6" xfId="0" applyFont="1" applyFill="1" applyBorder="1" applyAlignment="1">
      <alignment vertical="top" wrapText="1"/>
    </xf>
    <xf numFmtId="0" fontId="34" fillId="12" borderId="9" xfId="0" applyFont="1" applyFill="1" applyBorder="1" applyAlignment="1">
      <alignment vertical="top"/>
    </xf>
    <xf numFmtId="0" fontId="34" fillId="12" borderId="2" xfId="0" applyFont="1" applyFill="1" applyBorder="1" applyAlignment="1">
      <alignment horizontal="left" vertical="top"/>
    </xf>
    <xf numFmtId="0" fontId="34" fillId="12" borderId="3" xfId="0" applyFont="1" applyFill="1" applyBorder="1" applyAlignment="1">
      <alignment horizontal="left" vertical="top"/>
    </xf>
    <xf numFmtId="0" fontId="31" fillId="10" borderId="0" xfId="0" applyFont="1" applyFill="1" applyAlignment="1">
      <alignment vertical="top" wrapText="1"/>
    </xf>
    <xf numFmtId="164" fontId="34" fillId="12" borderId="7" xfId="0" applyNumberFormat="1" applyFont="1" applyFill="1" applyBorder="1" applyAlignment="1">
      <alignment horizontal="left" vertical="top" wrapText="1"/>
    </xf>
    <xf numFmtId="0" fontId="31" fillId="0" borderId="12" xfId="0" applyFont="1" applyBorder="1" applyAlignment="1">
      <alignment vertical="top" wrapText="1"/>
    </xf>
    <xf numFmtId="0" fontId="31" fillId="0" borderId="14" xfId="0" applyFont="1" applyBorder="1" applyAlignment="1">
      <alignment vertical="top" wrapText="1"/>
    </xf>
    <xf numFmtId="0" fontId="34" fillId="0" borderId="12" xfId="0" applyFont="1" applyBorder="1" applyAlignment="1">
      <alignment vertical="top" wrapText="1"/>
    </xf>
    <xf numFmtId="0" fontId="31" fillId="0" borderId="13" xfId="0" applyFont="1" applyBorder="1" applyAlignment="1">
      <alignment vertical="top" wrapText="1"/>
    </xf>
    <xf numFmtId="0" fontId="34" fillId="0" borderId="13" xfId="0" applyFont="1" applyBorder="1" applyAlignment="1">
      <alignment vertical="top" wrapText="1"/>
    </xf>
    <xf numFmtId="0" fontId="34" fillId="0" borderId="4" xfId="0" applyFont="1" applyBorder="1" applyAlignment="1">
      <alignmen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4" fillId="0" borderId="13" xfId="0" applyFont="1" applyBorder="1" applyAlignment="1">
      <alignment horizontal="left" vertical="top" wrapText="1"/>
    </xf>
    <xf numFmtId="0" fontId="35" fillId="0" borderId="13" xfId="0" applyFont="1" applyBorder="1" applyAlignment="1">
      <alignment vertical="top" wrapText="1"/>
    </xf>
    <xf numFmtId="0" fontId="35" fillId="0" borderId="12" xfId="0" applyFont="1" applyBorder="1" applyAlignment="1">
      <alignment vertical="top" wrapText="1"/>
    </xf>
    <xf numFmtId="0" fontId="31" fillId="0" borderId="13" xfId="0" applyFont="1" applyBorder="1"/>
    <xf numFmtId="0" fontId="35" fillId="0" borderId="14" xfId="0" applyFont="1" applyBorder="1" applyAlignment="1">
      <alignment vertical="top" wrapText="1"/>
    </xf>
    <xf numFmtId="0" fontId="35" fillId="10" borderId="0" xfId="0" applyFont="1" applyFill="1" applyAlignment="1">
      <alignment horizontal="left" vertical="top" wrapText="1"/>
    </xf>
    <xf numFmtId="0" fontId="34" fillId="10" borderId="0" xfId="0" applyFont="1" applyFill="1" applyAlignment="1">
      <alignment horizontal="left" vertical="top" wrapText="1"/>
    </xf>
    <xf numFmtId="0" fontId="35" fillId="10" borderId="0" xfId="0" applyFont="1" applyFill="1" applyAlignment="1">
      <alignment vertical="top" wrapText="1"/>
    </xf>
    <xf numFmtId="164" fontId="34" fillId="13" borderId="7" xfId="0" applyNumberFormat="1" applyFont="1" applyFill="1" applyBorder="1" applyAlignment="1">
      <alignment horizontal="left" vertical="top"/>
    </xf>
    <xf numFmtId="0" fontId="34" fillId="13" borderId="15" xfId="0" applyFont="1" applyFill="1" applyBorder="1" applyAlignment="1">
      <alignment horizontal="left" vertical="top"/>
    </xf>
    <xf numFmtId="2" fontId="34" fillId="13" borderId="15" xfId="0" applyNumberFormat="1" applyFont="1" applyFill="1" applyBorder="1" applyAlignment="1">
      <alignment horizontal="right" vertical="top"/>
    </xf>
    <xf numFmtId="2" fontId="34" fillId="13" borderId="15" xfId="0" applyNumberFormat="1" applyFont="1" applyFill="1" applyBorder="1" applyAlignment="1">
      <alignment horizontal="left" vertical="top"/>
    </xf>
    <xf numFmtId="0" fontId="34" fillId="13" borderId="15" xfId="0" applyFont="1" applyFill="1" applyBorder="1" applyAlignment="1">
      <alignment horizontal="right"/>
    </xf>
    <xf numFmtId="0" fontId="45" fillId="13" borderId="15" xfId="0" applyFont="1" applyFill="1" applyBorder="1" applyAlignment="1">
      <alignment horizontal="left" vertical="top" wrapText="1"/>
    </xf>
    <xf numFmtId="0" fontId="35" fillId="13" borderId="2" xfId="0" applyFont="1" applyFill="1" applyBorder="1" applyAlignment="1">
      <alignment horizontal="left" vertical="top"/>
    </xf>
    <xf numFmtId="0" fontId="34" fillId="13" borderId="0" xfId="0" applyFont="1" applyFill="1" applyAlignment="1">
      <alignment horizontal="left" vertical="top"/>
    </xf>
    <xf numFmtId="0" fontId="34" fillId="0" borderId="15" xfId="0" applyFont="1" applyBorder="1" applyAlignment="1">
      <alignment horizontal="left" vertical="top"/>
    </xf>
    <xf numFmtId="0" fontId="34" fillId="13" borderId="8" xfId="0" applyFont="1" applyFill="1" applyBorder="1" applyAlignment="1">
      <alignment vertical="top" wrapText="1"/>
    </xf>
    <xf numFmtId="0" fontId="34" fillId="13" borderId="5" xfId="0" applyFont="1" applyFill="1" applyBorder="1" applyAlignment="1">
      <alignment vertical="top" wrapText="1"/>
    </xf>
    <xf numFmtId="0" fontId="34" fillId="13" borderId="6" xfId="0" applyFont="1" applyFill="1" applyBorder="1" applyAlignment="1">
      <alignment vertical="top" wrapText="1"/>
    </xf>
    <xf numFmtId="0" fontId="31" fillId="13" borderId="15" xfId="0" applyFont="1" applyFill="1" applyBorder="1" applyAlignment="1">
      <alignment horizontal="left"/>
    </xf>
    <xf numFmtId="2" fontId="31" fillId="13" borderId="15" xfId="0" applyNumberFormat="1" applyFont="1" applyFill="1" applyBorder="1" applyAlignment="1">
      <alignment horizontal="left" vertical="top"/>
    </xf>
    <xf numFmtId="2" fontId="34" fillId="13" borderId="0" xfId="0" applyNumberFormat="1" applyFont="1" applyFill="1" applyAlignment="1">
      <alignment horizontal="left" vertical="top"/>
    </xf>
    <xf numFmtId="0" fontId="43" fillId="0" borderId="0" xfId="0" applyFont="1"/>
    <xf numFmtId="164" fontId="31" fillId="12" borderId="0" xfId="0" applyNumberFormat="1" applyFont="1" applyFill="1" applyAlignment="1">
      <alignment horizontal="left" vertical="top" wrapText="1"/>
    </xf>
    <xf numFmtId="164" fontId="34" fillId="12" borderId="15" xfId="0" applyNumberFormat="1" applyFont="1" applyFill="1" applyBorder="1" applyAlignment="1">
      <alignment horizontal="left" vertical="top" wrapText="1"/>
    </xf>
    <xf numFmtId="164" fontId="31" fillId="12" borderId="15" xfId="0" applyNumberFormat="1" applyFont="1" applyFill="1" applyBorder="1" applyAlignment="1">
      <alignment horizontal="left" vertical="top" wrapText="1"/>
    </xf>
    <xf numFmtId="0" fontId="43" fillId="0" borderId="4" xfId="0" applyFont="1" applyBorder="1" applyAlignment="1">
      <alignment vertical="top" wrapText="1"/>
    </xf>
    <xf numFmtId="0" fontId="36" fillId="0" borderId="4" xfId="0" applyFont="1" applyBorder="1" applyAlignment="1">
      <alignment vertical="top" wrapText="1"/>
    </xf>
    <xf numFmtId="0" fontId="43" fillId="0" borderId="4" xfId="0" applyFont="1" applyBorder="1" applyAlignment="1">
      <alignment vertical="top"/>
    </xf>
    <xf numFmtId="0" fontId="31" fillId="12" borderId="13" xfId="0" applyFont="1" applyFill="1" applyBorder="1" applyAlignment="1">
      <alignment horizontal="left" vertical="top" wrapText="1"/>
    </xf>
    <xf numFmtId="0" fontId="34" fillId="12" borderId="13" xfId="0" applyFont="1" applyFill="1" applyBorder="1" applyAlignment="1">
      <alignment horizontal="left" vertical="top" wrapText="1"/>
    </xf>
    <xf numFmtId="0" fontId="35" fillId="12" borderId="13" xfId="0" applyFont="1" applyFill="1" applyBorder="1" applyAlignment="1">
      <alignment horizontal="left" vertical="top" wrapText="1"/>
    </xf>
    <xf numFmtId="2" fontId="34" fillId="12" borderId="13" xfId="0" applyNumberFormat="1" applyFont="1" applyFill="1" applyBorder="1" applyAlignment="1">
      <alignment horizontal="left" vertical="top" wrapText="1"/>
    </xf>
    <xf numFmtId="0" fontId="46" fillId="0" borderId="4" xfId="0" applyFont="1" applyBorder="1" applyAlignment="1">
      <alignment vertical="top" wrapText="1"/>
    </xf>
    <xf numFmtId="0" fontId="34" fillId="12" borderId="15" xfId="0" applyFont="1" applyFill="1" applyBorder="1" applyAlignment="1">
      <alignment horizontal="left" vertical="top" wrapText="1"/>
    </xf>
    <xf numFmtId="0" fontId="31" fillId="12" borderId="9" xfId="0" applyFont="1" applyFill="1" applyBorder="1" applyAlignment="1">
      <alignment vertical="top" wrapText="1"/>
    </xf>
    <xf numFmtId="0" fontId="34" fillId="15" borderId="12" xfId="8" applyFont="1" applyFill="1" applyBorder="1" applyAlignment="1">
      <alignment horizontal="left" vertical="top" wrapText="1"/>
    </xf>
    <xf numFmtId="0" fontId="34" fillId="15" borderId="12" xfId="8" applyFont="1" applyFill="1" applyBorder="1" applyAlignment="1">
      <alignment vertical="top" wrapText="1"/>
    </xf>
    <xf numFmtId="0" fontId="34" fillId="15" borderId="12" xfId="8" applyFont="1" applyFill="1" applyBorder="1" applyAlignment="1">
      <alignment vertical="top"/>
    </xf>
    <xf numFmtId="0" fontId="34" fillId="15" borderId="3" xfId="8" applyFont="1" applyFill="1" applyBorder="1" applyAlignment="1">
      <alignment horizontal="left" vertical="top"/>
    </xf>
    <xf numFmtId="0" fontId="34" fillId="15" borderId="9" xfId="8" applyFont="1" applyFill="1" applyBorder="1" applyAlignment="1">
      <alignment vertical="top" wrapText="1"/>
    </xf>
    <xf numFmtId="0" fontId="0" fillId="15" borderId="9" xfId="0" applyFill="1" applyBorder="1" applyAlignment="1">
      <alignment vertical="top"/>
    </xf>
    <xf numFmtId="0" fontId="0" fillId="15" borderId="6" xfId="0" applyFill="1" applyBorder="1" applyAlignment="1">
      <alignment vertical="top"/>
    </xf>
    <xf numFmtId="0" fontId="34" fillId="15" borderId="14" xfId="8" applyFont="1" applyFill="1" applyBorder="1" applyAlignment="1">
      <alignment horizontal="left" vertical="top"/>
    </xf>
    <xf numFmtId="0" fontId="34" fillId="15" borderId="1" xfId="8" applyFont="1" applyFill="1" applyBorder="1" applyAlignment="1">
      <alignment horizontal="left" vertical="top"/>
    </xf>
    <xf numFmtId="0" fontId="0" fillId="15" borderId="9" xfId="0" applyFill="1" applyBorder="1" applyAlignment="1">
      <alignment vertical="top" wrapText="1"/>
    </xf>
    <xf numFmtId="0" fontId="0" fillId="15" borderId="6" xfId="0" applyFill="1" applyBorder="1" applyAlignment="1">
      <alignment vertical="top" wrapText="1"/>
    </xf>
    <xf numFmtId="0" fontId="34" fillId="15" borderId="10" xfId="8" applyFont="1" applyFill="1" applyBorder="1" applyAlignment="1">
      <alignment vertical="top" wrapText="1"/>
    </xf>
    <xf numFmtId="0" fontId="0" fillId="15" borderId="10" xfId="0" applyFill="1" applyBorder="1" applyAlignment="1">
      <alignment vertical="top" wrapText="1"/>
    </xf>
    <xf numFmtId="0" fontId="0" fillId="15" borderId="8" xfId="0" applyFill="1" applyBorder="1" applyAlignment="1">
      <alignment vertical="top" wrapText="1"/>
    </xf>
    <xf numFmtId="0" fontId="31" fillId="15" borderId="9" xfId="8" applyFont="1" applyFill="1" applyBorder="1" applyAlignment="1">
      <alignment vertical="top"/>
    </xf>
    <xf numFmtId="0" fontId="32" fillId="15" borderId="6" xfId="8" applyFont="1" applyFill="1" applyBorder="1" applyAlignment="1">
      <alignment vertical="top" wrapText="1"/>
    </xf>
    <xf numFmtId="0" fontId="31" fillId="15" borderId="10" xfId="8" applyFont="1" applyFill="1" applyBorder="1" applyAlignment="1">
      <alignment vertical="top"/>
    </xf>
    <xf numFmtId="0" fontId="32" fillId="15" borderId="8" xfId="8" applyFont="1" applyFill="1" applyBorder="1" applyAlignment="1">
      <alignment vertical="top" wrapText="1"/>
    </xf>
    <xf numFmtId="0" fontId="31" fillId="12" borderId="0" xfId="0" applyFont="1" applyFill="1"/>
    <xf numFmtId="0" fontId="34" fillId="16" borderId="11" xfId="0" applyFont="1" applyFill="1" applyBorder="1" applyAlignment="1">
      <alignment vertical="top" wrapText="1"/>
    </xf>
    <xf numFmtId="0" fontId="31" fillId="16" borderId="11" xfId="0" applyFont="1" applyFill="1" applyBorder="1" applyAlignment="1">
      <alignment vertical="top" wrapText="1"/>
    </xf>
    <xf numFmtId="0" fontId="31" fillId="16" borderId="5" xfId="0" applyFont="1" applyFill="1" applyBorder="1" applyAlignment="1">
      <alignment vertical="top" wrapText="1"/>
    </xf>
    <xf numFmtId="0" fontId="34" fillId="16" borderId="14" xfId="0" applyFont="1" applyFill="1" applyBorder="1" applyAlignment="1">
      <alignment horizontal="left" vertical="top" wrapText="1"/>
    </xf>
    <xf numFmtId="0" fontId="34" fillId="16" borderId="1" xfId="0" applyFont="1" applyFill="1" applyBorder="1" applyAlignment="1">
      <alignment horizontal="left" vertical="top" wrapText="1"/>
    </xf>
    <xf numFmtId="0" fontId="34" fillId="16" borderId="14" xfId="0" applyFont="1" applyFill="1" applyBorder="1" applyAlignment="1">
      <alignment horizontal="left" vertical="top"/>
    </xf>
    <xf numFmtId="0" fontId="34" fillId="16" borderId="1" xfId="0" applyFont="1" applyFill="1" applyBorder="1" applyAlignment="1">
      <alignment horizontal="left" vertical="top"/>
    </xf>
    <xf numFmtId="0" fontId="34" fillId="16" borderId="3" xfId="0" applyFont="1" applyFill="1" applyBorder="1" applyAlignment="1">
      <alignment horizontal="left" vertical="top"/>
    </xf>
    <xf numFmtId="0" fontId="34" fillId="16" borderId="2" xfId="0" applyFont="1" applyFill="1" applyBorder="1" applyAlignment="1">
      <alignment horizontal="left" vertical="top"/>
    </xf>
    <xf numFmtId="0" fontId="34" fillId="16" borderId="7" xfId="0" applyFont="1" applyFill="1" applyBorder="1" applyAlignment="1">
      <alignment horizontal="left" vertical="top"/>
    </xf>
    <xf numFmtId="0" fontId="34" fillId="16" borderId="9" xfId="0" applyFont="1" applyFill="1" applyBorder="1" applyAlignment="1">
      <alignment vertical="top" wrapText="1"/>
    </xf>
    <xf numFmtId="0" fontId="34" fillId="16" borderId="10" xfId="0" applyFont="1" applyFill="1" applyBorder="1" applyAlignment="1">
      <alignment vertical="top" wrapText="1"/>
    </xf>
    <xf numFmtId="0" fontId="31" fillId="16" borderId="9" xfId="0" applyFont="1" applyFill="1" applyBorder="1" applyAlignment="1">
      <alignment vertical="top" wrapText="1"/>
    </xf>
    <xf numFmtId="0" fontId="31" fillId="16" borderId="6" xfId="0" applyFont="1" applyFill="1" applyBorder="1" applyAlignment="1">
      <alignment vertical="top" wrapText="1"/>
    </xf>
    <xf numFmtId="0" fontId="31" fillId="16" borderId="10" xfId="0" applyFont="1" applyFill="1" applyBorder="1" applyAlignment="1">
      <alignment vertical="top" wrapText="1"/>
    </xf>
    <xf numFmtId="0" fontId="31" fillId="16" borderId="8" xfId="0" applyFont="1" applyFill="1" applyBorder="1" applyAlignment="1">
      <alignment vertical="top" wrapText="1"/>
    </xf>
    <xf numFmtId="0" fontId="32" fillId="0" borderId="0" xfId="4" applyFont="1" applyAlignment="1">
      <alignment vertical="top" wrapText="1"/>
    </xf>
    <xf numFmtId="0" fontId="34" fillId="12" borderId="1" xfId="0" applyFont="1" applyFill="1" applyBorder="1" applyAlignment="1">
      <alignment horizontal="center" vertical="top" wrapText="1"/>
    </xf>
    <xf numFmtId="0" fontId="34" fillId="12" borderId="6" xfId="0" applyFont="1" applyFill="1" applyBorder="1" applyAlignment="1">
      <alignment horizontal="center" vertical="top" wrapText="1"/>
    </xf>
    <xf numFmtId="0" fontId="31" fillId="12" borderId="6" xfId="0" applyFont="1" applyFill="1" applyBorder="1" applyAlignment="1">
      <alignment horizontal="center" vertical="top" wrapText="1"/>
    </xf>
    <xf numFmtId="164" fontId="31" fillId="12" borderId="13" xfId="0" applyNumberFormat="1" applyFont="1" applyFill="1" applyBorder="1" applyAlignment="1">
      <alignment horizontal="left" vertical="top" wrapText="1"/>
    </xf>
    <xf numFmtId="164" fontId="31" fillId="12" borderId="13" xfId="0" applyNumberFormat="1" applyFont="1" applyFill="1" applyBorder="1" applyAlignment="1">
      <alignment vertical="top"/>
    </xf>
    <xf numFmtId="164" fontId="31" fillId="12" borderId="13" xfId="0" applyNumberFormat="1" applyFont="1" applyFill="1" applyBorder="1" applyAlignment="1">
      <alignment vertical="top" wrapText="1"/>
    </xf>
    <xf numFmtId="0" fontId="43" fillId="12" borderId="6" xfId="0" applyFont="1" applyFill="1" applyBorder="1" applyAlignment="1">
      <alignment vertical="top" wrapText="1"/>
    </xf>
    <xf numFmtId="0" fontId="47" fillId="12" borderId="6" xfId="0" applyFont="1" applyFill="1" applyBorder="1" applyAlignment="1">
      <alignment vertical="top" wrapText="1"/>
    </xf>
    <xf numFmtId="0" fontId="34" fillId="10" borderId="0" xfId="0" applyFont="1" applyFill="1" applyAlignment="1">
      <alignment vertical="top" wrapText="1"/>
    </xf>
    <xf numFmtId="0" fontId="46" fillId="0" borderId="12" xfId="0" applyFont="1" applyBorder="1" applyAlignment="1">
      <alignment vertical="top" wrapText="1"/>
    </xf>
    <xf numFmtId="0" fontId="31" fillId="0" borderId="4" xfId="0" applyFont="1" applyBorder="1" applyAlignment="1">
      <alignment horizontal="left" vertical="top" wrapText="1"/>
    </xf>
    <xf numFmtId="2" fontId="34" fillId="12" borderId="15" xfId="0" applyNumberFormat="1" applyFont="1" applyFill="1" applyBorder="1" applyAlignment="1">
      <alignment horizontal="left" vertical="top" wrapText="1"/>
    </xf>
    <xf numFmtId="164" fontId="44" fillId="12" borderId="1" xfId="0" applyNumberFormat="1" applyFont="1" applyFill="1" applyBorder="1" applyAlignment="1">
      <alignment horizontal="left" vertical="center"/>
    </xf>
    <xf numFmtId="0" fontId="44" fillId="12" borderId="1" xfId="0" applyFont="1" applyFill="1" applyBorder="1" applyAlignment="1">
      <alignment vertical="center"/>
    </xf>
    <xf numFmtId="0" fontId="44" fillId="12" borderId="1" xfId="0" applyFont="1" applyFill="1" applyBorder="1" applyAlignment="1">
      <alignment vertical="center" wrapText="1"/>
    </xf>
    <xf numFmtId="0" fontId="35" fillId="17" borderId="1" xfId="0" applyFont="1" applyFill="1" applyBorder="1" applyAlignment="1">
      <alignment vertical="top" wrapText="1"/>
    </xf>
    <xf numFmtId="0" fontId="34" fillId="12" borderId="1" xfId="0" applyFont="1" applyFill="1" applyBorder="1" applyAlignment="1">
      <alignment wrapText="1"/>
    </xf>
    <xf numFmtId="0" fontId="35" fillId="17" borderId="14" xfId="0" applyFont="1" applyFill="1" applyBorder="1" applyAlignment="1">
      <alignment vertical="top" wrapText="1"/>
    </xf>
    <xf numFmtId="0" fontId="31" fillId="0" borderId="0" xfId="0" applyFont="1" applyAlignment="1">
      <alignment vertical="top"/>
    </xf>
    <xf numFmtId="0" fontId="34" fillId="12" borderId="9" xfId="0" applyFont="1" applyFill="1" applyBorder="1" applyAlignment="1">
      <alignment vertical="top" wrapText="1"/>
    </xf>
    <xf numFmtId="0" fontId="49" fillId="12" borderId="10" xfId="0" applyFont="1" applyFill="1" applyBorder="1" applyAlignment="1">
      <alignment vertical="top" wrapText="1"/>
    </xf>
    <xf numFmtId="0" fontId="47" fillId="12" borderId="5" xfId="0" applyFont="1" applyFill="1" applyBorder="1" applyAlignment="1">
      <alignment vertical="top" wrapText="1"/>
    </xf>
    <xf numFmtId="0" fontId="31" fillId="0" borderId="7" xfId="0" applyFont="1" applyBorder="1" applyAlignment="1">
      <alignment vertical="top" wrapText="1"/>
    </xf>
    <xf numFmtId="0" fontId="32" fillId="0" borderId="0" xfId="0" applyFont="1" applyAlignment="1">
      <alignment wrapText="1"/>
    </xf>
    <xf numFmtId="0" fontId="46" fillId="0" borderId="0" xfId="0" applyFont="1" applyAlignment="1">
      <alignment vertical="top" wrapText="1"/>
    </xf>
    <xf numFmtId="0" fontId="31" fillId="0" borderId="15" xfId="0" applyFont="1" applyBorder="1" applyAlignment="1">
      <alignment vertical="top" wrapText="1"/>
    </xf>
    <xf numFmtId="0" fontId="46" fillId="18" borderId="14" xfId="0" applyFont="1" applyFill="1" applyBorder="1" applyAlignment="1">
      <alignment vertical="top" wrapText="1"/>
    </xf>
    <xf numFmtId="0" fontId="36" fillId="0" borderId="8" xfId="0" applyFont="1" applyBorder="1" applyAlignment="1">
      <alignment vertical="top" wrapText="1"/>
    </xf>
    <xf numFmtId="0" fontId="27" fillId="0" borderId="4" xfId="0" applyFont="1" applyBorder="1" applyAlignment="1">
      <alignment vertical="top" wrapText="1"/>
    </xf>
    <xf numFmtId="0" fontId="50" fillId="0" borderId="5" xfId="0" applyFont="1" applyBorder="1" applyAlignment="1">
      <alignment vertical="top" wrapText="1"/>
    </xf>
    <xf numFmtId="0" fontId="50" fillId="0" borderId="4" xfId="0" applyFont="1" applyBorder="1" applyAlignment="1">
      <alignment vertical="top" wrapText="1"/>
    </xf>
    <xf numFmtId="0" fontId="31" fillId="18" borderId="0" xfId="0" applyFont="1" applyFill="1" applyAlignment="1">
      <alignment vertical="top" wrapText="1"/>
    </xf>
    <xf numFmtId="0" fontId="36" fillId="18" borderId="4" xfId="0" applyFont="1" applyFill="1" applyBorder="1" applyAlignment="1">
      <alignment vertical="top" wrapText="1"/>
    </xf>
    <xf numFmtId="0" fontId="32" fillId="18" borderId="1" xfId="0" applyFont="1" applyFill="1" applyBorder="1"/>
    <xf numFmtId="0" fontId="51" fillId="0" borderId="10" xfId="0" applyFont="1" applyBorder="1" applyAlignment="1">
      <alignment vertical="top" wrapText="1"/>
    </xf>
    <xf numFmtId="0" fontId="51" fillId="0" borderId="0" xfId="0" applyFont="1" applyAlignment="1">
      <alignment vertical="top" wrapText="1"/>
    </xf>
    <xf numFmtId="0" fontId="51" fillId="0" borderId="11" xfId="0" applyFont="1" applyBorder="1" applyAlignment="1">
      <alignment vertical="top" wrapText="1"/>
    </xf>
    <xf numFmtId="0" fontId="52" fillId="0" borderId="0" xfId="0" applyFont="1" applyAlignment="1">
      <alignment vertical="top" wrapText="1"/>
    </xf>
    <xf numFmtId="0" fontId="31" fillId="0" borderId="25" xfId="0" applyFont="1" applyBorder="1" applyAlignment="1">
      <alignment vertical="top" wrapText="1"/>
    </xf>
    <xf numFmtId="0" fontId="43" fillId="12" borderId="25" xfId="0" applyFont="1" applyFill="1" applyBorder="1" applyAlignment="1">
      <alignment vertical="top" wrapText="1"/>
    </xf>
    <xf numFmtId="0" fontId="31" fillId="13" borderId="13" xfId="0" applyFont="1" applyFill="1" applyBorder="1" applyAlignment="1">
      <alignment horizontal="left" vertical="top" wrapText="1"/>
    </xf>
    <xf numFmtId="0" fontId="31" fillId="13" borderId="15" xfId="0" applyFont="1" applyFill="1" applyBorder="1" applyAlignment="1">
      <alignment horizontal="left" vertical="top" wrapText="1"/>
    </xf>
    <xf numFmtId="0" fontId="46" fillId="0" borderId="13" xfId="0" applyFont="1" applyBorder="1" applyAlignment="1">
      <alignment vertical="top" wrapText="1"/>
    </xf>
    <xf numFmtId="0" fontId="50" fillId="18" borderId="4" xfId="0" applyFont="1" applyFill="1" applyBorder="1" applyAlignment="1">
      <alignment vertical="top" wrapText="1"/>
    </xf>
    <xf numFmtId="0" fontId="35" fillId="17" borderId="0" xfId="0" applyFont="1" applyFill="1" applyAlignment="1">
      <alignment vertical="top" wrapText="1"/>
    </xf>
    <xf numFmtId="0" fontId="15" fillId="0" borderId="1" xfId="0" applyFont="1" applyBorder="1" applyAlignment="1">
      <alignment vertical="top" wrapText="1"/>
    </xf>
    <xf numFmtId="0" fontId="54" fillId="13" borderId="15" xfId="0" applyFont="1" applyFill="1" applyBorder="1" applyAlignment="1">
      <alignment horizontal="left" vertical="top"/>
    </xf>
    <xf numFmtId="0" fontId="35" fillId="13" borderId="13" xfId="0" applyFont="1" applyFill="1" applyBorder="1" applyAlignment="1">
      <alignment horizontal="left" vertical="top" wrapText="1"/>
    </xf>
    <xf numFmtId="0" fontId="35" fillId="13" borderId="15" xfId="0" applyFont="1" applyFill="1" applyBorder="1" applyAlignment="1">
      <alignment horizontal="left" vertical="top" wrapText="1"/>
    </xf>
    <xf numFmtId="0" fontId="44" fillId="11" borderId="9" xfId="0" applyFont="1" applyFill="1" applyBorder="1"/>
    <xf numFmtId="0" fontId="38" fillId="11" borderId="6" xfId="0" applyFont="1" applyFill="1" applyBorder="1" applyAlignment="1">
      <alignment wrapText="1"/>
    </xf>
    <xf numFmtId="0" fontId="32" fillId="0" borderId="1" xfId="0" applyFont="1" applyBorder="1"/>
    <xf numFmtId="0" fontId="32" fillId="0" borderId="1" xfId="0" applyFont="1" applyBorder="1" applyAlignment="1">
      <alignment wrapText="1"/>
    </xf>
    <xf numFmtId="0" fontId="32" fillId="18" borderId="1" xfId="0" applyFont="1" applyFill="1" applyBorder="1" applyAlignment="1">
      <alignment wrapText="1"/>
    </xf>
    <xf numFmtId="0" fontId="31" fillId="0" borderId="26" xfId="0" applyFont="1" applyBorder="1" applyAlignment="1">
      <alignment vertical="top" wrapText="1"/>
    </xf>
    <xf numFmtId="0" fontId="31" fillId="18" borderId="15" xfId="0" applyFont="1" applyFill="1" applyBorder="1" applyAlignment="1">
      <alignment vertical="top" wrapText="1"/>
    </xf>
    <xf numFmtId="0" fontId="31" fillId="18" borderId="15" xfId="0" applyFont="1" applyFill="1" applyBorder="1" applyAlignment="1">
      <alignment horizontal="right" vertical="top" wrapText="1"/>
    </xf>
    <xf numFmtId="0" fontId="31" fillId="0" borderId="2" xfId="0" applyFont="1" applyBorder="1" applyAlignment="1">
      <alignment horizontal="left" vertical="top" wrapText="1"/>
    </xf>
    <xf numFmtId="0" fontId="31" fillId="0" borderId="11" xfId="0" applyFont="1" applyBorder="1" applyAlignment="1">
      <alignment vertical="top" wrapText="1"/>
    </xf>
    <xf numFmtId="0" fontId="43" fillId="0" borderId="5" xfId="0" applyFont="1" applyBorder="1" applyAlignment="1">
      <alignment vertical="top" wrapText="1"/>
    </xf>
    <xf numFmtId="0" fontId="28" fillId="20" borderId="27" xfId="0" applyFont="1" applyFill="1" applyBorder="1"/>
    <xf numFmtId="0" fontId="0" fillId="20" borderId="27" xfId="0" applyFill="1" applyBorder="1"/>
    <xf numFmtId="0" fontId="0" fillId="21" borderId="27" xfId="0" applyFill="1" applyBorder="1" applyAlignment="1">
      <alignment horizontal="right"/>
    </xf>
    <xf numFmtId="0" fontId="0" fillId="0" borderId="27" xfId="0" applyBorder="1" applyAlignment="1">
      <alignment horizontal="center"/>
    </xf>
    <xf numFmtId="0" fontId="0" fillId="20" borderId="27" xfId="0" applyFill="1" applyBorder="1" applyAlignment="1">
      <alignment horizontal="center"/>
    </xf>
    <xf numFmtId="0" fontId="0" fillId="0" borderId="0" xfId="0" applyAlignment="1">
      <alignment horizontal="center"/>
    </xf>
    <xf numFmtId="0" fontId="0" fillId="21" borderId="28" xfId="0" applyFill="1" applyBorder="1" applyAlignment="1">
      <alignment horizontal="right"/>
    </xf>
    <xf numFmtId="0" fontId="38" fillId="0" borderId="0" xfId="0" applyFont="1" applyAlignment="1">
      <alignment horizontal="left" vertical="top"/>
    </xf>
    <xf numFmtId="0" fontId="32" fillId="0" borderId="0" xfId="0" applyFont="1" applyAlignment="1">
      <alignment horizontal="left" vertical="top"/>
    </xf>
    <xf numFmtId="0" fontId="32" fillId="18" borderId="0" xfId="0" applyFont="1" applyFill="1" applyAlignment="1">
      <alignment horizontal="left" vertical="top"/>
    </xf>
    <xf numFmtId="0" fontId="32" fillId="0" borderId="0" xfId="0" applyFont="1" applyAlignment="1">
      <alignment horizontal="left" vertical="top" wrapText="1"/>
    </xf>
    <xf numFmtId="0" fontId="32" fillId="0" borderId="0" xfId="0" applyFont="1" applyAlignment="1" applyProtection="1">
      <alignment vertical="top"/>
      <protection locked="0"/>
    </xf>
    <xf numFmtId="0" fontId="34" fillId="15" borderId="7" xfId="8" applyFont="1" applyFill="1" applyBorder="1" applyAlignment="1">
      <alignment horizontal="left" vertical="top" wrapText="1"/>
    </xf>
    <xf numFmtId="0" fontId="34" fillId="15" borderId="10" xfId="8" applyFont="1" applyFill="1" applyBorder="1" applyAlignment="1">
      <alignment vertical="top"/>
    </xf>
    <xf numFmtId="0" fontId="34" fillId="15" borderId="8" xfId="8" applyFont="1" applyFill="1" applyBorder="1" applyAlignment="1">
      <alignment vertical="top" wrapText="1"/>
    </xf>
    <xf numFmtId="0" fontId="31" fillId="15" borderId="10" xfId="8" applyFont="1" applyFill="1" applyBorder="1" applyAlignment="1">
      <alignment vertical="top" wrapText="1"/>
    </xf>
    <xf numFmtId="0" fontId="44" fillId="15" borderId="10" xfId="8" applyFont="1" applyFill="1" applyBorder="1" applyAlignment="1">
      <alignment vertical="top" wrapText="1"/>
    </xf>
    <xf numFmtId="0" fontId="44" fillId="15" borderId="3" xfId="8" applyFont="1" applyFill="1" applyBorder="1" applyAlignment="1">
      <alignment horizontal="left" vertical="top" wrapText="1"/>
    </xf>
    <xf numFmtId="0" fontId="44" fillId="15" borderId="9" xfId="8" applyFont="1" applyFill="1" applyBorder="1" applyAlignment="1">
      <alignment vertical="top" wrapText="1"/>
    </xf>
    <xf numFmtId="0" fontId="31" fillId="15" borderId="9" xfId="8" applyFont="1" applyFill="1" applyBorder="1" applyAlignment="1">
      <alignment vertical="top" wrapText="1"/>
    </xf>
    <xf numFmtId="0" fontId="44" fillId="15" borderId="7" xfId="8" applyFont="1" applyFill="1" applyBorder="1" applyAlignment="1">
      <alignment horizontal="left" vertical="top"/>
    </xf>
    <xf numFmtId="0" fontId="58" fillId="15" borderId="10" xfId="0" applyFont="1" applyFill="1" applyBorder="1" applyAlignment="1">
      <alignment vertical="top" wrapText="1"/>
    </xf>
    <xf numFmtId="0" fontId="58" fillId="15" borderId="8" xfId="0" applyFont="1" applyFill="1" applyBorder="1" applyAlignment="1">
      <alignment vertical="top" wrapText="1"/>
    </xf>
    <xf numFmtId="0" fontId="5" fillId="20" borderId="27" xfId="0" applyFont="1" applyFill="1" applyBorder="1" applyAlignment="1">
      <alignment horizontal="center"/>
    </xf>
    <xf numFmtId="0" fontId="5" fillId="0" borderId="27" xfId="0" applyFont="1" applyBorder="1"/>
    <xf numFmtId="0" fontId="5" fillId="0" borderId="27" xfId="0" applyFont="1" applyBorder="1" applyAlignment="1">
      <alignment wrapText="1"/>
    </xf>
    <xf numFmtId="0" fontId="5" fillId="0" borderId="28" xfId="0" applyFont="1" applyBorder="1" applyAlignment="1">
      <alignment wrapText="1"/>
    </xf>
    <xf numFmtId="0" fontId="5" fillId="0" borderId="28" xfId="0" applyFont="1" applyBorder="1"/>
    <xf numFmtId="0" fontId="48" fillId="15" borderId="10" xfId="8" applyFont="1" applyFill="1" applyBorder="1" applyAlignment="1">
      <alignment vertical="top"/>
    </xf>
    <xf numFmtId="0" fontId="48" fillId="15" borderId="8" xfId="8" applyFont="1" applyFill="1" applyBorder="1" applyAlignment="1">
      <alignment vertical="top" wrapText="1"/>
    </xf>
    <xf numFmtId="0" fontId="44" fillId="15" borderId="3" xfId="8" applyFont="1" applyFill="1" applyBorder="1" applyAlignment="1">
      <alignment horizontal="left" vertical="top"/>
    </xf>
    <xf numFmtId="0" fontId="48" fillId="15" borderId="9" xfId="8" applyFont="1" applyFill="1" applyBorder="1" applyAlignment="1">
      <alignment vertical="top"/>
    </xf>
    <xf numFmtId="0" fontId="48" fillId="15" borderId="6" xfId="8" applyFont="1" applyFill="1" applyBorder="1" applyAlignment="1">
      <alignment vertical="top" wrapText="1"/>
    </xf>
    <xf numFmtId="0" fontId="58" fillId="15" borderId="9" xfId="0" applyFont="1" applyFill="1" applyBorder="1" applyAlignment="1">
      <alignment vertical="top" wrapText="1"/>
    </xf>
    <xf numFmtId="0" fontId="58" fillId="15" borderId="6" xfId="0" applyFont="1" applyFill="1" applyBorder="1" applyAlignment="1">
      <alignment vertical="top" wrapText="1"/>
    </xf>
    <xf numFmtId="0" fontId="34" fillId="15" borderId="31" xfId="8" applyFont="1" applyFill="1" applyBorder="1" applyAlignment="1">
      <alignment horizontal="left" vertical="top"/>
    </xf>
    <xf numFmtId="0" fontId="34" fillId="15" borderId="32" xfId="8" applyFont="1" applyFill="1" applyBorder="1" applyAlignment="1">
      <alignment vertical="top" wrapText="1"/>
    </xf>
    <xf numFmtId="0" fontId="31" fillId="15" borderId="32" xfId="8" applyFont="1" applyFill="1" applyBorder="1" applyAlignment="1">
      <alignment vertical="top"/>
    </xf>
    <xf numFmtId="0" fontId="32" fillId="15" borderId="33" xfId="8" applyFont="1" applyFill="1" applyBorder="1" applyAlignment="1">
      <alignment vertical="top" wrapText="1"/>
    </xf>
    <xf numFmtId="0" fontId="34" fillId="15" borderId="34" xfId="8" applyFont="1" applyFill="1" applyBorder="1" applyAlignment="1">
      <alignment horizontal="left" vertical="top"/>
    </xf>
    <xf numFmtId="0" fontId="32" fillId="15" borderId="35" xfId="8" applyFont="1" applyFill="1" applyBorder="1" applyAlignment="1">
      <alignment vertical="top" wrapText="1"/>
    </xf>
    <xf numFmtId="0" fontId="34" fillId="15" borderId="36" xfId="8" applyFont="1" applyFill="1" applyBorder="1" applyAlignment="1">
      <alignment horizontal="left" vertical="top"/>
    </xf>
    <xf numFmtId="0" fontId="31" fillId="15" borderId="37" xfId="8" applyFont="1" applyFill="1" applyBorder="1" applyAlignment="1">
      <alignment vertical="top"/>
    </xf>
    <xf numFmtId="0" fontId="32" fillId="15" borderId="38" xfId="8" applyFont="1" applyFill="1" applyBorder="1" applyAlignment="1">
      <alignment vertical="top" wrapText="1"/>
    </xf>
    <xf numFmtId="0" fontId="31" fillId="15" borderId="37" xfId="8" applyFont="1" applyFill="1" applyBorder="1" applyAlignment="1">
      <alignment vertical="top" wrapText="1"/>
    </xf>
    <xf numFmtId="0" fontId="59" fillId="15" borderId="10" xfId="0" applyFont="1" applyFill="1" applyBorder="1" applyAlignment="1">
      <alignment vertical="top" wrapText="1"/>
    </xf>
    <xf numFmtId="0" fontId="59" fillId="15" borderId="8" xfId="0" applyFont="1" applyFill="1" applyBorder="1" applyAlignment="1">
      <alignment vertical="top" wrapText="1"/>
    </xf>
    <xf numFmtId="0" fontId="34" fillId="15" borderId="7" xfId="8" quotePrefix="1" applyFont="1" applyFill="1" applyBorder="1" applyAlignment="1">
      <alignment horizontal="left" vertical="top"/>
    </xf>
    <xf numFmtId="0" fontId="34" fillId="14" borderId="7" xfId="8" applyFont="1" applyFill="1" applyBorder="1" applyAlignment="1">
      <alignment horizontal="left" vertical="top" wrapText="1"/>
    </xf>
    <xf numFmtId="0" fontId="34" fillId="14" borderId="10" xfId="8" applyFont="1" applyFill="1" applyBorder="1" applyAlignment="1">
      <alignment vertical="top" wrapText="1"/>
    </xf>
    <xf numFmtId="0" fontId="34" fillId="14" borderId="10" xfId="8" applyFont="1" applyFill="1" applyBorder="1" applyAlignment="1">
      <alignment vertical="top"/>
    </xf>
    <xf numFmtId="0" fontId="34" fillId="14" borderId="8" xfId="8" applyFont="1" applyFill="1" applyBorder="1" applyAlignment="1">
      <alignment vertical="top" wrapText="1"/>
    </xf>
    <xf numFmtId="0" fontId="56" fillId="15" borderId="9" xfId="8" applyFont="1" applyFill="1" applyBorder="1" applyAlignment="1">
      <alignment vertical="top" wrapText="1"/>
    </xf>
    <xf numFmtId="0" fontId="60" fillId="15" borderId="9" xfId="0" applyFont="1" applyFill="1" applyBorder="1" applyAlignment="1">
      <alignment vertical="top" wrapText="1"/>
    </xf>
    <xf numFmtId="0" fontId="60" fillId="15" borderId="6" xfId="0" applyFont="1" applyFill="1" applyBorder="1" applyAlignment="1">
      <alignment vertical="top" wrapText="1"/>
    </xf>
    <xf numFmtId="0" fontId="31" fillId="0" borderId="0" xfId="8" applyFont="1"/>
    <xf numFmtId="0" fontId="13" fillId="0" borderId="0" xfId="0" applyFont="1" applyAlignment="1">
      <alignment vertical="center"/>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vertical="center" wrapText="1"/>
    </xf>
    <xf numFmtId="0" fontId="11" fillId="0" borderId="0" xfId="0" applyFont="1" applyAlignment="1">
      <alignment horizontal="center" vertical="center"/>
    </xf>
    <xf numFmtId="0" fontId="34" fillId="12" borderId="3" xfId="0" applyFont="1" applyFill="1" applyBorder="1" applyAlignment="1">
      <alignment vertical="top" wrapText="1"/>
    </xf>
    <xf numFmtId="0" fontId="31" fillId="0" borderId="0" xfId="0" applyFont="1" applyAlignment="1">
      <alignment horizontal="center" wrapText="1"/>
    </xf>
    <xf numFmtId="0" fontId="34" fillId="15" borderId="7" xfId="8" applyFont="1" applyFill="1" applyBorder="1" applyAlignment="1">
      <alignment horizontal="left" vertical="top"/>
    </xf>
    <xf numFmtId="0" fontId="31" fillId="0" borderId="0" xfId="0" applyFont="1" applyAlignment="1">
      <alignment horizontal="center" vertical="top" wrapText="1"/>
    </xf>
    <xf numFmtId="0" fontId="31" fillId="10" borderId="0" xfId="0" applyFont="1" applyFill="1" applyAlignment="1">
      <alignment horizontal="left" vertical="top" wrapText="1"/>
    </xf>
    <xf numFmtId="0" fontId="44" fillId="12" borderId="1" xfId="0" applyFont="1" applyFill="1" applyBorder="1" applyAlignment="1">
      <alignment horizontal="left" vertical="center" wrapText="1"/>
    </xf>
    <xf numFmtId="0" fontId="34" fillId="12" borderId="1" xfId="0" applyFont="1" applyFill="1" applyBorder="1" applyAlignment="1">
      <alignment vertical="top" wrapText="1"/>
    </xf>
    <xf numFmtId="0" fontId="56" fillId="15" borderId="3" xfId="8" applyFont="1" applyFill="1" applyBorder="1" applyAlignment="1">
      <alignment horizontal="left" vertical="top" wrapText="1"/>
    </xf>
    <xf numFmtId="0" fontId="31" fillId="22" borderId="12" xfId="8" applyFont="1" applyFill="1" applyBorder="1" applyAlignment="1">
      <alignment vertical="top"/>
    </xf>
    <xf numFmtId="0" fontId="32" fillId="22" borderId="12" xfId="8" applyFont="1" applyFill="1" applyBorder="1" applyAlignment="1">
      <alignment vertical="top" wrapText="1"/>
    </xf>
    <xf numFmtId="0" fontId="31" fillId="22" borderId="1" xfId="8" applyFont="1" applyFill="1" applyBorder="1" applyAlignment="1">
      <alignment vertical="top"/>
    </xf>
    <xf numFmtId="0" fontId="32" fillId="22" borderId="1" xfId="8" applyFont="1" applyFill="1" applyBorder="1" applyAlignment="1">
      <alignment vertical="top" wrapText="1"/>
    </xf>
    <xf numFmtId="0" fontId="56" fillId="15" borderId="10" xfId="8" applyFont="1" applyFill="1" applyBorder="1" applyAlignment="1">
      <alignment vertical="top" wrapText="1"/>
    </xf>
    <xf numFmtId="0" fontId="34" fillId="14" borderId="3" xfId="8" applyFont="1" applyFill="1" applyBorder="1" applyAlignment="1">
      <alignment horizontal="left" vertical="top"/>
    </xf>
    <xf numFmtId="0" fontId="44" fillId="14" borderId="9" xfId="8" applyFont="1" applyFill="1" applyBorder="1" applyAlignment="1">
      <alignment vertical="top" wrapText="1"/>
    </xf>
    <xf numFmtId="0" fontId="31" fillId="14" borderId="9" xfId="8" applyFont="1" applyFill="1" applyBorder="1" applyAlignment="1">
      <alignment vertical="top"/>
    </xf>
    <xf numFmtId="0" fontId="32" fillId="14" borderId="6" xfId="8" applyFont="1" applyFill="1" applyBorder="1" applyAlignment="1">
      <alignment vertical="top" wrapText="1"/>
    </xf>
    <xf numFmtId="164" fontId="34" fillId="12" borderId="9" xfId="0" applyNumberFormat="1" applyFont="1" applyFill="1" applyBorder="1" applyAlignment="1">
      <alignment vertical="top" wrapText="1"/>
    </xf>
    <xf numFmtId="0" fontId="31" fillId="0" borderId="9" xfId="0" applyFont="1" applyBorder="1" applyAlignment="1">
      <alignment vertical="top" wrapText="1"/>
    </xf>
    <xf numFmtId="2" fontId="51" fillId="0" borderId="0" xfId="0" applyNumberFormat="1" applyFont="1" applyAlignment="1">
      <alignment vertical="top" wrapText="1"/>
    </xf>
    <xf numFmtId="14" fontId="34" fillId="12" borderId="6" xfId="0" applyNumberFormat="1" applyFont="1" applyFill="1" applyBorder="1" applyAlignment="1">
      <alignment vertical="top" wrapText="1"/>
    </xf>
    <xf numFmtId="0" fontId="51" fillId="0" borderId="0" xfId="0" applyFont="1"/>
    <xf numFmtId="0" fontId="34" fillId="15" borderId="0" xfId="8" applyFont="1" applyFill="1" applyAlignment="1">
      <alignment horizontal="left" vertical="top"/>
    </xf>
    <xf numFmtId="0" fontId="34" fillId="15" borderId="0" xfId="8" applyFont="1" applyFill="1" applyAlignment="1">
      <alignment vertical="top" wrapText="1"/>
    </xf>
    <xf numFmtId="0" fontId="31" fillId="15" borderId="0" xfId="8" applyFont="1" applyFill="1" applyAlignment="1">
      <alignment vertical="top"/>
    </xf>
    <xf numFmtId="0" fontId="32" fillId="15" borderId="0" xfId="8" applyFont="1" applyFill="1" applyAlignment="1">
      <alignment vertical="top" wrapText="1"/>
    </xf>
    <xf numFmtId="0" fontId="34" fillId="20" borderId="0" xfId="8" applyFont="1" applyFill="1" applyAlignment="1">
      <alignment horizontal="left" vertical="top"/>
    </xf>
    <xf numFmtId="0" fontId="31" fillId="20" borderId="0" xfId="8" applyFont="1" applyFill="1" applyAlignment="1">
      <alignment vertical="top" wrapText="1"/>
    </xf>
    <xf numFmtId="0" fontId="31" fillId="20" borderId="0" xfId="8" applyFont="1" applyFill="1" applyAlignment="1">
      <alignment vertical="top"/>
    </xf>
    <xf numFmtId="0" fontId="32" fillId="20" borderId="0" xfId="8" applyFont="1" applyFill="1" applyAlignment="1">
      <alignment vertical="top" wrapText="1"/>
    </xf>
    <xf numFmtId="0" fontId="66" fillId="20" borderId="0" xfId="12" applyFont="1" applyFill="1" applyAlignment="1">
      <alignment horizontal="left" vertical="top"/>
    </xf>
    <xf numFmtId="0" fontId="34" fillId="20" borderId="0" xfId="8" applyFont="1" applyFill="1" applyAlignment="1">
      <alignment horizontal="center" vertical="top" wrapText="1"/>
    </xf>
    <xf numFmtId="0" fontId="34" fillId="20" borderId="12" xfId="8" applyFont="1" applyFill="1" applyBorder="1" applyAlignment="1">
      <alignment horizontal="left" vertical="top" wrapText="1"/>
    </xf>
    <xf numFmtId="0" fontId="34" fillId="20" borderId="12" xfId="8" applyFont="1" applyFill="1" applyBorder="1" applyAlignment="1">
      <alignment vertical="top" wrapText="1"/>
    </xf>
    <xf numFmtId="0" fontId="34" fillId="20" borderId="12" xfId="8" applyFont="1" applyFill="1" applyBorder="1" applyAlignment="1">
      <alignment vertical="top"/>
    </xf>
    <xf numFmtId="0" fontId="34" fillId="24" borderId="7" xfId="8" applyFont="1" applyFill="1" applyBorder="1" applyAlignment="1">
      <alignment horizontal="left" vertical="top" wrapText="1"/>
    </xf>
    <xf numFmtId="0" fontId="34" fillId="24" borderId="10" xfId="8" applyFont="1" applyFill="1" applyBorder="1" applyAlignment="1">
      <alignment vertical="top" wrapText="1"/>
    </xf>
    <xf numFmtId="0" fontId="34" fillId="24" borderId="10" xfId="8" applyFont="1" applyFill="1" applyBorder="1" applyAlignment="1">
      <alignment vertical="top"/>
    </xf>
    <xf numFmtId="0" fontId="34" fillId="24" borderId="8" xfId="8" applyFont="1" applyFill="1" applyBorder="1" applyAlignment="1">
      <alignment vertical="top" wrapText="1"/>
    </xf>
    <xf numFmtId="0" fontId="44" fillId="24" borderId="10" xfId="8" applyFont="1" applyFill="1" applyBorder="1" applyAlignment="1">
      <alignment vertical="top" wrapText="1"/>
    </xf>
    <xf numFmtId="0" fontId="34" fillId="20" borderId="3" xfId="8" applyFont="1" applyFill="1" applyBorder="1" applyAlignment="1">
      <alignment horizontal="left" vertical="top"/>
    </xf>
    <xf numFmtId="0" fontId="34" fillId="20" borderId="9" xfId="8" applyFont="1" applyFill="1" applyBorder="1" applyAlignment="1">
      <alignment vertical="top" wrapText="1"/>
    </xf>
    <xf numFmtId="0" fontId="0" fillId="20" borderId="9" xfId="0" applyFill="1" applyBorder="1" applyAlignment="1">
      <alignment vertical="top"/>
    </xf>
    <xf numFmtId="0" fontId="0" fillId="20" borderId="6" xfId="0" applyFill="1" applyBorder="1" applyAlignment="1">
      <alignment vertical="top"/>
    </xf>
    <xf numFmtId="0" fontId="31" fillId="0" borderId="14" xfId="8" applyFont="1" applyBorder="1" applyAlignment="1">
      <alignment vertical="top" wrapText="1"/>
    </xf>
    <xf numFmtId="0" fontId="31" fillId="0" borderId="14" xfId="8" applyFont="1" applyBorder="1" applyAlignment="1">
      <alignment vertical="top"/>
    </xf>
    <xf numFmtId="0" fontId="32" fillId="0" borderId="14" xfId="8" applyFont="1" applyBorder="1" applyAlignment="1">
      <alignment vertical="top" wrapText="1"/>
    </xf>
    <xf numFmtId="0" fontId="34" fillId="20" borderId="14" xfId="8" applyFont="1" applyFill="1" applyBorder="1" applyAlignment="1">
      <alignment horizontal="left" vertical="top"/>
    </xf>
    <xf numFmtId="0" fontId="31" fillId="0" borderId="1" xfId="8" applyFont="1" applyBorder="1" applyAlignment="1">
      <alignment vertical="top" wrapText="1"/>
    </xf>
    <xf numFmtId="0" fontId="31" fillId="0" borderId="1" xfId="8" applyFont="1" applyBorder="1" applyAlignment="1">
      <alignment vertical="top"/>
    </xf>
    <xf numFmtId="0" fontId="32" fillId="0" borderId="1" xfId="8" applyFont="1" applyBorder="1" applyAlignment="1">
      <alignment vertical="top" wrapText="1"/>
    </xf>
    <xf numFmtId="0" fontId="34" fillId="20" borderId="1" xfId="8" applyFont="1" applyFill="1" applyBorder="1" applyAlignment="1">
      <alignment horizontal="left" vertical="top"/>
    </xf>
    <xf numFmtId="0" fontId="34" fillId="0" borderId="0" xfId="8" applyFont="1" applyAlignment="1">
      <alignment horizontal="left" vertical="top"/>
    </xf>
    <xf numFmtId="0" fontId="31" fillId="0" borderId="0" xfId="8" applyFont="1" applyAlignment="1">
      <alignment vertical="top" wrapText="1"/>
    </xf>
    <xf numFmtId="0" fontId="31" fillId="0" borderId="0" xfId="8" applyFont="1" applyAlignment="1">
      <alignment vertical="top"/>
    </xf>
    <xf numFmtId="0" fontId="32" fillId="0" borderId="0" xfId="8" applyFont="1" applyAlignment="1">
      <alignment vertical="top" wrapText="1"/>
    </xf>
    <xf numFmtId="0" fontId="0" fillId="20" borderId="9" xfId="0" applyFill="1" applyBorder="1" applyAlignment="1">
      <alignment vertical="top" wrapText="1"/>
    </xf>
    <xf numFmtId="0" fontId="0" fillId="20" borderId="6" xfId="0" applyFill="1" applyBorder="1" applyAlignment="1">
      <alignment vertical="top" wrapText="1"/>
    </xf>
    <xf numFmtId="0" fontId="34" fillId="0" borderId="1" xfId="8" applyFont="1" applyBorder="1" applyAlignment="1">
      <alignment vertical="top" wrapText="1"/>
    </xf>
    <xf numFmtId="0" fontId="31" fillId="20" borderId="9" xfId="8" applyFont="1" applyFill="1" applyBorder="1" applyAlignment="1">
      <alignment vertical="top" wrapText="1"/>
    </xf>
    <xf numFmtId="0" fontId="34" fillId="20" borderId="7" xfId="8" applyFont="1" applyFill="1" applyBorder="1" applyAlignment="1">
      <alignment horizontal="left" vertical="top"/>
    </xf>
    <xf numFmtId="0" fontId="34" fillId="20" borderId="10" xfId="8" applyFont="1" applyFill="1" applyBorder="1" applyAlignment="1">
      <alignment vertical="top" wrapText="1"/>
    </xf>
    <xf numFmtId="0" fontId="0" fillId="20" borderId="10" xfId="0" applyFill="1" applyBorder="1" applyAlignment="1">
      <alignment vertical="top" wrapText="1"/>
    </xf>
    <xf numFmtId="0" fontId="0" fillId="20" borderId="8" xfId="0" applyFill="1" applyBorder="1" applyAlignment="1">
      <alignment vertical="top" wrapText="1"/>
    </xf>
    <xf numFmtId="0" fontId="44" fillId="24" borderId="3" xfId="8" applyFont="1" applyFill="1" applyBorder="1" applyAlignment="1">
      <alignment horizontal="left" vertical="top" wrapText="1"/>
    </xf>
    <xf numFmtId="0" fontId="44" fillId="24" borderId="9" xfId="8" applyFont="1" applyFill="1" applyBorder="1" applyAlignment="1">
      <alignment vertical="top" wrapText="1"/>
    </xf>
    <xf numFmtId="0" fontId="0" fillId="24" borderId="9" xfId="0" applyFill="1" applyBorder="1" applyAlignment="1">
      <alignment vertical="top" wrapText="1"/>
    </xf>
    <xf numFmtId="0" fontId="0" fillId="24" borderId="6" xfId="0" applyFill="1" applyBorder="1" applyAlignment="1">
      <alignment vertical="top" wrapText="1"/>
    </xf>
    <xf numFmtId="0" fontId="31" fillId="20" borderId="10" xfId="8" applyFont="1" applyFill="1" applyBorder="1" applyAlignment="1">
      <alignment vertical="top" wrapText="1"/>
    </xf>
    <xf numFmtId="0" fontId="44" fillId="24" borderId="7" xfId="8" applyFont="1" applyFill="1" applyBorder="1" applyAlignment="1">
      <alignment horizontal="left" vertical="top"/>
    </xf>
    <xf numFmtId="0" fontId="58" fillId="24" borderId="10" xfId="0" applyFont="1" applyFill="1" applyBorder="1" applyAlignment="1">
      <alignment vertical="top" wrapText="1"/>
    </xf>
    <xf numFmtId="0" fontId="58" fillId="24" borderId="8" xfId="0" applyFont="1" applyFill="1" applyBorder="1" applyAlignment="1">
      <alignment vertical="top" wrapText="1"/>
    </xf>
    <xf numFmtId="0" fontId="48" fillId="0" borderId="0" xfId="8" applyFont="1"/>
    <xf numFmtId="0" fontId="31" fillId="20" borderId="10" xfId="8" applyFont="1" applyFill="1" applyBorder="1" applyAlignment="1">
      <alignment vertical="top"/>
    </xf>
    <xf numFmtId="0" fontId="32" fillId="20" borderId="8" xfId="8" applyFont="1" applyFill="1" applyBorder="1" applyAlignment="1">
      <alignment vertical="top" wrapText="1"/>
    </xf>
    <xf numFmtId="0" fontId="44" fillId="20" borderId="10" xfId="8" applyFont="1" applyFill="1" applyBorder="1" applyAlignment="1">
      <alignment vertical="top" wrapText="1"/>
    </xf>
    <xf numFmtId="0" fontId="48" fillId="24" borderId="10" xfId="8" applyFont="1" applyFill="1" applyBorder="1" applyAlignment="1">
      <alignment vertical="top"/>
    </xf>
    <xf numFmtId="0" fontId="48" fillId="24" borderId="8" xfId="8" applyFont="1" applyFill="1" applyBorder="1" applyAlignment="1">
      <alignment vertical="top" wrapText="1"/>
    </xf>
    <xf numFmtId="0" fontId="34" fillId="25" borderId="9" xfId="8" applyFont="1" applyFill="1" applyBorder="1" applyAlignment="1">
      <alignment vertical="top" wrapText="1"/>
    </xf>
    <xf numFmtId="0" fontId="31" fillId="20" borderId="9" xfId="8" applyFont="1" applyFill="1" applyBorder="1" applyAlignment="1">
      <alignment vertical="top"/>
    </xf>
    <xf numFmtId="0" fontId="32" fillId="20" borderId="6" xfId="8" applyFont="1" applyFill="1" applyBorder="1" applyAlignment="1">
      <alignment vertical="top" wrapText="1"/>
    </xf>
    <xf numFmtId="0" fontId="31" fillId="25" borderId="1" xfId="8" applyFont="1" applyFill="1" applyBorder="1" applyAlignment="1">
      <alignment vertical="top" wrapText="1"/>
    </xf>
    <xf numFmtId="0" fontId="31" fillId="20" borderId="1" xfId="8" applyFont="1" applyFill="1" applyBorder="1" applyAlignment="1">
      <alignment vertical="top"/>
    </xf>
    <xf numFmtId="0" fontId="32" fillId="20" borderId="1" xfId="8" applyFont="1" applyFill="1" applyBorder="1" applyAlignment="1">
      <alignment vertical="top" wrapText="1"/>
    </xf>
    <xf numFmtId="0" fontId="31" fillId="25" borderId="9" xfId="8" applyFont="1" applyFill="1" applyBorder="1" applyAlignment="1">
      <alignment vertical="top" wrapText="1"/>
    </xf>
    <xf numFmtId="0" fontId="34" fillId="24" borderId="3" xfId="8" applyFont="1" applyFill="1" applyBorder="1" applyAlignment="1">
      <alignment horizontal="left" vertical="top"/>
    </xf>
    <xf numFmtId="0" fontId="34" fillId="24" borderId="9" xfId="8" applyFont="1" applyFill="1" applyBorder="1" applyAlignment="1">
      <alignment vertical="top" wrapText="1"/>
    </xf>
    <xf numFmtId="0" fontId="31" fillId="24" borderId="9" xfId="8" applyFont="1" applyFill="1" applyBorder="1" applyAlignment="1">
      <alignment vertical="top"/>
    </xf>
    <xf numFmtId="0" fontId="32" fillId="24" borderId="6" xfId="8" applyFont="1" applyFill="1" applyBorder="1" applyAlignment="1">
      <alignment vertical="top" wrapText="1"/>
    </xf>
    <xf numFmtId="0" fontId="34" fillId="24" borderId="0" xfId="8" applyFont="1" applyFill="1" applyAlignment="1">
      <alignment horizontal="left" vertical="top"/>
    </xf>
    <xf numFmtId="0" fontId="31" fillId="24" borderId="0" xfId="8" applyFont="1" applyFill="1" applyAlignment="1">
      <alignment vertical="top" wrapText="1"/>
    </xf>
    <xf numFmtId="0" fontId="31" fillId="24" borderId="0" xfId="8" applyFont="1" applyFill="1" applyAlignment="1">
      <alignment vertical="top"/>
    </xf>
    <xf numFmtId="0" fontId="32" fillId="24" borderId="0" xfId="8" applyFont="1" applyFill="1" applyAlignment="1">
      <alignment vertical="top" wrapText="1"/>
    </xf>
    <xf numFmtId="0" fontId="31" fillId="24" borderId="0" xfId="8" applyFont="1" applyFill="1"/>
    <xf numFmtId="0" fontId="48" fillId="24" borderId="0" xfId="8" applyFont="1" applyFill="1"/>
    <xf numFmtId="0" fontId="44" fillId="24" borderId="3" xfId="8" applyFont="1" applyFill="1" applyBorder="1" applyAlignment="1">
      <alignment horizontal="left" vertical="top"/>
    </xf>
    <xf numFmtId="0" fontId="48" fillId="24" borderId="9" xfId="8" applyFont="1" applyFill="1" applyBorder="1" applyAlignment="1">
      <alignment vertical="top"/>
    </xf>
    <xf numFmtId="0" fontId="48" fillId="24" borderId="6" xfId="8" applyFont="1" applyFill="1" applyBorder="1" applyAlignment="1">
      <alignment vertical="top" wrapText="1"/>
    </xf>
    <xf numFmtId="0" fontId="34" fillId="24" borderId="7" xfId="8" applyFont="1" applyFill="1" applyBorder="1" applyAlignment="1">
      <alignment horizontal="left" vertical="top"/>
    </xf>
    <xf numFmtId="0" fontId="0" fillId="24" borderId="10" xfId="0" applyFill="1" applyBorder="1" applyAlignment="1">
      <alignment vertical="top" wrapText="1"/>
    </xf>
    <xf numFmtId="0" fontId="0" fillId="24" borderId="8" xfId="0" applyFill="1" applyBorder="1" applyAlignment="1">
      <alignment vertical="top" wrapText="1"/>
    </xf>
    <xf numFmtId="0" fontId="58" fillId="24" borderId="9" xfId="0" applyFont="1" applyFill="1" applyBorder="1" applyAlignment="1">
      <alignment vertical="top" wrapText="1"/>
    </xf>
    <xf numFmtId="0" fontId="58" fillId="24" borderId="6" xfId="0" applyFont="1" applyFill="1" applyBorder="1" applyAlignment="1">
      <alignment vertical="top" wrapText="1"/>
    </xf>
    <xf numFmtId="0" fontId="31" fillId="0" borderId="12" xfId="8" applyFont="1" applyBorder="1" applyAlignment="1">
      <alignment vertical="top" wrapText="1"/>
    </xf>
    <xf numFmtId="0" fontId="31" fillId="0" borderId="12" xfId="8" applyFont="1" applyBorder="1" applyAlignment="1">
      <alignment vertical="top"/>
    </xf>
    <xf numFmtId="0" fontId="32" fillId="0" borderId="12" xfId="8" applyFont="1" applyBorder="1" applyAlignment="1">
      <alignment vertical="top" wrapText="1"/>
    </xf>
    <xf numFmtId="0" fontId="34" fillId="24" borderId="31" xfId="8" applyFont="1" applyFill="1" applyBorder="1" applyAlignment="1">
      <alignment horizontal="left" vertical="top"/>
    </xf>
    <xf numFmtId="0" fontId="34" fillId="24" borderId="32" xfId="8" applyFont="1" applyFill="1" applyBorder="1" applyAlignment="1">
      <alignment vertical="top" wrapText="1"/>
    </xf>
    <xf numFmtId="0" fontId="31" fillId="24" borderId="32" xfId="8" applyFont="1" applyFill="1" applyBorder="1" applyAlignment="1">
      <alignment vertical="top"/>
    </xf>
    <xf numFmtId="0" fontId="32" fillId="24" borderId="33" xfId="8" applyFont="1" applyFill="1" applyBorder="1" applyAlignment="1">
      <alignment vertical="top" wrapText="1"/>
    </xf>
    <xf numFmtId="0" fontId="34" fillId="20" borderId="34" xfId="8" applyFont="1" applyFill="1" applyBorder="1" applyAlignment="1">
      <alignment horizontal="left" vertical="top"/>
    </xf>
    <xf numFmtId="0" fontId="34" fillId="20" borderId="0" xfId="8" applyFont="1" applyFill="1" applyAlignment="1">
      <alignment vertical="top" wrapText="1"/>
    </xf>
    <xf numFmtId="0" fontId="32" fillId="20" borderId="35" xfId="8" applyFont="1" applyFill="1" applyBorder="1" applyAlignment="1">
      <alignment vertical="top" wrapText="1"/>
    </xf>
    <xf numFmtId="0" fontId="31" fillId="15" borderId="0" xfId="8" applyFont="1" applyFill="1" applyAlignment="1">
      <alignment vertical="top" wrapText="1"/>
    </xf>
    <xf numFmtId="0" fontId="34" fillId="20" borderId="36" xfId="8" applyFont="1" applyFill="1" applyBorder="1" applyAlignment="1">
      <alignment horizontal="left" vertical="top"/>
    </xf>
    <xf numFmtId="0" fontId="31" fillId="20" borderId="37" xfId="8" applyFont="1" applyFill="1" applyBorder="1" applyAlignment="1">
      <alignment vertical="top" wrapText="1"/>
    </xf>
    <xf numFmtId="0" fontId="31" fillId="20" borderId="37" xfId="8" applyFont="1" applyFill="1" applyBorder="1" applyAlignment="1">
      <alignment vertical="top"/>
    </xf>
    <xf numFmtId="0" fontId="32" fillId="20" borderId="38" xfId="8" applyFont="1" applyFill="1" applyBorder="1" applyAlignment="1">
      <alignment vertical="top" wrapText="1"/>
    </xf>
    <xf numFmtId="0" fontId="57" fillId="0" borderId="0" xfId="8" applyFont="1"/>
    <xf numFmtId="0" fontId="56" fillId="20" borderId="3" xfId="8" applyFont="1" applyFill="1" applyBorder="1" applyAlignment="1">
      <alignment horizontal="left" vertical="top" wrapText="1"/>
    </xf>
    <xf numFmtId="0" fontId="56" fillId="20" borderId="9" xfId="8" applyFont="1" applyFill="1" applyBorder="1" applyAlignment="1">
      <alignment horizontal="left" vertical="top" wrapText="1"/>
    </xf>
    <xf numFmtId="0" fontId="56" fillId="20" borderId="6" xfId="8" applyFont="1" applyFill="1" applyBorder="1" applyAlignment="1">
      <alignment horizontal="left" vertical="top" wrapText="1"/>
    </xf>
    <xf numFmtId="0" fontId="31" fillId="15" borderId="11" xfId="8" applyFont="1" applyFill="1" applyBorder="1"/>
    <xf numFmtId="0" fontId="34" fillId="20" borderId="10" xfId="8" applyFont="1" applyFill="1" applyBorder="1" applyAlignment="1">
      <alignment horizontal="center" vertical="top"/>
    </xf>
    <xf numFmtId="0" fontId="13" fillId="26" borderId="9" xfId="0" applyFont="1" applyFill="1" applyBorder="1" applyAlignment="1">
      <alignment wrapText="1"/>
    </xf>
    <xf numFmtId="0" fontId="62" fillId="26" borderId="6" xfId="0" applyFont="1" applyFill="1" applyBorder="1" applyAlignment="1">
      <alignment wrapText="1"/>
    </xf>
    <xf numFmtId="0" fontId="34" fillId="20" borderId="0" xfId="8" applyFont="1" applyFill="1" applyAlignment="1">
      <alignment horizontal="center" vertical="top"/>
    </xf>
    <xf numFmtId="0" fontId="56" fillId="20" borderId="0" xfId="8" applyFont="1" applyFill="1" applyAlignment="1">
      <alignment horizontal="left" vertical="top" wrapText="1"/>
    </xf>
    <xf numFmtId="0" fontId="31" fillId="20" borderId="0" xfId="8" applyFont="1" applyFill="1"/>
    <xf numFmtId="0" fontId="34" fillId="20" borderId="7" xfId="8" quotePrefix="1" applyFont="1" applyFill="1" applyBorder="1" applyAlignment="1">
      <alignment horizontal="left" vertical="top"/>
    </xf>
    <xf numFmtId="0" fontId="64" fillId="24" borderId="0" xfId="8" applyFont="1" applyFill="1" applyAlignment="1">
      <alignment vertical="top" wrapText="1"/>
    </xf>
    <xf numFmtId="0" fontId="32" fillId="10" borderId="0" xfId="2" applyFont="1" applyFill="1" applyAlignment="1">
      <alignment vertical="top" wrapText="1"/>
    </xf>
    <xf numFmtId="0" fontId="32" fillId="10" borderId="0" xfId="2" applyFont="1" applyFill="1"/>
    <xf numFmtId="0" fontId="38" fillId="10" borderId="0" xfId="2" applyFont="1" applyFill="1" applyAlignment="1">
      <alignment vertical="top" wrapText="1"/>
    </xf>
    <xf numFmtId="0" fontId="32" fillId="10" borderId="1" xfId="2" applyFont="1" applyFill="1" applyBorder="1" applyAlignment="1">
      <alignment vertical="top" wrapText="1"/>
    </xf>
    <xf numFmtId="0" fontId="38" fillId="13" borderId="0" xfId="2" applyFont="1" applyFill="1" applyAlignment="1">
      <alignment vertical="top"/>
    </xf>
    <xf numFmtId="0" fontId="38" fillId="13" borderId="1" xfId="2" applyFont="1" applyFill="1" applyBorder="1" applyAlignment="1">
      <alignment vertical="top"/>
    </xf>
    <xf numFmtId="0" fontId="38" fillId="13" borderId="12" xfId="2" applyFont="1" applyFill="1" applyBorder="1" applyAlignment="1">
      <alignment vertical="top"/>
    </xf>
    <xf numFmtId="0" fontId="32" fillId="13" borderId="0" xfId="2" applyFont="1" applyFill="1" applyAlignment="1">
      <alignment vertical="top"/>
    </xf>
    <xf numFmtId="0" fontId="38" fillId="19" borderId="1" xfId="2" applyFont="1" applyFill="1" applyBorder="1" applyAlignment="1">
      <alignment vertical="top"/>
    </xf>
    <xf numFmtId="0" fontId="38" fillId="19" borderId="22" xfId="2" applyFont="1" applyFill="1" applyBorder="1" applyAlignment="1">
      <alignment vertical="top" wrapText="1"/>
    </xf>
    <xf numFmtId="0" fontId="38" fillId="19" borderId="23" xfId="2" applyFont="1" applyFill="1" applyBorder="1" applyAlignment="1">
      <alignment vertical="top"/>
    </xf>
    <xf numFmtId="0" fontId="38" fillId="19" borderId="21" xfId="2" applyFont="1" applyFill="1" applyBorder="1" applyAlignment="1">
      <alignment vertical="top"/>
    </xf>
    <xf numFmtId="0" fontId="32" fillId="19" borderId="17" xfId="2" applyFont="1" applyFill="1" applyBorder="1" applyAlignment="1">
      <alignment vertical="top"/>
    </xf>
    <xf numFmtId="0" fontId="38" fillId="13" borderId="0" xfId="2" applyFont="1" applyFill="1" applyAlignment="1">
      <alignment vertical="top" wrapText="1"/>
    </xf>
    <xf numFmtId="0" fontId="32" fillId="0" borderId="0" xfId="2" applyFont="1" applyAlignment="1">
      <alignment vertical="top" wrapText="1"/>
    </xf>
    <xf numFmtId="0" fontId="32" fillId="0" borderId="0" xfId="2" applyFont="1"/>
    <xf numFmtId="4" fontId="32" fillId="0" borderId="0" xfId="2" applyNumberFormat="1" applyFont="1" applyAlignment="1">
      <alignment vertical="top" wrapText="1"/>
    </xf>
    <xf numFmtId="0" fontId="32" fillId="0" borderId="0" xfId="2" applyFont="1" applyAlignment="1">
      <alignment horizontal="right" vertical="top" wrapText="1"/>
    </xf>
    <xf numFmtId="0" fontId="32" fillId="0" borderId="11" xfId="2" applyFont="1" applyBorder="1" applyAlignment="1">
      <alignment vertical="top" wrapText="1"/>
    </xf>
    <xf numFmtId="0" fontId="32" fillId="29" borderId="0" xfId="2" applyFont="1" applyFill="1" applyAlignment="1">
      <alignment vertical="top" wrapText="1"/>
    </xf>
    <xf numFmtId="0" fontId="10" fillId="0" borderId="0" xfId="1" applyAlignment="1" applyProtection="1">
      <alignment vertical="center"/>
    </xf>
    <xf numFmtId="0" fontId="34" fillId="0" borderId="0" xfId="0" applyFont="1" applyAlignment="1">
      <alignment horizontal="left" vertical="top" wrapText="1"/>
    </xf>
    <xf numFmtId="0" fontId="41" fillId="0" borderId="0" xfId="0" applyFont="1" applyAlignment="1">
      <alignment horizontal="left" vertical="top" wrapText="1"/>
    </xf>
    <xf numFmtId="0" fontId="44" fillId="0" borderId="0" xfId="0" applyFont="1" applyAlignment="1">
      <alignment horizontal="left" vertical="top" wrapText="1"/>
    </xf>
    <xf numFmtId="0" fontId="38" fillId="0" borderId="0" xfId="0" applyFont="1" applyAlignment="1">
      <alignment horizontal="left" vertical="top" wrapText="1"/>
    </xf>
    <xf numFmtId="0" fontId="38" fillId="23" borderId="1" xfId="0" applyFont="1" applyFill="1" applyBorder="1" applyAlignment="1">
      <alignment horizontal="left" vertical="top"/>
    </xf>
    <xf numFmtId="0" fontId="63" fillId="23" borderId="1" xfId="0" applyFont="1" applyFill="1" applyBorder="1" applyAlignment="1">
      <alignment horizontal="left" vertical="top" wrapText="1"/>
    </xf>
    <xf numFmtId="0" fontId="41" fillId="23"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1" fillId="0" borderId="1" xfId="0" applyFont="1" applyBorder="1" applyAlignment="1">
      <alignment horizontal="left" vertical="top" wrapText="1"/>
    </xf>
    <xf numFmtId="0" fontId="32" fillId="0" borderId="3" xfId="0" applyFont="1" applyBorder="1" applyAlignment="1">
      <alignment horizontal="left" vertical="top" wrapText="1"/>
    </xf>
    <xf numFmtId="0" fontId="32" fillId="18" borderId="3" xfId="0" applyFont="1" applyFill="1" applyBorder="1" applyAlignment="1">
      <alignment horizontal="left" vertical="top" wrapText="1"/>
    </xf>
    <xf numFmtId="0" fontId="32" fillId="0" borderId="9" xfId="0" applyFont="1" applyBorder="1" applyAlignment="1">
      <alignment horizontal="left" vertical="top"/>
    </xf>
    <xf numFmtId="0" fontId="32" fillId="0" borderId="9" xfId="0" applyFont="1" applyBorder="1" applyAlignment="1">
      <alignment horizontal="left" vertical="top" wrapText="1"/>
    </xf>
    <xf numFmtId="2" fontId="38" fillId="23" borderId="1" xfId="0" applyNumberFormat="1" applyFont="1" applyFill="1" applyBorder="1" applyAlignment="1">
      <alignment horizontal="left" vertical="top"/>
    </xf>
    <xf numFmtId="0" fontId="32" fillId="0" borderId="1" xfId="0" applyFont="1" applyBorder="1" applyAlignment="1">
      <alignment horizontal="left" vertical="top" wrapText="1"/>
    </xf>
    <xf numFmtId="0" fontId="63" fillId="0" borderId="1" xfId="0" applyFont="1" applyBorder="1" applyAlignment="1">
      <alignment horizontal="left" vertical="top" wrapText="1"/>
    </xf>
    <xf numFmtId="0" fontId="41" fillId="0" borderId="1" xfId="0" applyFont="1" applyBorder="1" applyAlignment="1">
      <alignment horizontal="left" vertical="top"/>
    </xf>
    <xf numFmtId="0" fontId="32" fillId="0" borderId="1" xfId="0" applyFont="1" applyBorder="1" applyAlignment="1">
      <alignment horizontal="left" vertical="top"/>
    </xf>
    <xf numFmtId="0" fontId="38" fillId="0" borderId="3" xfId="0" applyFont="1" applyBorder="1" applyAlignment="1">
      <alignment horizontal="left" vertical="top" wrapText="1"/>
    </xf>
    <xf numFmtId="0" fontId="32" fillId="18" borderId="0" xfId="0" applyFont="1" applyFill="1" applyAlignment="1">
      <alignment horizontal="left" vertical="top" wrapText="1"/>
    </xf>
    <xf numFmtId="2" fontId="38" fillId="23" borderId="1" xfId="0" applyNumberFormat="1" applyFont="1" applyFill="1" applyBorder="1" applyAlignment="1">
      <alignment horizontal="left" vertical="top" wrapText="1"/>
    </xf>
    <xf numFmtId="0" fontId="68" fillId="0" borderId="0" xfId="0" applyFont="1" applyAlignment="1">
      <alignment vertical="center" wrapText="1"/>
    </xf>
    <xf numFmtId="0" fontId="32" fillId="10" borderId="3" xfId="0" applyFont="1" applyFill="1" applyBorder="1" applyAlignment="1">
      <alignment horizontal="left" vertical="top" wrapText="1"/>
    </xf>
    <xf numFmtId="0" fontId="31" fillId="18" borderId="1" xfId="0" applyFont="1" applyFill="1" applyBorder="1" applyAlignment="1">
      <alignment vertical="top" wrapText="1"/>
    </xf>
    <xf numFmtId="0" fontId="32" fillId="18" borderId="1" xfId="14" applyFont="1" applyFill="1" applyBorder="1" applyAlignment="1">
      <alignment vertical="top" wrapText="1"/>
    </xf>
    <xf numFmtId="0" fontId="0" fillId="0" borderId="0" xfId="0" applyAlignment="1">
      <alignment wrapText="1"/>
    </xf>
    <xf numFmtId="0" fontId="31" fillId="15" borderId="11" xfId="8" applyFont="1" applyFill="1" applyBorder="1" applyAlignment="1">
      <alignment wrapText="1"/>
    </xf>
    <xf numFmtId="0" fontId="13" fillId="26" borderId="3" xfId="0" applyFont="1" applyFill="1" applyBorder="1" applyAlignment="1">
      <alignment wrapText="1"/>
    </xf>
    <xf numFmtId="0" fontId="11" fillId="0" borderId="0" xfId="0" applyFont="1" applyAlignment="1">
      <alignment wrapText="1"/>
    </xf>
    <xf numFmtId="0" fontId="31" fillId="0" borderId="0" xfId="8" applyFont="1" applyAlignment="1">
      <alignment wrapText="1"/>
    </xf>
    <xf numFmtId="0" fontId="31" fillId="0" borderId="12" xfId="8" applyFont="1" applyBorder="1" applyAlignment="1">
      <alignment horizontal="left" vertical="center"/>
    </xf>
    <xf numFmtId="0" fontId="51" fillId="18" borderId="0" xfId="0" applyFont="1" applyFill="1" applyAlignment="1">
      <alignment vertical="top" wrapText="1"/>
    </xf>
    <xf numFmtId="0" fontId="41" fillId="0" borderId="0" xfId="0" applyFont="1" applyAlignment="1">
      <alignment horizontal="center" vertical="top"/>
    </xf>
    <xf numFmtId="0" fontId="32" fillId="0" borderId="0" xfId="0" applyFont="1" applyAlignment="1">
      <alignment horizontal="center" vertical="top"/>
    </xf>
    <xf numFmtId="0" fontId="41" fillId="0" borderId="0" xfId="7" applyFont="1" applyAlignment="1">
      <alignment horizontal="center" vertical="top"/>
    </xf>
    <xf numFmtId="0" fontId="34" fillId="10" borderId="1" xfId="0" applyFont="1" applyFill="1" applyBorder="1" applyAlignment="1">
      <alignment vertical="top" wrapText="1"/>
    </xf>
    <xf numFmtId="0" fontId="41" fillId="10" borderId="1" xfId="0" applyFont="1" applyFill="1" applyBorder="1" applyAlignment="1">
      <alignment horizontal="left" vertical="top" wrapText="1"/>
    </xf>
    <xf numFmtId="2" fontId="31" fillId="0" borderId="12" xfId="0" applyNumberFormat="1" applyFont="1" applyBorder="1" applyAlignment="1">
      <alignment vertical="top" wrapText="1"/>
    </xf>
    <xf numFmtId="0" fontId="51" fillId="18" borderId="1" xfId="0" applyFont="1" applyFill="1" applyBorder="1" applyAlignment="1">
      <alignment vertical="top" wrapText="1"/>
    </xf>
    <xf numFmtId="0" fontId="52" fillId="18" borderId="1" xfId="0" applyFont="1" applyFill="1" applyBorder="1" applyAlignment="1">
      <alignment vertical="top" wrapText="1"/>
    </xf>
    <xf numFmtId="0" fontId="34" fillId="11" borderId="1" xfId="0" applyFont="1" applyFill="1" applyBorder="1" applyAlignment="1">
      <alignment vertical="top" wrapText="1"/>
    </xf>
    <xf numFmtId="0" fontId="31" fillId="12" borderId="15" xfId="0" applyFont="1" applyFill="1" applyBorder="1" applyAlignment="1">
      <alignment horizontal="left" vertical="top" wrapText="1"/>
    </xf>
    <xf numFmtId="0" fontId="34" fillId="13" borderId="4" xfId="0" applyFont="1" applyFill="1" applyBorder="1" applyAlignment="1">
      <alignment vertical="top" wrapText="1"/>
    </xf>
    <xf numFmtId="0" fontId="44" fillId="0" borderId="0" xfId="0" applyFont="1" applyAlignment="1">
      <alignment horizontal="left" vertical="top"/>
    </xf>
    <xf numFmtId="0" fontId="44" fillId="23" borderId="1" xfId="0" applyFont="1" applyFill="1" applyBorder="1" applyAlignment="1">
      <alignment horizontal="left" vertical="top" wrapText="1"/>
    </xf>
    <xf numFmtId="0" fontId="0" fillId="0" borderId="1" xfId="0" applyBorder="1"/>
    <xf numFmtId="0" fontId="55" fillId="0" borderId="0" xfId="0" applyFont="1" applyAlignment="1">
      <alignment horizontal="center" vertical="center" wrapText="1"/>
    </xf>
    <xf numFmtId="0" fontId="34" fillId="0" borderId="7" xfId="0" applyFont="1" applyBorder="1" applyAlignment="1">
      <alignment vertical="top"/>
    </xf>
    <xf numFmtId="0" fontId="31" fillId="0" borderId="15" xfId="0" applyFont="1" applyBorder="1" applyAlignment="1">
      <alignment vertical="top"/>
    </xf>
    <xf numFmtId="0" fontId="31" fillId="0" borderId="2" xfId="0" applyFont="1" applyBorder="1" applyAlignment="1">
      <alignment vertical="top"/>
    </xf>
    <xf numFmtId="0" fontId="41" fillId="0" borderId="0" xfId="0" applyFont="1"/>
    <xf numFmtId="0" fontId="32" fillId="0" borderId="3" xfId="7" applyFont="1" applyBorder="1" applyAlignment="1">
      <alignment horizontal="center" vertical="center"/>
    </xf>
    <xf numFmtId="0" fontId="32" fillId="0" borderId="0" xfId="7" applyFont="1"/>
    <xf numFmtId="0" fontId="34" fillId="0" borderId="7" xfId="7" applyFont="1" applyBorder="1" applyAlignment="1">
      <alignment vertical="top"/>
    </xf>
    <xf numFmtId="0" fontId="31" fillId="0" borderId="10" xfId="7" applyFont="1" applyBorder="1" applyAlignment="1">
      <alignment vertical="top" wrapText="1"/>
    </xf>
    <xf numFmtId="0" fontId="31" fillId="0" borderId="8" xfId="7" applyFont="1" applyBorder="1" applyAlignment="1">
      <alignment vertical="top" wrapText="1"/>
    </xf>
    <xf numFmtId="0" fontId="28" fillId="8" borderId="13" xfId="0" applyFont="1" applyFill="1" applyBorder="1"/>
    <xf numFmtId="49" fontId="80" fillId="0" borderId="0" xfId="0" applyNumberFormat="1" applyFont="1" applyAlignment="1">
      <alignment wrapText="1"/>
    </xf>
    <xf numFmtId="0" fontId="5" fillId="8" borderId="13" xfId="0" applyFont="1" applyFill="1" applyBorder="1"/>
    <xf numFmtId="49" fontId="80" fillId="0" borderId="4" xfId="0" applyNumberFormat="1" applyFont="1" applyBorder="1" applyAlignment="1">
      <alignment wrapText="1"/>
    </xf>
    <xf numFmtId="49" fontId="81" fillId="9" borderId="40" xfId="0" applyNumberFormat="1" applyFont="1" applyFill="1" applyBorder="1" applyAlignment="1">
      <alignment wrapText="1"/>
    </xf>
    <xf numFmtId="0" fontId="81" fillId="9" borderId="0" xfId="0" applyFont="1" applyFill="1" applyAlignment="1">
      <alignment horizontal="left" vertical="top" wrapText="1"/>
    </xf>
    <xf numFmtId="0" fontId="81" fillId="9" borderId="19" xfId="0" applyFont="1" applyFill="1" applyBorder="1" applyAlignment="1">
      <alignment horizontal="left" vertical="top" wrapText="1"/>
    </xf>
    <xf numFmtId="0" fontId="82" fillId="8" borderId="13" xfId="0" applyFont="1" applyFill="1" applyBorder="1" applyAlignment="1">
      <alignment horizontal="center" wrapText="1"/>
    </xf>
    <xf numFmtId="0" fontId="83" fillId="31" borderId="41" xfId="0" applyFont="1" applyFill="1" applyBorder="1" applyAlignment="1">
      <alignment vertical="top" wrapText="1"/>
    </xf>
    <xf numFmtId="0" fontId="84" fillId="0" borderId="20" xfId="0" applyFont="1" applyBorder="1" applyAlignment="1">
      <alignment vertical="top" wrapText="1"/>
    </xf>
    <xf numFmtId="0" fontId="86" fillId="8" borderId="13" xfId="0" applyFont="1" applyFill="1" applyBorder="1" applyAlignment="1">
      <alignment wrapText="1"/>
    </xf>
    <xf numFmtId="0" fontId="87" fillId="31" borderId="45" xfId="0" applyFont="1" applyFill="1" applyBorder="1" applyAlignment="1">
      <alignment vertical="top" wrapText="1"/>
    </xf>
    <xf numFmtId="0" fontId="87" fillId="31" borderId="46" xfId="0" applyFont="1" applyFill="1" applyBorder="1" applyAlignment="1">
      <alignment vertical="top" wrapText="1"/>
    </xf>
    <xf numFmtId="0" fontId="85" fillId="0" borderId="16" xfId="0" applyFont="1" applyBorder="1" applyAlignment="1">
      <alignment vertical="top" wrapText="1"/>
    </xf>
    <xf numFmtId="0" fontId="84" fillId="0" borderId="47" xfId="0" applyFont="1" applyBorder="1" applyAlignment="1">
      <alignment vertical="top" wrapText="1"/>
    </xf>
    <xf numFmtId="0" fontId="84" fillId="0" borderId="19" xfId="0" applyFont="1" applyBorder="1" applyAlignment="1">
      <alignment vertical="top" wrapText="1"/>
    </xf>
    <xf numFmtId="0" fontId="85" fillId="0" borderId="48" xfId="0" applyFont="1" applyBorder="1" applyAlignment="1">
      <alignment vertical="top" wrapText="1"/>
    </xf>
    <xf numFmtId="0" fontId="84" fillId="0" borderId="45" xfId="0" applyFont="1" applyBorder="1" applyAlignment="1">
      <alignment vertical="top" wrapText="1"/>
    </xf>
    <xf numFmtId="49" fontId="81" fillId="0" borderId="0" xfId="0" applyNumberFormat="1" applyFont="1" applyAlignment="1">
      <alignment wrapText="1"/>
    </xf>
    <xf numFmtId="0" fontId="84" fillId="0" borderId="46" xfId="0" applyFont="1" applyBorder="1" applyAlignment="1">
      <alignment vertical="top" wrapText="1"/>
    </xf>
    <xf numFmtId="0" fontId="84" fillId="8" borderId="20" xfId="0" applyFont="1" applyFill="1" applyBorder="1" applyAlignment="1">
      <alignment vertical="top" wrapText="1"/>
    </xf>
    <xf numFmtId="0" fontId="84" fillId="8" borderId="47" xfId="0" applyFont="1" applyFill="1" applyBorder="1" applyAlignment="1">
      <alignment vertical="top" wrapText="1"/>
    </xf>
    <xf numFmtId="0" fontId="84" fillId="8" borderId="45" xfId="0" applyFont="1" applyFill="1" applyBorder="1" applyAlignment="1">
      <alignment vertical="top" wrapText="1"/>
    </xf>
    <xf numFmtId="0" fontId="86" fillId="8" borderId="13" xfId="0" applyFont="1" applyFill="1" applyBorder="1" applyAlignment="1">
      <alignment vertical="top" wrapText="1"/>
    </xf>
    <xf numFmtId="0" fontId="87" fillId="31" borderId="19" xfId="0" applyFont="1" applyFill="1" applyBorder="1" applyAlignment="1">
      <alignment vertical="top" wrapText="1"/>
    </xf>
    <xf numFmtId="0" fontId="87" fillId="31" borderId="48" xfId="0" applyFont="1" applyFill="1" applyBorder="1" applyAlignment="1">
      <alignment vertical="top" wrapText="1"/>
    </xf>
    <xf numFmtId="0" fontId="83" fillId="0" borderId="0" xfId="0" applyFont="1" applyAlignment="1">
      <alignment vertical="top" wrapText="1"/>
    </xf>
    <xf numFmtId="0" fontId="84" fillId="0" borderId="0" xfId="0" applyFont="1" applyAlignment="1">
      <alignment vertical="top" wrapText="1"/>
    </xf>
    <xf numFmtId="0" fontId="85" fillId="0" borderId="0" xfId="0" applyFont="1" applyAlignment="1">
      <alignment vertical="top" wrapText="1"/>
    </xf>
    <xf numFmtId="0" fontId="88" fillId="8" borderId="13" xfId="0" applyFont="1" applyFill="1" applyBorder="1" applyAlignment="1">
      <alignment horizontal="center" wrapText="1"/>
    </xf>
    <xf numFmtId="0" fontId="32" fillId="7" borderId="0" xfId="0" applyFont="1" applyFill="1"/>
    <xf numFmtId="0" fontId="48" fillId="0" borderId="0" xfId="0" applyFont="1" applyProtection="1">
      <protection locked="0"/>
    </xf>
    <xf numFmtId="0" fontId="32" fillId="0" borderId="0" xfId="0" applyFont="1" applyProtection="1">
      <protection locked="0"/>
    </xf>
    <xf numFmtId="0" fontId="32" fillId="3" borderId="0" xfId="0" applyFont="1" applyFill="1"/>
    <xf numFmtId="0" fontId="33" fillId="0" borderId="0" xfId="0" applyFont="1"/>
    <xf numFmtId="0" fontId="33" fillId="0" borderId="0" xfId="0" applyFont="1" applyAlignment="1">
      <alignment wrapText="1"/>
    </xf>
    <xf numFmtId="0" fontId="48" fillId="0" borderId="0" xfId="0" applyFont="1"/>
    <xf numFmtId="0" fontId="48" fillId="0" borderId="0" xfId="0" applyFont="1" applyAlignment="1" applyProtection="1">
      <alignment vertical="top"/>
      <protection locked="0"/>
    </xf>
    <xf numFmtId="0" fontId="33" fillId="0" borderId="0" xfId="0" applyFont="1" applyAlignment="1">
      <alignment vertical="top"/>
    </xf>
    <xf numFmtId="0" fontId="33" fillId="0" borderId="0" xfId="0" applyFont="1" applyAlignment="1">
      <alignment vertical="top" wrapText="1"/>
    </xf>
    <xf numFmtId="0" fontId="93" fillId="13" borderId="0" xfId="0" applyFont="1" applyFill="1" applyAlignment="1">
      <alignment vertical="top"/>
    </xf>
    <xf numFmtId="0" fontId="32" fillId="13" borderId="0" xfId="0" applyFont="1" applyFill="1" applyAlignment="1">
      <alignment vertical="top"/>
    </xf>
    <xf numFmtId="0" fontId="93" fillId="13" borderId="0" xfId="0" applyFont="1" applyFill="1" applyAlignment="1" applyProtection="1">
      <alignment horizontal="left" vertical="top" wrapText="1"/>
      <protection locked="0"/>
    </xf>
    <xf numFmtId="0" fontId="92" fillId="0" borderId="0" xfId="0" applyFont="1" applyAlignment="1" applyProtection="1">
      <alignment horizontal="left" vertical="top" wrapText="1"/>
      <protection locked="0"/>
    </xf>
    <xf numFmtId="0" fontId="34" fillId="0" borderId="1" xfId="5" applyFont="1" applyBorder="1" applyAlignment="1">
      <alignment wrapText="1"/>
    </xf>
    <xf numFmtId="0" fontId="34" fillId="0" borderId="1" xfId="5" applyFont="1" applyBorder="1" applyAlignment="1">
      <alignment horizontal="center" wrapText="1"/>
    </xf>
    <xf numFmtId="15" fontId="34" fillId="0" borderId="1" xfId="5" applyNumberFormat="1" applyFont="1" applyBorder="1" applyAlignment="1">
      <alignment horizontal="center" wrapText="1"/>
    </xf>
    <xf numFmtId="15" fontId="34" fillId="0" borderId="0" xfId="5" applyNumberFormat="1" applyFont="1" applyAlignment="1">
      <alignment horizontal="center" wrapText="1"/>
    </xf>
    <xf numFmtId="15" fontId="31" fillId="0" borderId="0" xfId="5" applyNumberFormat="1" applyFont="1" applyAlignment="1">
      <alignment wrapText="1"/>
    </xf>
    <xf numFmtId="0" fontId="94" fillId="0" borderId="0" xfId="15" applyFont="1"/>
    <xf numFmtId="0" fontId="5" fillId="0" borderId="0" xfId="15"/>
    <xf numFmtId="0" fontId="5" fillId="0" borderId="1" xfId="15" applyBorder="1"/>
    <xf numFmtId="0" fontId="95" fillId="0" borderId="0" xfId="15" applyFont="1"/>
    <xf numFmtId="0" fontId="5" fillId="0" borderId="1" xfId="15" applyBorder="1" applyAlignment="1">
      <alignment wrapText="1"/>
    </xf>
    <xf numFmtId="0" fontId="5" fillId="0" borderId="0" xfId="15" applyAlignment="1">
      <alignment wrapText="1"/>
    </xf>
    <xf numFmtId="0" fontId="95" fillId="0" borderId="1" xfId="15" applyFont="1" applyBorder="1"/>
    <xf numFmtId="0" fontId="95" fillId="0" borderId="1" xfId="15" applyFont="1" applyBorder="1" applyAlignment="1">
      <alignment wrapText="1"/>
    </xf>
    <xf numFmtId="15" fontId="95" fillId="0" borderId="1" xfId="15" applyNumberFormat="1" applyFont="1" applyBorder="1" applyAlignment="1">
      <alignment horizontal="left"/>
    </xf>
    <xf numFmtId="0" fontId="97" fillId="0" borderId="0" xfId="15" applyFont="1"/>
    <xf numFmtId="0" fontId="28" fillId="0" borderId="0" xfId="15" applyFont="1"/>
    <xf numFmtId="0" fontId="98" fillId="0" borderId="0" xfId="15" applyFont="1"/>
    <xf numFmtId="0" fontId="99" fillId="0" borderId="0" xfId="15" applyFont="1"/>
    <xf numFmtId="0" fontId="5" fillId="5" borderId="1" xfId="15" applyFill="1" applyBorder="1"/>
    <xf numFmtId="0" fontId="28" fillId="6" borderId="1" xfId="15" applyFont="1" applyFill="1" applyBorder="1"/>
    <xf numFmtId="0" fontId="5" fillId="2" borderId="1" xfId="15" applyFill="1" applyBorder="1"/>
    <xf numFmtId="0" fontId="5" fillId="6" borderId="1" xfId="15" applyFill="1" applyBorder="1"/>
    <xf numFmtId="0" fontId="100" fillId="6" borderId="1" xfId="15" applyFont="1" applyFill="1" applyBorder="1" applyAlignment="1">
      <alignment wrapText="1"/>
    </xf>
    <xf numFmtId="0" fontId="101" fillId="10" borderId="1" xfId="15" applyFont="1" applyFill="1" applyBorder="1" applyAlignment="1">
      <alignment wrapText="1"/>
    </xf>
    <xf numFmtId="0" fontId="102" fillId="0" borderId="0" xfId="15" applyFont="1"/>
    <xf numFmtId="0" fontId="103" fillId="0" borderId="0" xfId="15" applyFont="1"/>
    <xf numFmtId="0" fontId="99" fillId="6" borderId="1" xfId="15" applyFont="1" applyFill="1" applyBorder="1"/>
    <xf numFmtId="0" fontId="101" fillId="0" borderId="0" xfId="15" applyFont="1"/>
    <xf numFmtId="0" fontId="5" fillId="10" borderId="1" xfId="15" applyFill="1" applyBorder="1"/>
    <xf numFmtId="0" fontId="96" fillId="0" borderId="1" xfId="15" applyFont="1" applyBorder="1"/>
    <xf numFmtId="0" fontId="28" fillId="6" borderId="1" xfId="15" applyFont="1" applyFill="1" applyBorder="1" applyAlignment="1">
      <alignment wrapText="1"/>
    </xf>
    <xf numFmtId="0" fontId="56" fillId="12" borderId="13" xfId="0" applyFont="1" applyFill="1" applyBorder="1" applyAlignment="1">
      <alignment horizontal="left" vertical="top" wrapText="1"/>
    </xf>
    <xf numFmtId="0" fontId="35" fillId="0" borderId="4" xfId="0" applyFont="1" applyBorder="1" applyAlignment="1">
      <alignment horizontal="left" vertical="top" wrapText="1"/>
    </xf>
    <xf numFmtId="0" fontId="56" fillId="12" borderId="15" xfId="0" applyFont="1" applyFill="1" applyBorder="1" applyAlignment="1">
      <alignment horizontal="left" vertical="top" wrapText="1"/>
    </xf>
    <xf numFmtId="0" fontId="56" fillId="12" borderId="6" xfId="0" applyFont="1" applyFill="1" applyBorder="1" applyAlignment="1">
      <alignment vertical="top" wrapText="1"/>
    </xf>
    <xf numFmtId="0" fontId="31" fillId="0" borderId="0" xfId="0" applyFont="1" applyAlignment="1">
      <alignment horizontal="left" vertical="top" wrapText="1"/>
    </xf>
    <xf numFmtId="0" fontId="107" fillId="0" borderId="0" xfId="0" applyFont="1" applyAlignment="1">
      <alignment horizontal="left" vertical="top" wrapText="1"/>
    </xf>
    <xf numFmtId="0" fontId="51" fillId="27" borderId="1" xfId="0" applyFont="1" applyFill="1" applyBorder="1" applyAlignment="1">
      <alignment vertical="top" wrapText="1"/>
    </xf>
    <xf numFmtId="49" fontId="51" fillId="27" borderId="1" xfId="0" applyNumberFormat="1" applyFont="1" applyFill="1" applyBorder="1" applyAlignment="1">
      <alignment horizontal="left" vertical="top" wrapText="1"/>
    </xf>
    <xf numFmtId="0" fontId="51" fillId="27" borderId="12" xfId="0" applyFont="1" applyFill="1" applyBorder="1" applyAlignment="1">
      <alignment vertical="top" wrapText="1"/>
    </xf>
    <xf numFmtId="0" fontId="51" fillId="27" borderId="12" xfId="0" applyFont="1" applyFill="1" applyBorder="1" applyAlignment="1">
      <alignment horizontal="left" vertical="top" wrapText="1"/>
    </xf>
    <xf numFmtId="14" fontId="51" fillId="27" borderId="1" xfId="0" applyNumberFormat="1" applyFont="1" applyFill="1" applyBorder="1" applyAlignment="1">
      <alignment vertical="top" wrapText="1"/>
    </xf>
    <xf numFmtId="165" fontId="48" fillId="0" borderId="0" xfId="0" applyNumberFormat="1" applyFont="1" applyAlignment="1" applyProtection="1">
      <alignment vertical="top"/>
      <protection locked="0"/>
    </xf>
    <xf numFmtId="15" fontId="31" fillId="0" borderId="0" xfId="7" applyNumberFormat="1" applyFont="1" applyAlignment="1">
      <alignment horizontal="left" vertical="top"/>
    </xf>
    <xf numFmtId="0" fontId="38" fillId="27" borderId="1" xfId="2" applyFont="1" applyFill="1" applyBorder="1" applyAlignment="1">
      <alignment horizontal="left" vertical="top" wrapText="1"/>
    </xf>
    <xf numFmtId="0" fontId="109" fillId="0" borderId="0" xfId="0" applyFont="1"/>
    <xf numFmtId="0" fontId="38" fillId="13" borderId="7" xfId="2" applyFont="1" applyFill="1" applyBorder="1" applyAlignment="1">
      <alignment vertical="top" wrapText="1"/>
    </xf>
    <xf numFmtId="0" fontId="38" fillId="19" borderId="12" xfId="2" applyFont="1" applyFill="1" applyBorder="1" applyAlignment="1">
      <alignment vertical="top" wrapText="1"/>
    </xf>
    <xf numFmtId="0" fontId="38" fillId="19" borderId="49" xfId="2" applyFont="1" applyFill="1" applyBorder="1" applyAlignment="1">
      <alignment vertical="top" wrapText="1"/>
    </xf>
    <xf numFmtId="0" fontId="38" fillId="19" borderId="13" xfId="2" applyFont="1" applyFill="1" applyBorder="1" applyAlignment="1">
      <alignment vertical="top" wrapText="1"/>
    </xf>
    <xf numFmtId="0" fontId="38" fillId="19" borderId="50" xfId="2" applyFont="1" applyFill="1" applyBorder="1" applyAlignment="1">
      <alignment vertical="top" wrapText="1"/>
    </xf>
    <xf numFmtId="0" fontId="38" fillId="19" borderId="19" xfId="2" applyFont="1" applyFill="1" applyBorder="1" applyAlignment="1">
      <alignment vertical="top" wrapText="1"/>
    </xf>
    <xf numFmtId="0" fontId="38" fillId="13" borderId="8" xfId="2" applyFont="1" applyFill="1" applyBorder="1" applyAlignment="1">
      <alignment vertical="top" wrapText="1"/>
    </xf>
    <xf numFmtId="0" fontId="38" fillId="13" borderId="12" xfId="2" applyFont="1" applyFill="1" applyBorder="1" applyAlignment="1">
      <alignment vertical="top" wrapText="1"/>
    </xf>
    <xf numFmtId="0" fontId="32" fillId="29" borderId="1" xfId="2" applyFont="1" applyFill="1" applyBorder="1" applyAlignment="1">
      <alignment horizontal="left" vertical="top" wrapText="1"/>
    </xf>
    <xf numFmtId="0" fontId="38" fillId="29" borderId="1" xfId="2" applyFont="1" applyFill="1" applyBorder="1" applyAlignment="1">
      <alignment horizontal="left" vertical="top" wrapText="1"/>
    </xf>
    <xf numFmtId="0" fontId="53" fillId="29" borderId="1" xfId="2" applyFont="1" applyFill="1" applyBorder="1" applyAlignment="1">
      <alignment horizontal="left" vertical="top" wrapText="1"/>
    </xf>
    <xf numFmtId="0" fontId="32" fillId="0" borderId="0" xfId="2" applyFont="1" applyAlignment="1">
      <alignment vertical="top"/>
    </xf>
    <xf numFmtId="0" fontId="32" fillId="27" borderId="1" xfId="2" applyFont="1" applyFill="1" applyBorder="1" applyAlignment="1">
      <alignment horizontal="left" vertical="top" wrapText="1"/>
    </xf>
    <xf numFmtId="14" fontId="32" fillId="27" borderId="1" xfId="2" applyNumberFormat="1" applyFont="1" applyFill="1" applyBorder="1" applyAlignment="1">
      <alignment horizontal="left" vertical="top" wrapText="1"/>
    </xf>
    <xf numFmtId="0" fontId="32" fillId="27" borderId="1" xfId="2" applyFont="1" applyFill="1" applyBorder="1" applyAlignment="1">
      <alignment horizontal="left" vertical="top"/>
    </xf>
    <xf numFmtId="0" fontId="53" fillId="27" borderId="1" xfId="2" applyFont="1" applyFill="1" applyBorder="1" applyAlignment="1">
      <alignment horizontal="left" vertical="top" wrapText="1"/>
    </xf>
    <xf numFmtId="0" fontId="111" fillId="0" borderId="1" xfId="2" applyFont="1" applyBorder="1" applyAlignment="1">
      <alignment horizontal="left" vertical="top" wrapText="1"/>
    </xf>
    <xf numFmtId="0" fontId="112" fillId="4" borderId="1" xfId="2" applyFont="1" applyFill="1" applyBorder="1" applyAlignment="1">
      <alignment horizontal="left" vertical="top" wrapText="1"/>
    </xf>
    <xf numFmtId="14" fontId="111" fillId="0" borderId="1" xfId="2" applyNumberFormat="1" applyFont="1" applyBorder="1" applyAlignment="1">
      <alignment horizontal="left" vertical="top" wrapText="1"/>
    </xf>
    <xf numFmtId="0" fontId="111" fillId="0" borderId="1" xfId="2" applyFont="1" applyBorder="1" applyAlignment="1">
      <alignment horizontal="left" vertical="top"/>
    </xf>
    <xf numFmtId="0" fontId="113" fillId="0" borderId="1" xfId="2" applyFont="1" applyBorder="1" applyAlignment="1">
      <alignment horizontal="left" vertical="top" wrapText="1"/>
    </xf>
    <xf numFmtId="0" fontId="112" fillId="0" borderId="1" xfId="2" applyFont="1" applyBorder="1" applyAlignment="1">
      <alignment horizontal="left" vertical="top" wrapText="1"/>
    </xf>
    <xf numFmtId="0" fontId="112" fillId="27" borderId="1" xfId="2" applyFont="1" applyFill="1" applyBorder="1" applyAlignment="1">
      <alignment horizontal="left" vertical="top" wrapText="1"/>
    </xf>
    <xf numFmtId="14" fontId="111" fillId="0" borderId="1" xfId="2" applyNumberFormat="1" applyFont="1" applyBorder="1" applyAlignment="1">
      <alignment horizontal="left" vertical="top"/>
    </xf>
    <xf numFmtId="164" fontId="111" fillId="0" borderId="1" xfId="2" applyNumberFormat="1" applyFont="1" applyBorder="1" applyAlignment="1">
      <alignment horizontal="left" vertical="top"/>
    </xf>
    <xf numFmtId="14" fontId="111" fillId="0" borderId="1" xfId="0" applyNumberFormat="1" applyFont="1" applyBorder="1" applyAlignment="1">
      <alignment horizontal="left" vertical="top"/>
    </xf>
    <xf numFmtId="0" fontId="111" fillId="0" borderId="0" xfId="2" applyFont="1" applyAlignment="1">
      <alignment horizontal="left" vertical="top" wrapText="1"/>
    </xf>
    <xf numFmtId="0" fontId="34" fillId="20" borderId="0" xfId="8" applyFont="1" applyFill="1" applyAlignment="1">
      <alignment horizontal="right" vertical="top" wrapText="1"/>
    </xf>
    <xf numFmtId="0" fontId="51" fillId="0" borderId="1" xfId="0" applyFont="1" applyBorder="1" applyAlignment="1" applyProtection="1">
      <alignment horizontal="center" vertical="top" wrapText="1"/>
      <protection locked="0"/>
    </xf>
    <xf numFmtId="0" fontId="38" fillId="30" borderId="1" xfId="0" applyFont="1" applyFill="1" applyBorder="1"/>
    <xf numFmtId="0" fontId="32" fillId="30" borderId="1" xfId="0" applyFont="1" applyFill="1" applyBorder="1"/>
    <xf numFmtId="0" fontId="32" fillId="30" borderId="1" xfId="0" applyFont="1" applyFill="1" applyBorder="1" applyAlignment="1">
      <alignment wrapText="1"/>
    </xf>
    <xf numFmtId="0" fontId="111" fillId="0" borderId="0" xfId="0" applyFont="1" applyAlignment="1">
      <alignment horizontal="left" vertical="top"/>
    </xf>
    <xf numFmtId="14" fontId="111" fillId="0" borderId="0" xfId="0" applyNumberFormat="1" applyFont="1" applyAlignment="1">
      <alignment horizontal="left" vertical="top"/>
    </xf>
    <xf numFmtId="0" fontId="111" fillId="0" borderId="1" xfId="2" applyFont="1" applyBorder="1" applyAlignment="1">
      <alignment vertical="top" wrapText="1"/>
    </xf>
    <xf numFmtId="0" fontId="111" fillId="0" borderId="0" xfId="0" applyFont="1" applyAlignment="1">
      <alignment horizontal="left" vertical="top" wrapText="1"/>
    </xf>
    <xf numFmtId="164" fontId="111" fillId="0" borderId="0" xfId="0" applyNumberFormat="1" applyFont="1" applyAlignment="1">
      <alignment horizontal="left" vertical="top"/>
    </xf>
    <xf numFmtId="0" fontId="111" fillId="0" borderId="12" xfId="2" applyFont="1" applyBorder="1" applyAlignment="1">
      <alignment horizontal="left" vertical="top" wrapText="1"/>
    </xf>
    <xf numFmtId="14" fontId="111" fillId="0" borderId="12" xfId="2" applyNumberFormat="1" applyFont="1" applyBorder="1" applyAlignment="1">
      <alignment horizontal="left" vertical="top" wrapText="1"/>
    </xf>
    <xf numFmtId="0" fontId="111" fillId="0" borderId="12" xfId="2" applyFont="1" applyBorder="1" applyAlignment="1">
      <alignment horizontal="left" vertical="top"/>
    </xf>
    <xf numFmtId="0" fontId="111" fillId="0" borderId="1" xfId="16" applyFont="1" applyFill="1" applyBorder="1" applyAlignment="1">
      <alignment horizontal="left" vertical="top" wrapText="1"/>
    </xf>
    <xf numFmtId="0" fontId="111" fillId="0" borderId="1" xfId="0" applyFont="1" applyBorder="1" applyAlignment="1">
      <alignment horizontal="left" vertical="top"/>
    </xf>
    <xf numFmtId="2" fontId="111" fillId="0" borderId="1" xfId="16" applyNumberFormat="1" applyFont="1" applyFill="1" applyBorder="1" applyAlignment="1">
      <alignment horizontal="left" vertical="top"/>
    </xf>
    <xf numFmtId="0" fontId="111" fillId="0" borderId="1" xfId="16" applyFont="1" applyFill="1" applyBorder="1" applyAlignment="1">
      <alignment horizontal="left" vertical="top"/>
    </xf>
    <xf numFmtId="0" fontId="113" fillId="0" borderId="12" xfId="2" applyFont="1" applyBorder="1" applyAlignment="1">
      <alignment horizontal="left" vertical="top" wrapText="1"/>
    </xf>
    <xf numFmtId="0" fontId="112" fillId="0" borderId="12" xfId="2" applyFont="1" applyBorder="1" applyAlignment="1">
      <alignment horizontal="left" vertical="top" wrapText="1"/>
    </xf>
    <xf numFmtId="0" fontId="38" fillId="33" borderId="1" xfId="2" applyFont="1" applyFill="1" applyBorder="1" applyAlignment="1">
      <alignment vertical="top" wrapText="1"/>
    </xf>
    <xf numFmtId="0" fontId="32" fillId="0" borderId="1" xfId="2" applyFont="1" applyBorder="1" applyAlignment="1">
      <alignment vertical="top" wrapText="1"/>
    </xf>
    <xf numFmtId="0" fontId="32" fillId="0" borderId="1" xfId="2" applyFont="1" applyBorder="1" applyAlignment="1">
      <alignment vertical="top"/>
    </xf>
    <xf numFmtId="4" fontId="32" fillId="0" borderId="1" xfId="2" applyNumberFormat="1" applyFont="1" applyBorder="1" applyAlignment="1">
      <alignment vertical="top" wrapText="1"/>
    </xf>
    <xf numFmtId="0" fontId="32" fillId="0" borderId="1" xfId="2" applyFont="1" applyBorder="1" applyAlignment="1">
      <alignment horizontal="right" vertical="top" wrapText="1"/>
    </xf>
    <xf numFmtId="2" fontId="32" fillId="0" borderId="1" xfId="2" applyNumberFormat="1" applyFont="1" applyBorder="1" applyAlignment="1">
      <alignment vertical="top" wrapText="1"/>
    </xf>
    <xf numFmtId="0" fontId="70" fillId="28" borderId="0" xfId="2" applyFont="1" applyFill="1" applyAlignment="1">
      <alignment horizontal="left" vertical="top"/>
    </xf>
    <xf numFmtId="0" fontId="32" fillId="0" borderId="0" xfId="2" applyFont="1" applyAlignment="1">
      <alignment horizontal="left" vertical="top" wrapText="1"/>
    </xf>
    <xf numFmtId="4" fontId="32" fillId="0" borderId="0" xfId="2" applyNumberFormat="1" applyFont="1" applyAlignment="1">
      <alignment horizontal="left" vertical="top" wrapText="1"/>
    </xf>
    <xf numFmtId="0" fontId="7" fillId="27" borderId="1" xfId="2" applyFill="1" applyBorder="1" applyAlignment="1">
      <alignment horizontal="left" vertical="top"/>
    </xf>
    <xf numFmtId="0" fontId="71" fillId="27" borderId="1" xfId="2" applyFont="1" applyFill="1" applyBorder="1" applyAlignment="1">
      <alignment horizontal="left" vertical="top"/>
    </xf>
    <xf numFmtId="0" fontId="32" fillId="27" borderId="3" xfId="2" applyFont="1" applyFill="1" applyBorder="1" applyAlignment="1">
      <alignment horizontal="left" vertical="top" wrapText="1"/>
    </xf>
    <xf numFmtId="0" fontId="38" fillId="27" borderId="6" xfId="2" applyFont="1" applyFill="1" applyBorder="1" applyAlignment="1">
      <alignment horizontal="left" vertical="top" wrapText="1"/>
    </xf>
    <xf numFmtId="0" fontId="32" fillId="27" borderId="0" xfId="2" applyFont="1" applyFill="1" applyAlignment="1">
      <alignment horizontal="left" vertical="top" wrapText="1"/>
    </xf>
    <xf numFmtId="0" fontId="72" fillId="27" borderId="1" xfId="2" applyFont="1" applyFill="1" applyBorder="1" applyAlignment="1">
      <alignment horizontal="left" vertical="top" wrapText="1"/>
    </xf>
    <xf numFmtId="0" fontId="73" fillId="27" borderId="1" xfId="2" applyFont="1" applyFill="1" applyBorder="1" applyAlignment="1">
      <alignment horizontal="left" vertical="top" wrapText="1"/>
    </xf>
    <xf numFmtId="14" fontId="72" fillId="27" borderId="1" xfId="2" applyNumberFormat="1" applyFont="1" applyFill="1" applyBorder="1" applyAlignment="1">
      <alignment horizontal="left" vertical="top" wrapText="1"/>
    </xf>
    <xf numFmtId="0" fontId="72" fillId="27" borderId="1" xfId="2" applyFont="1" applyFill="1" applyBorder="1" applyAlignment="1">
      <alignment horizontal="left" vertical="top"/>
    </xf>
    <xf numFmtId="0" fontId="74" fillId="27" borderId="1" xfId="2" applyFont="1" applyFill="1" applyBorder="1" applyAlignment="1">
      <alignment horizontal="left" vertical="top" wrapText="1"/>
    </xf>
    <xf numFmtId="0" fontId="75" fillId="27" borderId="1" xfId="2" applyFont="1" applyFill="1" applyBorder="1" applyAlignment="1">
      <alignment horizontal="left" vertical="top" wrapText="1"/>
    </xf>
    <xf numFmtId="0" fontId="72" fillId="27" borderId="3" xfId="2" applyFont="1" applyFill="1" applyBorder="1" applyAlignment="1">
      <alignment horizontal="left" vertical="top" wrapText="1"/>
    </xf>
    <xf numFmtId="0" fontId="73" fillId="27" borderId="6" xfId="2" applyFont="1" applyFill="1" applyBorder="1" applyAlignment="1">
      <alignment horizontal="left" vertical="top" wrapText="1"/>
    </xf>
    <xf numFmtId="0" fontId="72" fillId="27" borderId="0" xfId="2" applyFont="1" applyFill="1" applyAlignment="1">
      <alignment horizontal="left" vertical="top" wrapText="1"/>
    </xf>
    <xf numFmtId="0" fontId="32" fillId="29" borderId="0" xfId="2"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1" fillId="0" borderId="1" xfId="8" applyFont="1" applyBorder="1" applyAlignment="1">
      <alignment horizontal="left" vertical="top"/>
    </xf>
    <xf numFmtId="0" fontId="31" fillId="0" borderId="1" xfId="8" applyFont="1" applyBorder="1" applyAlignment="1">
      <alignment horizontal="left" vertical="top" wrapText="1"/>
    </xf>
    <xf numFmtId="0" fontId="31" fillId="0" borderId="12" xfId="8" applyFont="1" applyBorder="1" applyAlignment="1">
      <alignment horizontal="left" vertical="top"/>
    </xf>
    <xf numFmtId="0" fontId="31" fillId="0" borderId="14" xfId="8" applyFont="1" applyBorder="1" applyAlignment="1">
      <alignment horizontal="left" vertical="top"/>
    </xf>
    <xf numFmtId="0" fontId="11" fillId="0" borderId="12" xfId="8" applyFont="1" applyBorder="1" applyAlignment="1">
      <alignment horizontal="left" vertical="center"/>
    </xf>
    <xf numFmtId="0" fontId="31" fillId="35" borderId="0" xfId="0" applyFont="1" applyFill="1" applyAlignment="1">
      <alignment vertical="top" wrapText="1"/>
    </xf>
    <xf numFmtId="0" fontId="35" fillId="35" borderId="0" xfId="0" applyFont="1" applyFill="1" applyAlignment="1">
      <alignment vertical="top" wrapText="1"/>
    </xf>
    <xf numFmtId="0" fontId="32" fillId="0" borderId="1" xfId="0" applyFont="1" applyBorder="1" applyAlignment="1">
      <alignment vertical="top"/>
    </xf>
    <xf numFmtId="0" fontId="32" fillId="0" borderId="1" xfId="0" applyFont="1" applyBorder="1" applyAlignment="1">
      <alignment vertical="top" wrapText="1"/>
    </xf>
    <xf numFmtId="0" fontId="31" fillId="18" borderId="1" xfId="8" applyFont="1" applyFill="1" applyBorder="1" applyAlignment="1">
      <alignment vertical="top" wrapText="1"/>
    </xf>
    <xf numFmtId="16" fontId="31" fillId="0" borderId="13" xfId="0" applyNumberFormat="1" applyFont="1" applyBorder="1" applyAlignment="1">
      <alignment vertical="top" wrapText="1"/>
    </xf>
    <xf numFmtId="0" fontId="31" fillId="0" borderId="12" xfId="0" applyFont="1" applyBorder="1" applyAlignment="1">
      <alignment horizontal="left" vertical="top" wrapText="1"/>
    </xf>
    <xf numFmtId="0" fontId="31" fillId="0" borderId="13" xfId="0" applyFont="1" applyBorder="1" applyAlignment="1">
      <alignment horizontal="left" vertical="top" wrapText="1"/>
    </xf>
    <xf numFmtId="0" fontId="11" fillId="0" borderId="0" xfId="0" applyFont="1" applyAlignment="1">
      <alignment vertical="center"/>
    </xf>
    <xf numFmtId="0" fontId="31" fillId="18" borderId="14" xfId="0" applyFont="1" applyFill="1" applyBorder="1" applyAlignment="1">
      <alignment vertical="top" wrapText="1"/>
    </xf>
    <xf numFmtId="0" fontId="31" fillId="0" borderId="11" xfId="11" applyFont="1" applyBorder="1" applyAlignment="1">
      <alignment wrapText="1"/>
    </xf>
    <xf numFmtId="0" fontId="31" fillId="0" borderId="9" xfId="11" applyFont="1" applyBorder="1" applyAlignment="1">
      <alignment wrapText="1"/>
    </xf>
    <xf numFmtId="0" fontId="31" fillId="0" borderId="0" xfId="11" applyFont="1" applyAlignment="1">
      <alignment horizontal="left" wrapText="1"/>
    </xf>
    <xf numFmtId="0" fontId="31" fillId="0" borderId="9" xfId="11" applyFont="1" applyBorder="1" applyAlignment="1">
      <alignment horizontal="left" wrapText="1"/>
    </xf>
    <xf numFmtId="0" fontId="51" fillId="0" borderId="1" xfId="11" applyFont="1" applyBorder="1"/>
    <xf numFmtId="0" fontId="51" fillId="0" borderId="9" xfId="11" applyFont="1" applyBorder="1" applyAlignment="1">
      <alignment wrapText="1"/>
    </xf>
    <xf numFmtId="0" fontId="38" fillId="23" borderId="1" xfId="0" applyFont="1" applyFill="1" applyBorder="1" applyAlignment="1">
      <alignment horizontal="left" vertical="top" wrapText="1"/>
    </xf>
    <xf numFmtId="0" fontId="44" fillId="0" borderId="1" xfId="0" applyFont="1" applyBorder="1" applyAlignment="1">
      <alignment horizontal="left" vertical="top" wrapText="1"/>
    </xf>
    <xf numFmtId="0" fontId="44" fillId="0" borderId="9" xfId="0" applyFont="1" applyBorder="1" applyAlignment="1">
      <alignment horizontal="left" vertical="top"/>
    </xf>
    <xf numFmtId="0" fontId="44" fillId="0" borderId="3" xfId="0" applyFont="1" applyBorder="1" applyAlignment="1">
      <alignment horizontal="left" vertical="top" wrapText="1"/>
    </xf>
    <xf numFmtId="0" fontId="38" fillId="34" borderId="1" xfId="0" applyFont="1" applyFill="1" applyBorder="1" applyAlignment="1">
      <alignment horizontal="left" vertical="top"/>
    </xf>
    <xf numFmtId="0" fontId="38" fillId="34" borderId="1" xfId="0" applyFont="1" applyFill="1" applyBorder="1" applyAlignment="1">
      <alignment horizontal="left" vertical="top" wrapText="1"/>
    </xf>
    <xf numFmtId="0" fontId="32" fillId="34" borderId="3" xfId="0" applyFont="1" applyFill="1" applyBorder="1" applyAlignment="1">
      <alignment horizontal="left" vertical="top" wrapText="1"/>
    </xf>
    <xf numFmtId="0" fontId="44" fillId="34" borderId="3" xfId="0" applyFont="1" applyFill="1" applyBorder="1" applyAlignment="1">
      <alignment horizontal="left" vertical="top" wrapText="1"/>
    </xf>
    <xf numFmtId="0" fontId="41" fillId="34" borderId="1" xfId="0" applyFont="1" applyFill="1" applyBorder="1" applyAlignment="1">
      <alignment horizontal="left" vertical="top" wrapText="1"/>
    </xf>
    <xf numFmtId="0" fontId="44" fillId="0" borderId="7" xfId="0" applyFont="1" applyBorder="1" applyAlignment="1">
      <alignment horizontal="left" vertical="top" wrapText="1"/>
    </xf>
    <xf numFmtId="0" fontId="48" fillId="18" borderId="0" xfId="0" applyFont="1" applyFill="1" applyAlignment="1">
      <alignment horizontal="left" vertical="top" wrapText="1"/>
    </xf>
    <xf numFmtId="0" fontId="41" fillId="18" borderId="0" xfId="0" applyFont="1" applyFill="1" applyAlignment="1">
      <alignment horizontal="left" vertical="top" wrapText="1"/>
    </xf>
    <xf numFmtId="0" fontId="111" fillId="27" borderId="1" xfId="2" applyFont="1" applyFill="1" applyBorder="1" applyAlignment="1">
      <alignment horizontal="left" vertical="top" wrapText="1"/>
    </xf>
    <xf numFmtId="0" fontId="111" fillId="27" borderId="1" xfId="2" applyFont="1" applyFill="1" applyBorder="1" applyAlignment="1">
      <alignment horizontal="left" vertical="top"/>
    </xf>
    <xf numFmtId="14" fontId="111" fillId="27" borderId="1" xfId="2" applyNumberFormat="1" applyFont="1" applyFill="1" applyBorder="1" applyAlignment="1">
      <alignment horizontal="left" vertical="top"/>
    </xf>
    <xf numFmtId="164" fontId="111" fillId="27" borderId="1" xfId="2" applyNumberFormat="1" applyFont="1" applyFill="1" applyBorder="1" applyAlignment="1">
      <alignment horizontal="left" vertical="top"/>
    </xf>
    <xf numFmtId="0" fontId="114" fillId="10" borderId="0" xfId="0" applyFont="1" applyFill="1"/>
    <xf numFmtId="0" fontId="115" fillId="0" borderId="1" xfId="0" applyFont="1" applyBorder="1"/>
    <xf numFmtId="0" fontId="115" fillId="0" borderId="1" xfId="0" applyFont="1" applyBorder="1" applyAlignment="1">
      <alignment horizontal="left" vertical="top"/>
    </xf>
    <xf numFmtId="0" fontId="115" fillId="0" borderId="1" xfId="0" applyFont="1" applyBorder="1" applyAlignment="1">
      <alignment horizontal="left" vertical="top" wrapText="1"/>
    </xf>
    <xf numFmtId="0" fontId="63" fillId="23" borderId="3" xfId="0" applyFont="1" applyFill="1" applyBorder="1" applyAlignment="1">
      <alignment horizontal="left" vertical="top" wrapText="1"/>
    </xf>
    <xf numFmtId="0" fontId="41" fillId="23" borderId="3" xfId="0" applyFont="1" applyFill="1" applyBorder="1" applyAlignment="1">
      <alignment horizontal="left" vertical="top" wrapText="1"/>
    </xf>
    <xf numFmtId="0" fontId="115" fillId="0" borderId="1" xfId="17" applyFont="1" applyBorder="1" applyAlignment="1">
      <alignment horizontal="left" vertical="top" wrapText="1"/>
    </xf>
    <xf numFmtId="0" fontId="32" fillId="27" borderId="1" xfId="0" applyFont="1" applyFill="1" applyBorder="1" applyAlignment="1">
      <alignment vertical="top"/>
    </xf>
    <xf numFmtId="0" fontId="32" fillId="27" borderId="1" xfId="0" applyFont="1" applyFill="1" applyBorder="1" applyAlignment="1">
      <alignment vertical="top" wrapText="1"/>
    </xf>
    <xf numFmtId="0" fontId="31" fillId="27" borderId="1" xfId="0" applyFont="1" applyFill="1" applyBorder="1" applyAlignment="1">
      <alignment vertical="top" wrapText="1"/>
    </xf>
    <xf numFmtId="14" fontId="31" fillId="27" borderId="1" xfId="0" applyNumberFormat="1" applyFont="1" applyFill="1" applyBorder="1" applyAlignment="1">
      <alignment vertical="top" wrapText="1"/>
    </xf>
    <xf numFmtId="0" fontId="31" fillId="0" borderId="0" xfId="2" applyFont="1" applyAlignment="1">
      <alignment vertical="top" wrapText="1"/>
    </xf>
    <xf numFmtId="49" fontId="34" fillId="13" borderId="1" xfId="0" applyNumberFormat="1" applyFont="1" applyFill="1" applyBorder="1" applyAlignment="1">
      <alignment vertical="top"/>
    </xf>
    <xf numFmtId="0" fontId="34" fillId="13" borderId="1" xfId="0" applyFont="1" applyFill="1" applyBorder="1" applyAlignment="1">
      <alignment vertical="top"/>
    </xf>
    <xf numFmtId="0" fontId="31" fillId="13" borderId="1" xfId="0" applyFont="1" applyFill="1" applyBorder="1" applyAlignment="1">
      <alignment vertical="top" wrapText="1"/>
    </xf>
    <xf numFmtId="0" fontId="34" fillId="0" borderId="0" xfId="0" applyFont="1" applyAlignment="1">
      <alignment vertical="top"/>
    </xf>
    <xf numFmtId="0" fontId="32" fillId="0" borderId="15" xfId="0" applyFont="1" applyBorder="1" applyAlignment="1">
      <alignment horizontal="left" vertical="top"/>
    </xf>
    <xf numFmtId="0" fontId="37" fillId="0" borderId="0" xfId="0" applyFont="1" applyAlignment="1">
      <alignment vertical="top" wrapText="1"/>
    </xf>
    <xf numFmtId="49" fontId="34" fillId="12" borderId="1" xfId="0" applyNumberFormat="1" applyFont="1" applyFill="1" applyBorder="1" applyAlignment="1">
      <alignment vertical="top"/>
    </xf>
    <xf numFmtId="0" fontId="38" fillId="12" borderId="1" xfId="0" applyFont="1" applyFill="1" applyBorder="1" applyAlignment="1">
      <alignment vertical="top"/>
    </xf>
    <xf numFmtId="0" fontId="38" fillId="12" borderId="1" xfId="0" applyFont="1" applyFill="1" applyBorder="1" applyAlignment="1">
      <alignment vertical="top" wrapText="1"/>
    </xf>
    <xf numFmtId="0" fontId="38" fillId="12" borderId="3" xfId="0" applyFont="1" applyFill="1" applyBorder="1" applyAlignment="1">
      <alignment vertical="top" wrapText="1"/>
    </xf>
    <xf numFmtId="49" fontId="41" fillId="14" borderId="1" xfId="0" applyNumberFormat="1" applyFont="1" applyFill="1" applyBorder="1" applyAlignment="1">
      <alignment vertical="top" wrapText="1"/>
    </xf>
    <xf numFmtId="0" fontId="38" fillId="14" borderId="1" xfId="0" applyFont="1" applyFill="1" applyBorder="1" applyAlignment="1">
      <alignment vertical="top"/>
    </xf>
    <xf numFmtId="0" fontId="38" fillId="14" borderId="1" xfId="0" applyFont="1" applyFill="1" applyBorder="1" applyAlignment="1">
      <alignment vertical="top" wrapText="1"/>
    </xf>
    <xf numFmtId="0" fontId="32" fillId="14" borderId="1" xfId="0" applyFont="1" applyFill="1" applyBorder="1" applyAlignment="1">
      <alignment vertical="top" wrapText="1"/>
    </xf>
    <xf numFmtId="49" fontId="41" fillId="18" borderId="1" xfId="0" applyNumberFormat="1" applyFont="1" applyFill="1" applyBorder="1" applyAlignment="1">
      <alignment vertical="top" wrapText="1"/>
    </xf>
    <xf numFmtId="0" fontId="38" fillId="0" borderId="1" xfId="0" applyFont="1" applyBorder="1" applyAlignment="1">
      <alignment vertical="top"/>
    </xf>
    <xf numFmtId="0" fontId="32" fillId="18" borderId="1" xfId="0" applyFont="1" applyFill="1" applyBorder="1" applyAlignment="1">
      <alignment vertical="top" wrapText="1"/>
    </xf>
    <xf numFmtId="49" fontId="41" fillId="0" borderId="1" xfId="0" applyNumberFormat="1" applyFont="1" applyBorder="1" applyAlignment="1">
      <alignment vertical="top" wrapText="1"/>
    </xf>
    <xf numFmtId="49" fontId="41" fillId="0" borderId="0" xfId="0" applyNumberFormat="1" applyFont="1" applyAlignment="1">
      <alignment vertical="top" wrapText="1"/>
    </xf>
    <xf numFmtId="0" fontId="38" fillId="0" borderId="0" xfId="0" applyFont="1" applyAlignment="1">
      <alignment vertical="top"/>
    </xf>
    <xf numFmtId="0" fontId="32" fillId="0" borderId="0" xfId="0" applyFont="1" applyAlignment="1">
      <alignment vertical="top" wrapText="1"/>
    </xf>
    <xf numFmtId="0" fontId="32" fillId="10" borderId="1" xfId="0" applyFont="1" applyFill="1" applyBorder="1" applyAlignment="1">
      <alignment vertical="top" wrapText="1"/>
    </xf>
    <xf numFmtId="0" fontId="38" fillId="10" borderId="1" xfId="0" applyFont="1" applyFill="1" applyBorder="1" applyAlignment="1">
      <alignment vertical="top" wrapText="1"/>
    </xf>
    <xf numFmtId="0" fontId="38" fillId="0" borderId="0" xfId="0" applyFont="1" applyAlignment="1">
      <alignment vertical="top" wrapText="1"/>
    </xf>
    <xf numFmtId="0" fontId="38" fillId="0" borderId="1" xfId="0" applyFont="1" applyBorder="1" applyAlignment="1">
      <alignment vertical="top" wrapText="1"/>
    </xf>
    <xf numFmtId="0" fontId="38" fillId="11" borderId="3" xfId="18" applyFont="1" applyFill="1" applyBorder="1" applyAlignment="1">
      <alignment horizontal="left" vertical="center"/>
    </xf>
    <xf numFmtId="0" fontId="38" fillId="11" borderId="9" xfId="18" applyFont="1" applyFill="1" applyBorder="1" applyAlignment="1">
      <alignment horizontal="left" vertical="center" wrapText="1"/>
    </xf>
    <xf numFmtId="0" fontId="38" fillId="11" borderId="6" xfId="18" applyFont="1" applyFill="1" applyBorder="1" applyAlignment="1">
      <alignment horizontal="left" vertical="center" wrapText="1"/>
    </xf>
    <xf numFmtId="0" fontId="38" fillId="11" borderId="1" xfId="18" applyFont="1" applyFill="1" applyBorder="1" applyAlignment="1">
      <alignment vertical="center" wrapText="1"/>
    </xf>
    <xf numFmtId="0" fontId="38" fillId="11" borderId="1" xfId="18" applyFont="1" applyFill="1" applyBorder="1" applyAlignment="1">
      <alignment vertical="center" textRotation="90" wrapText="1"/>
    </xf>
    <xf numFmtId="0" fontId="38" fillId="11" borderId="1" xfId="18" applyFont="1" applyFill="1" applyBorder="1" applyAlignment="1">
      <alignment horizontal="left" vertical="center" wrapText="1"/>
    </xf>
    <xf numFmtId="0" fontId="0" fillId="0" borderId="1" xfId="0" applyBorder="1" applyAlignment="1">
      <alignment wrapText="1"/>
    </xf>
    <xf numFmtId="0" fontId="0" fillId="0" borderId="14" xfId="0" applyBorder="1" applyAlignment="1">
      <alignment wrapText="1"/>
    </xf>
    <xf numFmtId="0" fontId="0" fillId="0" borderId="14" xfId="0" applyBorder="1"/>
    <xf numFmtId="0" fontId="31" fillId="0" borderId="14" xfId="8" applyFont="1" applyBorder="1" applyAlignment="1">
      <alignment wrapText="1"/>
    </xf>
    <xf numFmtId="0" fontId="0" fillId="0" borderId="14" xfId="0" applyBorder="1" applyAlignment="1">
      <alignment horizontal="left" vertical="top" wrapText="1"/>
    </xf>
    <xf numFmtId="0" fontId="0" fillId="0" borderId="51" xfId="0" applyBorder="1" applyAlignment="1">
      <alignment wrapText="1"/>
    </xf>
    <xf numFmtId="0" fontId="0" fillId="18" borderId="1" xfId="0" applyFill="1" applyBorder="1" applyAlignment="1">
      <alignment wrapText="1"/>
    </xf>
    <xf numFmtId="0" fontId="31" fillId="34" borderId="1" xfId="8" applyFont="1" applyFill="1" applyBorder="1" applyAlignment="1">
      <alignment vertical="top" wrapText="1"/>
    </xf>
    <xf numFmtId="0" fontId="31" fillId="34" borderId="1" xfId="8" applyFont="1" applyFill="1" applyBorder="1" applyAlignment="1">
      <alignment vertical="top"/>
    </xf>
    <xf numFmtId="0" fontId="32" fillId="34" borderId="1" xfId="8" applyFont="1" applyFill="1" applyBorder="1" applyAlignment="1">
      <alignment vertical="top" wrapText="1"/>
    </xf>
    <xf numFmtId="0" fontId="53" fillId="0" borderId="12" xfId="2" applyFont="1" applyBorder="1" applyAlignment="1">
      <alignment vertical="top" wrapText="1"/>
    </xf>
    <xf numFmtId="0" fontId="111" fillId="36" borderId="1" xfId="2" applyFont="1" applyFill="1" applyBorder="1" applyAlignment="1">
      <alignment horizontal="left" vertical="top" wrapText="1"/>
    </xf>
    <xf numFmtId="0" fontId="111" fillId="36" borderId="0" xfId="2" applyFont="1" applyFill="1" applyAlignment="1">
      <alignment horizontal="left" vertical="top" wrapText="1"/>
    </xf>
    <xf numFmtId="0" fontId="111" fillId="10" borderId="0" xfId="2" applyFont="1" applyFill="1" applyAlignment="1">
      <alignment horizontal="left" vertical="top" wrapText="1"/>
    </xf>
    <xf numFmtId="0" fontId="111" fillId="36" borderId="0" xfId="2" applyFont="1" applyFill="1" applyAlignment="1">
      <alignment vertical="top" wrapText="1"/>
    </xf>
    <xf numFmtId="14" fontId="32" fillId="29" borderId="1" xfId="2" applyNumberFormat="1" applyFont="1" applyFill="1" applyBorder="1" applyAlignment="1">
      <alignment horizontal="left" vertical="top" wrapText="1"/>
    </xf>
    <xf numFmtId="0" fontId="32" fillId="29" borderId="1" xfId="2" applyFont="1" applyFill="1" applyBorder="1" applyAlignment="1">
      <alignment horizontal="left" vertical="top"/>
    </xf>
    <xf numFmtId="14" fontId="111" fillId="27" borderId="1" xfId="2" applyNumberFormat="1" applyFont="1" applyFill="1" applyBorder="1" applyAlignment="1">
      <alignment horizontal="left" vertical="top" wrapText="1"/>
    </xf>
    <xf numFmtId="0" fontId="117" fillId="27" borderId="1" xfId="2" applyFont="1" applyFill="1" applyBorder="1" applyAlignment="1">
      <alignment horizontal="left" vertical="top" wrapText="1"/>
    </xf>
    <xf numFmtId="0" fontId="111" fillId="33" borderId="1" xfId="2" applyFont="1" applyFill="1" applyBorder="1" applyAlignment="1">
      <alignment horizontal="left" vertical="top" wrapText="1"/>
    </xf>
    <xf numFmtId="0" fontId="112" fillId="33" borderId="1" xfId="2" applyFont="1" applyFill="1" applyBorder="1" applyAlignment="1">
      <alignment horizontal="left" vertical="top" wrapText="1"/>
    </xf>
    <xf numFmtId="14" fontId="111" fillId="33" borderId="1" xfId="0" applyNumberFormat="1" applyFont="1" applyFill="1" applyBorder="1" applyAlignment="1">
      <alignment horizontal="left" vertical="top"/>
    </xf>
    <xf numFmtId="0" fontId="111" fillId="33" borderId="1" xfId="2" applyFont="1" applyFill="1" applyBorder="1" applyAlignment="1">
      <alignment horizontal="left" vertical="top"/>
    </xf>
    <xf numFmtId="0" fontId="113" fillId="33" borderId="1" xfId="2" applyFont="1" applyFill="1" applyBorder="1" applyAlignment="1">
      <alignment horizontal="left" vertical="top" wrapText="1"/>
    </xf>
    <xf numFmtId="14" fontId="111" fillId="33" borderId="1" xfId="2" applyNumberFormat="1" applyFont="1" applyFill="1" applyBorder="1" applyAlignment="1">
      <alignment horizontal="left" vertical="top" wrapText="1"/>
    </xf>
    <xf numFmtId="0" fontId="32" fillId="0" borderId="0" xfId="0" applyFont="1" applyAlignment="1">
      <alignment horizontal="center" vertical="center"/>
    </xf>
    <xf numFmtId="0" fontId="31" fillId="0" borderId="0" xfId="0" applyFont="1" applyAlignment="1">
      <alignment horizontal="center" vertical="center"/>
    </xf>
    <xf numFmtId="15" fontId="31" fillId="0" borderId="1" xfId="5" applyNumberFormat="1" applyFont="1" applyBorder="1" applyAlignment="1" applyProtection="1">
      <alignment horizontal="center" vertical="center" wrapText="1"/>
      <protection locked="0"/>
    </xf>
    <xf numFmtId="0" fontId="56" fillId="13" borderId="12" xfId="5" applyFont="1" applyFill="1" applyBorder="1" applyAlignment="1" applyProtection="1">
      <alignment vertical="top" wrapText="1"/>
      <protection locked="0"/>
    </xf>
    <xf numFmtId="0" fontId="34" fillId="0" borderId="12" xfId="5" applyFont="1" applyBorder="1" applyAlignment="1" applyProtection="1">
      <alignment horizontal="center" vertical="top" wrapText="1"/>
      <protection locked="0"/>
    </xf>
    <xf numFmtId="15" fontId="34" fillId="0" borderId="12" xfId="5" applyNumberFormat="1" applyFont="1" applyBorder="1" applyAlignment="1" applyProtection="1">
      <alignment horizontal="center" vertical="top" wrapText="1"/>
      <protection locked="0"/>
    </xf>
    <xf numFmtId="0" fontId="34" fillId="0" borderId="52" xfId="5" applyFont="1" applyBorder="1" applyAlignment="1" applyProtection="1">
      <alignment horizontal="center" vertical="center" wrapText="1"/>
      <protection locked="0"/>
    </xf>
    <xf numFmtId="15" fontId="31" fillId="0" borderId="53" xfId="5" applyNumberFormat="1" applyFont="1" applyBorder="1" applyAlignment="1" applyProtection="1">
      <alignment horizontal="center" vertical="center" wrapText="1"/>
      <protection locked="0"/>
    </xf>
    <xf numFmtId="15" fontId="31" fillId="0" borderId="54" xfId="5" applyNumberFormat="1" applyFont="1" applyBorder="1" applyAlignment="1" applyProtection="1">
      <alignment horizontal="center" vertical="center" wrapText="1"/>
      <protection locked="0"/>
    </xf>
    <xf numFmtId="0" fontId="34" fillId="0" borderId="55" xfId="5" applyFont="1" applyBorder="1" applyAlignment="1" applyProtection="1">
      <alignment horizontal="center" vertical="center" wrapText="1"/>
      <protection locked="0"/>
    </xf>
    <xf numFmtId="15" fontId="31" fillId="0" borderId="56" xfId="5" applyNumberFormat="1" applyFont="1" applyBorder="1" applyAlignment="1" applyProtection="1">
      <alignment horizontal="center" vertical="center" wrapText="1"/>
      <protection locked="0"/>
    </xf>
    <xf numFmtId="0" fontId="34" fillId="0" borderId="57" xfId="5" applyFont="1" applyBorder="1" applyAlignment="1" applyProtection="1">
      <alignment horizontal="center" vertical="center" wrapText="1"/>
      <protection locked="0"/>
    </xf>
    <xf numFmtId="15" fontId="31" fillId="0" borderId="58" xfId="5" applyNumberFormat="1" applyFont="1" applyBorder="1" applyAlignment="1" applyProtection="1">
      <alignment horizontal="center" vertical="center" wrapText="1"/>
      <protection locked="0"/>
    </xf>
    <xf numFmtId="15" fontId="31" fillId="0" borderId="59" xfId="5" applyNumberFormat="1" applyFont="1" applyBorder="1" applyAlignment="1" applyProtection="1">
      <alignment horizontal="center" vertical="center" wrapText="1"/>
      <protection locked="0"/>
    </xf>
    <xf numFmtId="0" fontId="34" fillId="13"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1" fillId="0" borderId="0" xfId="0" applyFont="1" applyAlignment="1">
      <alignment horizontal="center" vertical="center"/>
    </xf>
    <xf numFmtId="0" fontId="31" fillId="0" borderId="8" xfId="0" applyFont="1" applyBorder="1" applyAlignment="1">
      <alignment horizontal="center" vertical="center"/>
    </xf>
    <xf numFmtId="0" fontId="31" fillId="0" borderId="4" xfId="0" applyFont="1" applyBorder="1" applyAlignment="1">
      <alignment horizontal="center" vertical="center"/>
    </xf>
    <xf numFmtId="2" fontId="51" fillId="0" borderId="0" xfId="0" applyNumberFormat="1" applyFont="1" applyAlignment="1">
      <alignment horizontal="center" vertical="center" wrapText="1"/>
    </xf>
    <xf numFmtId="0" fontId="35" fillId="0" borderId="5" xfId="0" applyFont="1" applyBorder="1" applyAlignment="1">
      <alignment horizontal="center" vertical="center"/>
    </xf>
    <xf numFmtId="0" fontId="31" fillId="0" borderId="5"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4" xfId="7" applyFont="1" applyBorder="1" applyAlignment="1">
      <alignment horizontal="center" vertical="center" wrapText="1"/>
    </xf>
    <xf numFmtId="14" fontId="51" fillId="0" borderId="5" xfId="7" applyNumberFormat="1" applyFont="1" applyBorder="1" applyAlignment="1">
      <alignment horizontal="center" vertical="center" wrapText="1"/>
    </xf>
    <xf numFmtId="0" fontId="51" fillId="0" borderId="0" xfId="0" applyFont="1" applyAlignment="1">
      <alignment horizontal="center" vertical="center" wrapText="1"/>
    </xf>
    <xf numFmtId="0" fontId="51" fillId="0" borderId="8" xfId="0" applyFont="1" applyBorder="1" applyAlignment="1">
      <alignment horizontal="center" vertical="center" wrapText="1"/>
    </xf>
    <xf numFmtId="0" fontId="35" fillId="0" borderId="4" xfId="0" applyFont="1" applyBorder="1" applyAlignment="1">
      <alignment horizontal="center" vertical="center"/>
    </xf>
    <xf numFmtId="0" fontId="51" fillId="0" borderId="4" xfId="0" applyFont="1" applyBorder="1" applyAlignment="1">
      <alignment horizontal="center" vertical="center" wrapText="1"/>
    </xf>
    <xf numFmtId="14" fontId="31" fillId="0" borderId="5" xfId="0" applyNumberFormat="1" applyFont="1" applyBorder="1" applyAlignment="1">
      <alignment horizontal="center" vertical="center" wrapText="1"/>
    </xf>
    <xf numFmtId="0" fontId="108" fillId="0" borderId="15" xfId="7" applyFont="1" applyBorder="1" applyAlignment="1">
      <alignment horizontal="left" vertical="top" wrapText="1"/>
    </xf>
    <xf numFmtId="0" fontId="108" fillId="0" borderId="0" xfId="7" applyFont="1" applyAlignment="1">
      <alignment horizontal="left" vertical="top" wrapText="1"/>
    </xf>
    <xf numFmtId="0" fontId="108" fillId="0" borderId="4" xfId="7" applyFont="1" applyBorder="1" applyAlignment="1">
      <alignment vertical="top" wrapText="1"/>
    </xf>
    <xf numFmtId="0" fontId="108" fillId="0" borderId="52" xfId="7" applyFont="1" applyBorder="1" applyAlignment="1">
      <alignment horizontal="center" vertical="center" wrapText="1"/>
    </xf>
    <xf numFmtId="0" fontId="108" fillId="0" borderId="53" xfId="7" applyFont="1" applyBorder="1" applyAlignment="1">
      <alignment horizontal="center" vertical="center" wrapText="1"/>
    </xf>
    <xf numFmtId="0" fontId="108" fillId="0" borderId="54" xfId="7" applyFont="1" applyBorder="1" applyAlignment="1">
      <alignment horizontal="center" vertical="center" wrapText="1"/>
    </xf>
    <xf numFmtId="0" fontId="108" fillId="0" borderId="57" xfId="7" applyFont="1" applyBorder="1" applyAlignment="1">
      <alignment horizontal="center" vertical="center" wrapText="1"/>
    </xf>
    <xf numFmtId="0" fontId="108" fillId="0" borderId="58" xfId="7" applyFont="1" applyBorder="1" applyAlignment="1">
      <alignment horizontal="center" vertical="center" wrapText="1"/>
    </xf>
    <xf numFmtId="0" fontId="108" fillId="0" borderId="59" xfId="7" applyFont="1" applyBorder="1" applyAlignment="1">
      <alignment horizontal="center" vertical="center" wrapText="1"/>
    </xf>
    <xf numFmtId="0" fontId="34" fillId="0" borderId="60" xfId="6" applyFont="1" applyBorder="1" applyAlignment="1">
      <alignment horizontal="center" vertical="center" wrapText="1"/>
    </xf>
    <xf numFmtId="0" fontId="34" fillId="0" borderId="23" xfId="7" applyFont="1" applyBorder="1" applyAlignment="1">
      <alignment horizontal="center" vertical="center" wrapText="1"/>
    </xf>
    <xf numFmtId="0" fontId="34" fillId="0" borderId="61" xfId="7" applyFont="1" applyBorder="1" applyAlignment="1">
      <alignment horizontal="center" vertical="center" wrapText="1"/>
    </xf>
    <xf numFmtId="14" fontId="31" fillId="0" borderId="5" xfId="0" applyNumberFormat="1" applyFont="1" applyBorder="1" applyAlignment="1">
      <alignment horizontal="center" vertical="center"/>
    </xf>
    <xf numFmtId="0" fontId="31" fillId="0" borderId="0" xfId="7" applyFont="1" applyAlignment="1">
      <alignment horizontal="right" vertical="center"/>
    </xf>
    <xf numFmtId="0" fontId="55" fillId="0" borderId="0" xfId="7" applyFont="1" applyAlignment="1" applyProtection="1">
      <alignment horizontal="center" vertical="center" wrapText="1"/>
      <protection locked="0"/>
    </xf>
    <xf numFmtId="0" fontId="31" fillId="0" borderId="6" xfId="0" applyFont="1" applyBorder="1"/>
    <xf numFmtId="0" fontId="111" fillId="27" borderId="0" xfId="0" applyFont="1" applyFill="1" applyAlignment="1">
      <alignment horizontal="left" vertical="top" wrapText="1"/>
    </xf>
    <xf numFmtId="0" fontId="111" fillId="27" borderId="0" xfId="0" applyFont="1" applyFill="1" applyAlignment="1">
      <alignment horizontal="left" vertical="top"/>
    </xf>
    <xf numFmtId="164" fontId="111" fillId="27" borderId="0" xfId="0" applyNumberFormat="1" applyFont="1" applyFill="1" applyAlignment="1">
      <alignment horizontal="left" vertical="top"/>
    </xf>
    <xf numFmtId="0" fontId="113" fillId="27" borderId="1" xfId="2" applyFont="1" applyFill="1" applyBorder="1" applyAlignment="1">
      <alignment horizontal="left" vertical="top" wrapText="1"/>
    </xf>
    <xf numFmtId="0" fontId="31" fillId="0" borderId="0" xfId="0" applyFont="1" applyAlignment="1">
      <alignment horizontal="center" vertical="top"/>
    </xf>
    <xf numFmtId="0" fontId="41" fillId="0" borderId="0" xfId="0" applyFont="1" applyAlignment="1">
      <alignment horizontal="center" vertical="top"/>
    </xf>
    <xf numFmtId="0" fontId="92" fillId="0" borderId="0" xfId="0" applyFont="1" applyAlignment="1" applyProtection="1">
      <alignment horizontal="left" vertical="top" wrapText="1"/>
      <protection locked="0"/>
    </xf>
    <xf numFmtId="0" fontId="33" fillId="0" borderId="0" xfId="0" applyFont="1" applyAlignment="1">
      <alignment vertical="top"/>
    </xf>
    <xf numFmtId="0" fontId="31" fillId="0" borderId="0" xfId="0" applyFont="1" applyAlignment="1">
      <alignment vertical="top"/>
    </xf>
    <xf numFmtId="0" fontId="32" fillId="0" borderId="0" xfId="0" applyFont="1" applyAlignment="1">
      <alignment horizontal="center" vertical="top"/>
    </xf>
    <xf numFmtId="0" fontId="32"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center"/>
    </xf>
    <xf numFmtId="0" fontId="33" fillId="13" borderId="0" xfId="0" applyFont="1" applyFill="1" applyAlignment="1">
      <alignment wrapText="1"/>
    </xf>
    <xf numFmtId="0" fontId="31" fillId="13" borderId="0" xfId="0" applyFont="1" applyFill="1" applyAlignment="1">
      <alignment wrapText="1"/>
    </xf>
    <xf numFmtId="0" fontId="33" fillId="13" borderId="0" xfId="0" applyFont="1" applyFill="1" applyAlignment="1">
      <alignment vertical="top"/>
    </xf>
    <xf numFmtId="0" fontId="31" fillId="13" borderId="0" xfId="0" applyFont="1" applyFill="1" applyAlignment="1">
      <alignment vertical="top"/>
    </xf>
    <xf numFmtId="0" fontId="90" fillId="13" borderId="0" xfId="0" applyFont="1" applyFill="1" applyAlignment="1" applyProtection="1">
      <alignment vertical="top" wrapText="1"/>
      <protection locked="0"/>
    </xf>
    <xf numFmtId="0" fontId="91" fillId="13" borderId="0" xfId="0" applyFont="1" applyFill="1" applyAlignment="1" applyProtection="1">
      <alignment vertical="top" wrapText="1"/>
      <protection locked="0"/>
    </xf>
    <xf numFmtId="0" fontId="31" fillId="0" borderId="29" xfId="0" applyFont="1" applyBorder="1" applyAlignment="1">
      <alignment horizontal="left" vertical="top"/>
    </xf>
    <xf numFmtId="0" fontId="31" fillId="0" borderId="30" xfId="0" applyFont="1" applyBorder="1" applyAlignment="1">
      <alignment horizontal="left" vertical="top"/>
    </xf>
    <xf numFmtId="0" fontId="31" fillId="0" borderId="29" xfId="0" applyFont="1" applyBorder="1" applyAlignment="1">
      <alignment horizontal="left" vertical="top" wrapText="1"/>
    </xf>
    <xf numFmtId="0" fontId="31" fillId="0" borderId="30" xfId="0" applyFont="1" applyBorder="1" applyAlignment="1">
      <alignment horizontal="left" vertical="top" wrapText="1"/>
    </xf>
    <xf numFmtId="0" fontId="31" fillId="0" borderId="0" xfId="0" applyFont="1" applyAlignment="1">
      <alignment horizontal="center" wrapText="1"/>
    </xf>
    <xf numFmtId="0" fontId="37" fillId="20" borderId="11" xfId="0" applyFont="1" applyFill="1" applyBorder="1" applyAlignment="1">
      <alignment horizontal="center" vertical="top" wrapText="1"/>
    </xf>
    <xf numFmtId="0" fontId="0" fillId="20" borderId="11" xfId="0" applyFill="1" applyBorder="1" applyAlignment="1">
      <alignment horizontal="center" vertical="top" wrapText="1"/>
    </xf>
    <xf numFmtId="0" fontId="64" fillId="10" borderId="0" xfId="8" applyFont="1" applyFill="1" applyAlignment="1">
      <alignment horizontal="center" vertical="center" wrapText="1"/>
    </xf>
    <xf numFmtId="0" fontId="37" fillId="15" borderId="11" xfId="0" applyFont="1" applyFill="1" applyBorder="1" applyAlignment="1">
      <alignment horizontal="center" vertical="top" wrapText="1"/>
    </xf>
    <xf numFmtId="0" fontId="0" fillId="15" borderId="11" xfId="0" applyFill="1" applyBorder="1" applyAlignment="1">
      <alignment horizontal="center" vertical="top" wrapText="1"/>
    </xf>
    <xf numFmtId="0" fontId="34" fillId="20" borderId="0" xfId="8" applyFont="1" applyFill="1" applyAlignment="1">
      <alignment horizontal="right" vertical="top" wrapText="1"/>
    </xf>
    <xf numFmtId="0" fontId="38" fillId="19" borderId="22" xfId="2" applyFont="1" applyFill="1" applyBorder="1" applyAlignment="1">
      <alignment horizontal="left" vertical="top" wrapText="1"/>
    </xf>
    <xf numFmtId="0" fontId="38" fillId="19" borderId="18" xfId="2" applyFont="1" applyFill="1" applyBorder="1" applyAlignment="1">
      <alignment horizontal="left" vertical="top" wrapText="1"/>
    </xf>
    <xf numFmtId="0" fontId="38" fillId="19" borderId="17" xfId="2" applyFont="1" applyFill="1" applyBorder="1" applyAlignment="1">
      <alignment horizontal="left" vertical="top" wrapText="1"/>
    </xf>
    <xf numFmtId="0" fontId="69" fillId="28" borderId="11" xfId="2" applyFont="1" applyFill="1" applyBorder="1" applyAlignment="1">
      <alignment horizontal="left" vertical="top" wrapText="1"/>
    </xf>
    <xf numFmtId="0" fontId="70" fillId="28" borderId="11" xfId="2" applyFont="1" applyFill="1" applyBorder="1" applyAlignment="1">
      <alignment horizontal="left" vertical="top" wrapText="1"/>
    </xf>
    <xf numFmtId="0" fontId="95" fillId="0" borderId="15" xfId="15" applyFont="1" applyBorder="1" applyAlignment="1">
      <alignment horizontal="center" vertical="top" wrapText="1"/>
    </xf>
    <xf numFmtId="0" fontId="95" fillId="0" borderId="0" xfId="15" applyFont="1" applyAlignment="1">
      <alignment horizontal="center" vertical="top" wrapText="1"/>
    </xf>
    <xf numFmtId="0" fontId="31" fillId="0" borderId="0" xfId="0" applyFont="1" applyAlignment="1">
      <alignment horizontal="center" vertical="top" wrapText="1"/>
    </xf>
    <xf numFmtId="0" fontId="31" fillId="0" borderId="15" xfId="0" applyFont="1" applyBorder="1" applyAlignment="1">
      <alignment vertical="top" wrapText="1"/>
    </xf>
    <xf numFmtId="0" fontId="31" fillId="0" borderId="15" xfId="0" applyFont="1" applyBorder="1" applyAlignment="1">
      <alignment vertical="top"/>
    </xf>
    <xf numFmtId="0" fontId="41" fillId="0" borderId="0" xfId="0" applyFont="1" applyAlignment="1">
      <alignment horizontal="center" vertical="top" wrapText="1"/>
    </xf>
    <xf numFmtId="0" fontId="31" fillId="0" borderId="15" xfId="7" applyFont="1" applyBorder="1" applyAlignment="1">
      <alignment horizontal="left" vertical="top"/>
    </xf>
    <xf numFmtId="0" fontId="31" fillId="0" borderId="0" xfId="7" applyFont="1" applyAlignment="1">
      <alignment horizontal="left" vertical="top"/>
    </xf>
    <xf numFmtId="0" fontId="32" fillId="0" borderId="0" xfId="7" applyFont="1" applyAlignment="1">
      <alignment horizontal="center" vertical="top"/>
    </xf>
    <xf numFmtId="0" fontId="32" fillId="0" borderId="4" xfId="7" applyFont="1" applyBorder="1" applyAlignment="1">
      <alignment horizontal="center" vertical="top"/>
    </xf>
    <xf numFmtId="0" fontId="31" fillId="0" borderId="2" xfId="7" applyFont="1" applyBorder="1" applyAlignment="1">
      <alignment horizontal="left" vertical="top"/>
    </xf>
    <xf numFmtId="0" fontId="31" fillId="0" borderId="11" xfId="7" applyFont="1" applyBorder="1" applyAlignment="1">
      <alignment horizontal="left" vertical="top"/>
    </xf>
    <xf numFmtId="0" fontId="41" fillId="0" borderId="0" xfId="7" applyFont="1" applyAlignment="1">
      <alignment horizontal="center" vertical="top"/>
    </xf>
    <xf numFmtId="0" fontId="41" fillId="0" borderId="0" xfId="7" applyFont="1" applyAlignment="1">
      <alignment horizontal="center" vertical="top" wrapText="1"/>
    </xf>
    <xf numFmtId="14" fontId="32" fillId="0" borderId="11" xfId="7" applyNumberFormat="1" applyFont="1" applyBorder="1" applyAlignment="1">
      <alignment horizontal="right" vertical="top"/>
    </xf>
    <xf numFmtId="0" fontId="32" fillId="0" borderId="5" xfId="7" applyFont="1" applyBorder="1" applyAlignment="1">
      <alignment horizontal="right" vertical="top"/>
    </xf>
    <xf numFmtId="0" fontId="31" fillId="0" borderId="0" xfId="7" applyFont="1" applyAlignment="1">
      <alignment horizontal="right" vertical="top" wrapText="1"/>
    </xf>
    <xf numFmtId="0" fontId="31" fillId="0" borderId="4" xfId="7" applyFont="1" applyBorder="1" applyAlignment="1">
      <alignment horizontal="right" vertical="top" wrapText="1"/>
    </xf>
    <xf numFmtId="0" fontId="55" fillId="0" borderId="9" xfId="7" applyFont="1" applyBorder="1" applyAlignment="1" applyProtection="1">
      <alignment horizontal="center" vertical="center" wrapText="1"/>
      <protection locked="0"/>
    </xf>
    <xf numFmtId="0" fontId="32" fillId="0" borderId="0" xfId="6" applyFont="1" applyAlignment="1">
      <alignment horizontal="left" vertical="top" wrapText="1"/>
    </xf>
    <xf numFmtId="0" fontId="34" fillId="0" borderId="0" xfId="7" applyFont="1" applyAlignment="1">
      <alignment horizontal="left" vertical="top"/>
    </xf>
    <xf numFmtId="0" fontId="87" fillId="31" borderId="42" xfId="0" applyFont="1" applyFill="1" applyBorder="1" applyAlignment="1">
      <alignment vertical="top" wrapText="1"/>
    </xf>
    <xf numFmtId="0" fontId="87" fillId="31" borderId="41" xfId="0" applyFont="1" applyFill="1" applyBorder="1" applyAlignment="1">
      <alignment vertical="top" wrapText="1"/>
    </xf>
    <xf numFmtId="49" fontId="81" fillId="9" borderId="39" xfId="0" applyNumberFormat="1" applyFont="1" applyFill="1" applyBorder="1" applyAlignment="1">
      <alignment wrapText="1"/>
    </xf>
    <xf numFmtId="49" fontId="81" fillId="9" borderId="40" xfId="0" applyNumberFormat="1" applyFont="1" applyFill="1" applyBorder="1" applyAlignment="1">
      <alignment wrapText="1"/>
    </xf>
    <xf numFmtId="0" fontId="81" fillId="9" borderId="0" xfId="0" applyFont="1" applyFill="1" applyAlignment="1">
      <alignment horizontal="left" vertical="top" wrapText="1"/>
    </xf>
    <xf numFmtId="0" fontId="81" fillId="9" borderId="19" xfId="0" applyFont="1" applyFill="1" applyBorder="1" applyAlignment="1">
      <alignment horizontal="left" vertical="top" wrapText="1"/>
    </xf>
    <xf numFmtId="0" fontId="83" fillId="31" borderId="42" xfId="0" applyFont="1" applyFill="1" applyBorder="1" applyAlignment="1">
      <alignment vertical="top" wrapText="1"/>
    </xf>
    <xf numFmtId="0" fontId="83" fillId="31" borderId="43" xfId="0" applyFont="1" applyFill="1" applyBorder="1" applyAlignment="1">
      <alignment vertical="top" wrapText="1"/>
    </xf>
    <xf numFmtId="0" fontId="83" fillId="31" borderId="44" xfId="0" applyFont="1" applyFill="1" applyBorder="1" applyAlignment="1">
      <alignment vertical="top" wrapText="1"/>
    </xf>
    <xf numFmtId="0" fontId="85" fillId="0" borderId="22" xfId="0" applyFont="1" applyBorder="1" applyAlignment="1">
      <alignment horizontal="center" vertical="top" wrapText="1"/>
    </xf>
    <xf numFmtId="0" fontId="85" fillId="0" borderId="18" xfId="0" applyFont="1" applyBorder="1" applyAlignment="1">
      <alignment horizontal="center" vertical="top" wrapText="1"/>
    </xf>
    <xf numFmtId="0" fontId="85" fillId="0" borderId="17" xfId="0" applyFont="1" applyBorder="1" applyAlignment="1">
      <alignment horizontal="center" vertical="top" wrapText="1"/>
    </xf>
    <xf numFmtId="0" fontId="85" fillId="0" borderId="24" xfId="0" applyFont="1" applyBorder="1" applyAlignment="1">
      <alignment horizontal="center" vertical="top" wrapText="1"/>
    </xf>
    <xf numFmtId="0" fontId="85" fillId="0" borderId="0" xfId="0" applyFont="1" applyAlignment="1">
      <alignment horizontal="center" vertical="top" wrapText="1"/>
    </xf>
    <xf numFmtId="0" fontId="84" fillId="0" borderId="22" xfId="0" applyFont="1" applyBorder="1" applyAlignment="1">
      <alignment horizontal="left" vertical="top" wrapText="1"/>
    </xf>
    <xf numFmtId="0" fontId="84" fillId="0" borderId="18" xfId="0" applyFont="1" applyBorder="1" applyAlignment="1">
      <alignment horizontal="left" vertical="top" wrapText="1"/>
    </xf>
    <xf numFmtId="0" fontId="84" fillId="0" borderId="17" xfId="0" applyFont="1" applyBorder="1" applyAlignment="1">
      <alignment horizontal="left" vertical="top" wrapText="1"/>
    </xf>
    <xf numFmtId="0" fontId="31" fillId="0" borderId="0" xfId="0" applyFont="1" applyAlignment="1"/>
    <xf numFmtId="0" fontId="59" fillId="0" borderId="0" xfId="15" applyFont="1"/>
    <xf numFmtId="0" fontId="28" fillId="5" borderId="3" xfId="15" applyFont="1" applyFill="1" applyBorder="1" applyAlignment="1"/>
    <xf numFmtId="0" fontId="5" fillId="5" borderId="6" xfId="15" applyFill="1" applyBorder="1" applyAlignment="1"/>
    <xf numFmtId="0" fontId="59" fillId="0" borderId="0" xfId="15" applyFont="1" applyAlignment="1">
      <alignment wrapText="1"/>
    </xf>
    <xf numFmtId="0" fontId="59" fillId="10" borderId="1" xfId="15" applyFont="1" applyFill="1" applyBorder="1" applyAlignment="1">
      <alignment wrapText="1"/>
    </xf>
  </cellXfs>
  <cellStyles count="19">
    <cellStyle name="Good" xfId="16" builtinId="26"/>
    <cellStyle name="Hyperlink" xfId="1" builtinId="8"/>
    <cellStyle name="Hyperlink 2" xfId="12" xr:uid="{00000000-0005-0000-0000-000001000000}"/>
    <cellStyle name="Normal" xfId="0" builtinId="0"/>
    <cellStyle name="Normal 2" xfId="9" xr:uid="{00000000-0005-0000-0000-000003000000}"/>
    <cellStyle name="Normal 2 2" xfId="10" xr:uid="{00000000-0005-0000-0000-000004000000}"/>
    <cellStyle name="Normal 2 2 2" xfId="11" xr:uid="{00000000-0005-0000-0000-000005000000}"/>
    <cellStyle name="Normal 2 2 3" xfId="13" xr:uid="{00000000-0005-0000-0000-000006000000}"/>
    <cellStyle name="Normal 2 3" xfId="14" xr:uid="{00000000-0005-0000-0000-000007000000}"/>
    <cellStyle name="Normal 2 4" xfId="17" xr:uid="{963B6B7E-F112-4516-871F-F44B46598C2D}"/>
    <cellStyle name="Normal 3" xfId="2" xr:uid="{00000000-0005-0000-0000-000008000000}"/>
    <cellStyle name="Normal 4" xfId="15" xr:uid="{00000000-0005-0000-0000-000009000000}"/>
    <cellStyle name="Normal 5" xfId="3" xr:uid="{00000000-0005-0000-0000-00000A000000}"/>
    <cellStyle name="Normal_2011 RA Coilte SHC Summary v10 - no names 2" xfId="18" xr:uid="{E2A330E6-982E-423A-8303-1754299EFA8D}"/>
    <cellStyle name="Normal_glossary" xfId="4" xr:uid="{00000000-0005-0000-0000-00000C000000}"/>
    <cellStyle name="Normal_RT-COC-001-13 Report spreadsheet" xfId="5" xr:uid="{00000000-0005-0000-0000-00000D000000}"/>
    <cellStyle name="Normal_RT-COC-001-18 Report spreadsheet" xfId="6" xr:uid="{00000000-0005-0000-0000-00000E000000}"/>
    <cellStyle name="Normal_RT-FM-001-03 Forest cert report template" xfId="7" xr:uid="{00000000-0005-0000-0000-00000F000000}"/>
    <cellStyle name="Normal_T&amp;M RA report 2005 draft 2" xfId="8" xr:uid="{00000000-0005-0000-0000-000010000000}"/>
  </cellStyles>
  <dxfs count="29">
    <dxf>
      <font>
        <color rgb="FF9C0006"/>
      </font>
      <fill>
        <patternFill>
          <bgColor rgb="FFFFC7CE"/>
        </patternFill>
      </fill>
    </dxf>
    <dxf>
      <font>
        <color rgb="FF9C0006"/>
      </font>
      <fill>
        <patternFill>
          <bgColor rgb="FFFFC7CE"/>
        </patternFill>
      </fill>
    </dxf>
    <dxf>
      <fill>
        <patternFill>
          <bgColor rgb="FFFFC000"/>
        </patternFill>
      </fill>
    </dxf>
    <dxf>
      <font>
        <b val="0"/>
        <i val="0"/>
        <strike val="0"/>
        <condense val="0"/>
        <extend val="0"/>
        <outline val="0"/>
        <shadow val="0"/>
        <u val="none"/>
        <vertAlign val="baseline"/>
        <sz val="11"/>
        <color auto="1"/>
        <name val="Cambria"/>
        <scheme val="none"/>
      </font>
      <alignment horizontal="left" vertical="center" textRotation="0" wrapText="0" indent="0" justifyLastLine="0" shrinkToFit="0" readingOrder="0"/>
    </dxf>
    <dxf>
      <alignment horizontal="left" vertical="center" textRotation="0" indent="0" justifyLastLine="0" shrinkToFit="0" readingOrder="0"/>
    </dxf>
    <dxf>
      <alignment textRotation="0" wrapText="1" indent="0" justifyLastLine="0" shrinkToFit="0" readingOrder="0"/>
    </dxf>
    <dxf>
      <border>
        <bottom style="thin">
          <color indexed="64"/>
        </bottom>
      </border>
    </dxf>
    <dxf>
      <font>
        <b val="0"/>
        <i val="0"/>
        <strike val="0"/>
        <condense val="0"/>
        <extend val="0"/>
        <outline val="0"/>
        <shadow val="0"/>
        <u val="none"/>
        <vertAlign val="baseline"/>
        <sz val="11"/>
        <color auto="1"/>
        <name val="Cambria"/>
        <scheme val="major"/>
      </font>
      <fill>
        <patternFill patternType="solid">
          <fgColor indexed="64"/>
          <bgColor theme="9" tint="0.59999389629810485"/>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B7DEE8"/>
      <color rgb="FFFF99FF"/>
      <color rgb="FFFFCC66"/>
      <color rgb="FF1F497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2" name="Picture 1">
          <a:extLst>
            <a:ext uri="{FF2B5EF4-FFF2-40B4-BE49-F238E27FC236}">
              <a16:creationId xmlns:a16="http://schemas.microsoft.com/office/drawing/2014/main" id="{A39BFBF3-20CE-4A32-8C8E-E71B9B9D2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4</xdr:col>
      <xdr:colOff>1607608</xdr:colOff>
      <xdr:row>0</xdr:row>
      <xdr:rowOff>1952625</xdr:rowOff>
    </xdr:to>
    <xdr:pic>
      <xdr:nvPicPr>
        <xdr:cNvPr id="3" name="Picture 3">
          <a:extLst>
            <a:ext uri="{FF2B5EF4-FFF2-40B4-BE49-F238E27FC236}">
              <a16:creationId xmlns:a16="http://schemas.microsoft.com/office/drawing/2014/main" id="{611E719E-B099-420C-9F21-F80747D51A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1</xdr:col>
      <xdr:colOff>1305984</xdr:colOff>
      <xdr:row>0</xdr:row>
      <xdr:rowOff>1695450</xdr:rowOff>
    </xdr:to>
    <xdr:pic>
      <xdr:nvPicPr>
        <xdr:cNvPr id="4" name="Picture 2">
          <a:extLst>
            <a:ext uri="{FF2B5EF4-FFF2-40B4-BE49-F238E27FC236}">
              <a16:creationId xmlns:a16="http://schemas.microsoft.com/office/drawing/2014/main" id="{C56A67E5-0979-433C-AC8C-84634904CB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609600</xdr:rowOff>
    </xdr:from>
    <xdr:to>
      <xdr:col>0</xdr:col>
      <xdr:colOff>2286000</xdr:colOff>
      <xdr:row>0</xdr:row>
      <xdr:rowOff>1771650</xdr:rowOff>
    </xdr:to>
    <xdr:pic>
      <xdr:nvPicPr>
        <xdr:cNvPr id="2239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C9D9AA0-0205-4F98-858A-1283D3CBF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6096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466725</xdr:rowOff>
    </xdr:from>
    <xdr:to>
      <xdr:col>0</xdr:col>
      <xdr:colOff>1466850</xdr:colOff>
      <xdr:row>0</xdr:row>
      <xdr:rowOff>1381125</xdr:rowOff>
    </xdr:to>
    <xdr:pic>
      <xdr:nvPicPr>
        <xdr:cNvPr id="57395"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DBF9FED7-8378-492E-A23C-51C77F4085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361950</xdr:rowOff>
    </xdr:from>
    <xdr:to>
      <xdr:col>0</xdr:col>
      <xdr:colOff>1695450</xdr:colOff>
      <xdr:row>0</xdr:row>
      <xdr:rowOff>1371600</xdr:rowOff>
    </xdr:to>
    <xdr:pic>
      <xdr:nvPicPr>
        <xdr:cNvPr id="5" name="Picture 4">
          <a:extLst>
            <a:ext uri="{FF2B5EF4-FFF2-40B4-BE49-F238E27FC236}">
              <a16:creationId xmlns:a16="http://schemas.microsoft.com/office/drawing/2014/main" id="{B941CA34-21B2-495D-991A-8692BFD50E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342900</xdr:colOff>
      <xdr:row>0</xdr:row>
      <xdr:rowOff>123825</xdr:rowOff>
    </xdr:from>
    <xdr:to>
      <xdr:col>3</xdr:col>
      <xdr:colOff>1606550</xdr:colOff>
      <xdr:row>0</xdr:row>
      <xdr:rowOff>1676400</xdr:rowOff>
    </xdr:to>
    <xdr:pic>
      <xdr:nvPicPr>
        <xdr:cNvPr id="2" name="Picture 1">
          <a:extLst>
            <a:ext uri="{FF2B5EF4-FFF2-40B4-BE49-F238E27FC236}">
              <a16:creationId xmlns:a16="http://schemas.microsoft.com/office/drawing/2014/main" id="{73724AD7-82FA-4907-AA56-DB8FED34B919}"/>
            </a:ext>
            <a:ext uri="{147F2762-F138-4A5C-976F-8EAC2B608ADB}">
              <a16:predDERef xmlns:a16="http://schemas.microsoft.com/office/drawing/2014/main" pred="{ECFF6F79-F872-44F6-ADBB-C3FBBAD58437}"/>
            </a:ext>
          </a:extLst>
        </xdr:cNvPr>
        <xdr:cNvPicPr>
          <a:picLocks noChangeAspect="1"/>
        </xdr:cNvPicPr>
      </xdr:nvPicPr>
      <xdr:blipFill>
        <a:blip xmlns:r="http://schemas.openxmlformats.org/officeDocument/2006/relationships" r:embed="rId3"/>
        <a:stretch>
          <a:fillRect/>
        </a:stretch>
      </xdr:blipFill>
      <xdr:spPr>
        <a:xfrm>
          <a:off x="6057900" y="123825"/>
          <a:ext cx="1266825" cy="1552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Documents\Matt\Auditing\Fountains%20Forestry\2021\RT-FM-001a-06%20PEFC%20report%20-%20Fountains%20Forestry%20-%20RA%202021%20d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asicinf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RA Cert process"/>
      <sheetName val="5 RA Org Structure+Management"/>
      <sheetName val="6 S1"/>
      <sheetName val="7 S2"/>
      <sheetName val="8 S3"/>
      <sheetName val="9 S4"/>
      <sheetName val="A1 UKWAS Checklist"/>
      <sheetName val="A2 Stakeholder Summary"/>
      <sheetName val="A3 Species list"/>
      <sheetName val="A6 FSC&amp;PEFC UK Group checklist"/>
      <sheetName val="A7 Members &amp; FMUs"/>
      <sheetName val="PEFC UK sampling"/>
      <sheetName val="A11a Cert Decsn"/>
      <sheetName val="A12a Product schedule"/>
      <sheetName val="A14a Product Codes"/>
      <sheetName val="A15 Opening and Closing Meeting"/>
      <sheetName val="Sheet1"/>
    </sheetNames>
    <sheetDataSet>
      <sheetData sheetId="0">
        <row r="3">
          <cell r="D3" t="str">
            <v>Fountains Forestry</v>
          </cell>
        </row>
        <row r="8">
          <cell r="D8" t="str">
            <v>SA-PEFC-FM/COC-005879</v>
          </cell>
        </row>
      </sheetData>
      <sheetData sheetId="1">
        <row r="15">
          <cell r="C15" t="str">
            <v xml:space="preserve">Fountains Forestry  
Bogallan 
North Kessock 
Inverness 
IV1 3XE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Fountains Forestry</v>
          </cell>
        </row>
        <row r="5">
          <cell r="B5" t="str">
            <v>United Kingdom</v>
          </cell>
        </row>
      </sheetData>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Checklist"/>
      <sheetName val="Audit Programme"/>
      <sheetName val="A2 Stakeholder Summary"/>
      <sheetName val="A3 Species list"/>
      <sheetName val="A6 Group checklist"/>
      <sheetName val="A6a Multisite checklist"/>
      <sheetName val="A7 Members &amp; FMUs"/>
      <sheetName val="A8a Sampling"/>
      <sheetName val="A11a Cert Decsn"/>
      <sheetName val="A12a Product schedule"/>
      <sheetName val="A14a Product Codes"/>
      <sheetName val="A15 Opening and Closing Meeting"/>
      <sheetName val="Sheet1"/>
    </sheetNames>
    <sheetDataSet>
      <sheetData sheetId="0"/>
      <sheetData sheetId="1">
        <row r="11">
          <cell r="C11" t="str">
            <v>Fountains Forestry</v>
          </cell>
        </row>
        <row r="16">
          <cell r="C16" t="str">
            <v>United Kingdom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persons/person.xml><?xml version="1.0" encoding="utf-8"?>
<personList xmlns="http://schemas.microsoft.com/office/spreadsheetml/2018/threadedcomments" xmlns:x="http://schemas.openxmlformats.org/spreadsheetml/2006/main">
  <person displayName="Daniel Gough" id="{FFDEADDA-10FD-49E1-B3D5-0553FFD4398F}" userId="S::DGough@soilassociation.org::2951a8b2-d6f6-4ea0-8cec-65ad4990aca0" providerId="AD"/>
  <person displayName="Madeleine Binns" id="{8A96FF92-CD0C-4CAD-9F66-1D7BAD3A71D4}" userId="S::MBinns@soilassociation.org::0f34b3c2-b2bf-4c0e-a617-75dad6bd8096" providerId="AD"/>
  <person displayName="Nicola Brennan" id="{02868ECC-1603-4D28-905F-0605C41830FC}" userId="S::NBrennan@soilassociation.org::b46b8faa-9148-486a-b2bc-7448cf62f15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E862BC-4B3F-4BAB-B569-8636F0667E47}" name="Table252" displayName="Table252" ref="B236:D244" totalsRowShown="0" headerRowDxfId="7" headerRowBorderDxfId="6" headerRowCellStyle="Normal_T&amp;M RA report 2005 draft 2">
  <tableColumns count="3">
    <tableColumn id="1" xr3:uid="{1BB7E2A7-E579-4602-ABC6-BCFD568E6E57}" name="Column A" dataDxfId="5"/>
    <tableColumn id="2" xr3:uid="{239D19F2-795D-48F4-A8D8-661F5039AA1F}" name="Column B" dataDxfId="4"/>
    <tableColumn id="3" xr3:uid="{DB8C739E-C190-4C4D-9388-567087C5831B}" name="Column C" dataDxfId="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dT="2022-12-15T12:12:04.16" personId="{FFDEADDA-10FD-49E1-B3D5-0553FFD4398F}" id="{4FE810E1-FD25-47DE-869D-930263F5B142}">
    <text>13/12/2022: Group member Balgothrie (F104) removed</text>
  </threadedComment>
  <threadedComment ref="C19" dT="2025-01-17T11:23:03.90" personId="{8A96FF92-CD0C-4CAD-9F66-1D7BAD3A71D4}" id="{89BE11D8-FC80-44D3-B002-97DA4B81F9CF}">
    <text>17/01/2025 Mbi - New organisation name</text>
  </threadedComment>
  <threadedComment ref="C19" dT="2025-04-28T08:59:15.39" personId="{8A96FF92-CD0C-4CAD-9F66-1D7BAD3A71D4}" id="{AA342C76-8555-40C9-A01D-19BFA6C2D666}" parentId="{89BE11D8-FC80-44D3-B002-97DA4B81F9CF}">
    <text>28/04/2025 - member F109 removed</text>
  </threadedComment>
</ThreadedComments>
</file>

<file path=xl/threadedComments/threadedComment2.xml><?xml version="1.0" encoding="utf-8"?>
<ThreadedComments xmlns="http://schemas.microsoft.com/office/spreadsheetml/2018/threadedcomments" xmlns:x="http://schemas.openxmlformats.org/spreadsheetml/2006/main">
  <threadedComment ref="C10" dT="2021-05-10T14:41:04.28" personId="{02868ECC-1603-4D28-905F-0605C41830FC}" id="{6CBF100F-CE5F-43AB-B7E2-614E58B5FD1E}">
    <text>For audit plan please contact Andrew Clark, Complaince Manager, M: 07876 556516
T: 01786 406361
andrew.clark@fountainsforestry.co.uk</text>
  </threadedComment>
</ThreadedComments>
</file>

<file path=xl/threadedComments/threadedComment3.xml><?xml version="1.0" encoding="utf-8"?>
<ThreadedComments xmlns="http://schemas.microsoft.com/office/spreadsheetml/2018/threadedcomments" xmlns:x="http://schemas.openxmlformats.org/spreadsheetml/2006/main">
  <threadedComment ref="O30" dT="2022-02-03T18:23:09.70" personId="{02868ECC-1603-4D28-905F-0605C41830FC}" id="{A4E0FD00-DE9F-4AD3-8EE1-0BD1E57EE2CF}">
    <text>decreased from 502.02</text>
  </threadedComment>
  <threadedComment ref="O40" dT="2022-02-03T18:38:48.33" personId="{02868ECC-1603-4D28-905F-0605C41830FC}" id="{99ECCB3B-E56C-4568-85E7-1CB768041D07}">
    <text>Reduced from 284.3</text>
  </threadedComment>
  <threadedComment ref="O43" dT="2022-02-03T18:22:30.98" personId="{02868ECC-1603-4D28-905F-0605C41830FC}" id="{C2444405-4C31-4A45-83A9-2F966B81193A}">
    <text>Increased from 72.3ha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fountainsforestry.co.uk/"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nbrennan/AppData/nbrennan/AppData/Local/AppData/Roaming/Microsoft/Excel/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 Id="rId4" Type="http://schemas.microsoft.com/office/2017/10/relationships/threadedComment" Target="../threadedComments/threadedComment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http://unstats.un.org/unsd/cr/registry/regcs.asp?Cl=16&amp;Lg=1&amp;Co=312" TargetMode="External"/><Relationship Id="rId3" Type="http://schemas.openxmlformats.org/officeDocument/2006/relationships/hyperlink" Target="http://unstats.un.org/unsd/cr/registry/regcs.asp?Cl=16&amp;Lg=1&amp;Co=3812" TargetMode="External"/><Relationship Id="rId7" Type="http://schemas.openxmlformats.org/officeDocument/2006/relationships/hyperlink" Target="http://unstats.un.org/unsd/cr/registry/regcs.asp?Cl=16&amp;Lg=1&amp;Co=38112" TargetMode="External"/><Relationship Id="rId12" Type="http://schemas.openxmlformats.org/officeDocument/2006/relationships/printerSettings" Target="../printerSettings/printerSettings22.bin"/><Relationship Id="rId2" Type="http://schemas.openxmlformats.org/officeDocument/2006/relationships/hyperlink" Target="http://unstats.un.org/unsd/cr/registry/regcs.asp?Cl=16&amp;Lg=1&amp;Co=3811" TargetMode="External"/><Relationship Id="rId1" Type="http://schemas.openxmlformats.org/officeDocument/2006/relationships/hyperlink" Target="http://unstats.un.org/unsd/cr/registry/regcs.asp?Cl=16&amp;Lg=1&amp;Co=311" TargetMode="External"/><Relationship Id="rId6" Type="http://schemas.openxmlformats.org/officeDocument/2006/relationships/hyperlink" Target="http://unstats.un.org/unsd/cr/registry/regcs.asp?Cl=16&amp;Lg=1&amp;Co=3816" TargetMode="External"/><Relationship Id="rId11" Type="http://schemas.openxmlformats.org/officeDocument/2006/relationships/hyperlink" Target="http://unstats.un.org/unsd/cr/registry/regcs.asp?Cl=16&amp;Lg=1&amp;Co=31100" TargetMode="External"/><Relationship Id="rId5" Type="http://schemas.openxmlformats.org/officeDocument/2006/relationships/hyperlink" Target="http://unstats.un.org/unsd/cr/registry/regcs.asp?Cl=16&amp;Lg=1&amp;Co=3814" TargetMode="External"/><Relationship Id="rId10" Type="http://schemas.openxmlformats.org/officeDocument/2006/relationships/hyperlink" Target="http://unstats.un.org/unsd/cr/registry/regcs.asp?Cl=16&amp;Lg=1&amp;Co=317" TargetMode="External"/><Relationship Id="rId4" Type="http://schemas.openxmlformats.org/officeDocument/2006/relationships/hyperlink" Target="http://unstats.un.org/unsd/cr/registry/regcs.asp?Cl=16&amp;Lg=1&amp;Co=3813" TargetMode="External"/><Relationship Id="rId9" Type="http://schemas.openxmlformats.org/officeDocument/2006/relationships/hyperlink" Target="http://unstats.un.org/unsd/cr/registry/regcs.asp?Cl=16&amp;Lg=1&amp;Co=3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32"/>
  <sheetViews>
    <sheetView tabSelected="1" view="pageBreakPreview" zoomScaleNormal="75" zoomScaleSheetLayoutView="100" workbookViewId="0">
      <selection activeCell="D7" sqref="D7:F7"/>
    </sheetView>
  </sheetViews>
  <sheetFormatPr defaultColWidth="9" defaultRowHeight="12.6"/>
  <cols>
    <col min="1" max="1" width="9.7109375" style="2" customWidth="1"/>
    <col min="2" max="2" width="25" style="2" customWidth="1"/>
    <col min="3" max="3" width="33.28515625" style="2" customWidth="1"/>
    <col min="4" max="4" width="41.28515625" style="2" customWidth="1"/>
    <col min="5" max="5" width="28.85546875" style="2" customWidth="1"/>
    <col min="6" max="6" width="42" style="2" customWidth="1"/>
    <col min="7" max="7" width="15.42578125" style="2" customWidth="1"/>
    <col min="8" max="16384" width="9" style="2"/>
  </cols>
  <sheetData>
    <row r="1" spans="1:8" ht="163.5" customHeight="1">
      <c r="A1" s="796"/>
      <c r="B1" s="797"/>
      <c r="C1" s="797"/>
      <c r="D1" s="460" t="s">
        <v>0</v>
      </c>
      <c r="E1" s="798"/>
      <c r="F1" s="798"/>
      <c r="G1" s="1"/>
    </row>
    <row r="2" spans="1:8">
      <c r="H2" s="500"/>
    </row>
    <row r="3" spans="1:8" ht="39.75" customHeight="1">
      <c r="A3" s="799" t="s">
        <v>1</v>
      </c>
      <c r="B3" s="800"/>
      <c r="C3" s="800"/>
      <c r="D3" s="501" t="s">
        <v>2</v>
      </c>
      <c r="E3" s="502"/>
      <c r="F3" s="502"/>
      <c r="H3" s="503"/>
    </row>
    <row r="4" spans="1:8" ht="17.45">
      <c r="A4" s="504"/>
      <c r="B4" s="505"/>
      <c r="D4" s="506"/>
      <c r="H4" s="503"/>
    </row>
    <row r="5" spans="1:8" s="4" customFormat="1" ht="17.45">
      <c r="A5" s="801" t="s">
        <v>3</v>
      </c>
      <c r="B5" s="802"/>
      <c r="C5" s="802"/>
      <c r="D5" s="507" t="s">
        <v>2</v>
      </c>
      <c r="E5" s="210"/>
      <c r="F5" s="210"/>
      <c r="H5" s="3"/>
    </row>
    <row r="6" spans="1:8" s="4" customFormat="1" ht="17.45">
      <c r="A6" s="508" t="s">
        <v>4</v>
      </c>
      <c r="B6" s="509"/>
      <c r="D6" s="507" t="s">
        <v>5</v>
      </c>
      <c r="E6" s="210"/>
      <c r="F6" s="210"/>
      <c r="H6" s="3"/>
    </row>
    <row r="7" spans="1:8" s="4" customFormat="1" ht="69.75" customHeight="1">
      <c r="A7" s="793" t="s">
        <v>6</v>
      </c>
      <c r="B7" s="794"/>
      <c r="C7" s="794"/>
      <c r="D7" s="803" t="s">
        <v>7</v>
      </c>
      <c r="E7" s="804"/>
      <c r="F7" s="804"/>
      <c r="H7" s="3"/>
    </row>
    <row r="8" spans="1:8" s="4" customFormat="1" ht="37.5" customHeight="1">
      <c r="A8" s="508" t="s">
        <v>8</v>
      </c>
      <c r="D8" s="792" t="s">
        <v>9</v>
      </c>
      <c r="E8" s="792"/>
      <c r="F8" s="210"/>
      <c r="H8" s="3"/>
    </row>
    <row r="9" spans="1:8" s="4" customFormat="1" ht="37.5" customHeight="1">
      <c r="A9" s="510" t="s">
        <v>10</v>
      </c>
      <c r="B9" s="511"/>
      <c r="C9" s="511"/>
      <c r="D9" s="512" t="s">
        <v>11</v>
      </c>
      <c r="E9" s="513"/>
      <c r="F9" s="210"/>
      <c r="H9" s="3"/>
    </row>
    <row r="10" spans="1:8" s="4" customFormat="1" ht="17.45">
      <c r="A10" s="508" t="s">
        <v>12</v>
      </c>
      <c r="B10" s="509"/>
      <c r="D10" s="556">
        <v>44523</v>
      </c>
      <c r="E10" s="210"/>
      <c r="F10" s="210"/>
      <c r="H10" s="3"/>
    </row>
    <row r="11" spans="1:8" s="4" customFormat="1" ht="17.45">
      <c r="A11" s="793" t="s">
        <v>13</v>
      </c>
      <c r="B11" s="794"/>
      <c r="C11" s="794"/>
      <c r="D11" s="556">
        <v>46348</v>
      </c>
      <c r="E11" s="210"/>
      <c r="F11" s="210"/>
      <c r="H11" s="3"/>
    </row>
    <row r="12" spans="1:8" s="4" customFormat="1" ht="17.45">
      <c r="A12" s="508"/>
      <c r="B12" s="509"/>
    </row>
    <row r="13" spans="1:8" s="4" customFormat="1" ht="17.45">
      <c r="B13" s="509"/>
    </row>
    <row r="14" spans="1:8" s="4" customFormat="1" ht="14.1">
      <c r="A14" s="514"/>
      <c r="B14" s="515" t="s">
        <v>14</v>
      </c>
      <c r="C14" s="515" t="s">
        <v>15</v>
      </c>
      <c r="D14" s="515" t="s">
        <v>16</v>
      </c>
      <c r="E14" s="515" t="s">
        <v>17</v>
      </c>
      <c r="F14" s="516" t="s">
        <v>18</v>
      </c>
      <c r="G14" s="517"/>
    </row>
    <row r="15" spans="1:8" s="4" customFormat="1" ht="14.45" thickBot="1">
      <c r="A15" s="740" t="s">
        <v>19</v>
      </c>
      <c r="B15" s="741"/>
      <c r="C15" s="741"/>
      <c r="D15" s="741"/>
      <c r="E15" s="741"/>
      <c r="F15" s="742"/>
      <c r="G15" s="517"/>
    </row>
    <row r="16" spans="1:8" s="4" customFormat="1" ht="42">
      <c r="A16" s="743" t="s">
        <v>20</v>
      </c>
      <c r="B16" s="744" t="s">
        <v>21</v>
      </c>
      <c r="C16" s="744" t="s">
        <v>22</v>
      </c>
      <c r="D16" s="744" t="s">
        <v>23</v>
      </c>
      <c r="E16" s="744" t="s">
        <v>24</v>
      </c>
      <c r="F16" s="745" t="s">
        <v>25</v>
      </c>
      <c r="G16" s="518"/>
    </row>
    <row r="17" spans="1:7" s="4" customFormat="1" ht="27.95">
      <c r="A17" s="746" t="s">
        <v>26</v>
      </c>
      <c r="B17" s="739" t="s">
        <v>27</v>
      </c>
      <c r="C17" s="739" t="s">
        <v>28</v>
      </c>
      <c r="D17" s="739" t="s">
        <v>29</v>
      </c>
      <c r="E17" s="739" t="s">
        <v>30</v>
      </c>
      <c r="F17" s="747" t="s">
        <v>31</v>
      </c>
      <c r="G17" s="518"/>
    </row>
    <row r="18" spans="1:7" s="4" customFormat="1" ht="56.1">
      <c r="A18" s="746" t="s">
        <v>32</v>
      </c>
      <c r="B18" s="739" t="s">
        <v>33</v>
      </c>
      <c r="C18" s="739" t="s">
        <v>34</v>
      </c>
      <c r="D18" s="739" t="s">
        <v>35</v>
      </c>
      <c r="E18" s="739" t="s">
        <v>36</v>
      </c>
      <c r="F18" s="747" t="s">
        <v>36</v>
      </c>
      <c r="G18" s="518"/>
    </row>
    <row r="19" spans="1:7" s="4" customFormat="1" ht="71.099999999999994" customHeight="1">
      <c r="A19" s="746" t="s">
        <v>37</v>
      </c>
      <c r="B19" s="739" t="s">
        <v>38</v>
      </c>
      <c r="C19" s="739" t="s">
        <v>39</v>
      </c>
      <c r="D19" s="739" t="s">
        <v>40</v>
      </c>
      <c r="E19" s="739" t="s">
        <v>41</v>
      </c>
      <c r="F19" s="747" t="s">
        <v>41</v>
      </c>
      <c r="G19" s="518"/>
    </row>
    <row r="20" spans="1:7" s="4" customFormat="1" ht="14.45" thickBot="1">
      <c r="A20" s="748" t="s">
        <v>42</v>
      </c>
      <c r="B20" s="749"/>
      <c r="C20" s="749"/>
      <c r="D20" s="749"/>
      <c r="E20" s="749"/>
      <c r="F20" s="750"/>
      <c r="G20" s="518"/>
    </row>
    <row r="21" spans="1:7" s="4" customFormat="1" ht="17.45">
      <c r="B21" s="509"/>
    </row>
    <row r="22" spans="1:7" s="4" customFormat="1" ht="18" customHeight="1">
      <c r="A22" s="795" t="s">
        <v>43</v>
      </c>
      <c r="B22" s="795"/>
      <c r="C22" s="795"/>
      <c r="D22" s="795"/>
      <c r="E22" s="795"/>
      <c r="F22" s="795"/>
    </row>
    <row r="23" spans="1:7" ht="14.1">
      <c r="A23" s="790" t="s">
        <v>44</v>
      </c>
      <c r="B23" s="859"/>
      <c r="C23" s="859"/>
      <c r="D23" s="859"/>
      <c r="E23" s="859"/>
      <c r="F23" s="859"/>
      <c r="G23" s="1"/>
    </row>
    <row r="24" spans="1:7" ht="14.1">
      <c r="A24" s="157"/>
      <c r="B24" s="157"/>
    </row>
    <row r="25" spans="1:7" ht="14.1">
      <c r="A25" s="790" t="s">
        <v>45</v>
      </c>
      <c r="B25" s="859"/>
      <c r="C25" s="859"/>
      <c r="D25" s="859"/>
      <c r="E25" s="859"/>
      <c r="F25" s="859"/>
      <c r="G25" s="1"/>
    </row>
    <row r="26" spans="1:7" ht="14.1">
      <c r="A26" s="790" t="s">
        <v>46</v>
      </c>
      <c r="B26" s="859"/>
      <c r="C26" s="859"/>
      <c r="D26" s="859"/>
      <c r="E26" s="859"/>
      <c r="F26" s="859"/>
      <c r="G26" s="1"/>
    </row>
    <row r="27" spans="1:7" ht="14.1">
      <c r="A27" s="790" t="s">
        <v>47</v>
      </c>
      <c r="B27" s="859"/>
      <c r="C27" s="859"/>
      <c r="D27" s="859"/>
      <c r="E27" s="859"/>
      <c r="F27" s="859"/>
      <c r="G27" s="1"/>
    </row>
    <row r="28" spans="1:7" ht="14.1">
      <c r="A28" s="5"/>
      <c r="B28" s="5"/>
    </row>
    <row r="29" spans="1:7" ht="14.1">
      <c r="A29" s="791" t="s">
        <v>48</v>
      </c>
      <c r="B29" s="859"/>
      <c r="C29" s="859"/>
      <c r="D29" s="859"/>
      <c r="E29" s="859"/>
      <c r="F29" s="859"/>
      <c r="G29" s="1"/>
    </row>
    <row r="30" spans="1:7" ht="14.1">
      <c r="A30" s="791" t="s">
        <v>49</v>
      </c>
      <c r="B30" s="859"/>
      <c r="C30" s="859"/>
      <c r="D30" s="859"/>
      <c r="E30" s="859"/>
      <c r="F30" s="859"/>
      <c r="G30" s="1"/>
    </row>
    <row r="32" spans="1:7">
      <c r="A32" s="2" t="s">
        <v>50</v>
      </c>
    </row>
  </sheetData>
  <sheetProtection password="CD46" sheet="1" objects="1" scenarios="1" formatCells="0" formatColumns="0" formatRows="0" insertColumns="0" insertRows="0" insertHyperlinks="0" deleteColumns="0" deleteRows="0" selectLockedCells="1"/>
  <mergeCells count="15">
    <mergeCell ref="A1:C1"/>
    <mergeCell ref="E1:F1"/>
    <mergeCell ref="A3:C3"/>
    <mergeCell ref="A5:C5"/>
    <mergeCell ref="A7:C7"/>
    <mergeCell ref="D7:F7"/>
    <mergeCell ref="A27:F27"/>
    <mergeCell ref="A29:F29"/>
    <mergeCell ref="A30:F30"/>
    <mergeCell ref="D8:E8"/>
    <mergeCell ref="A11:C11"/>
    <mergeCell ref="A22:F22"/>
    <mergeCell ref="A23:F23"/>
    <mergeCell ref="A25:F25"/>
    <mergeCell ref="A26:F26"/>
  </mergeCells>
  <pageMargins left="0.75" right="0.75" top="1" bottom="1" header="0.5" footer="0.5"/>
  <pageSetup paperSize="9" scale="48"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A81"/>
  <sheetViews>
    <sheetView view="pageBreakPreview" zoomScaleNormal="75" zoomScaleSheetLayoutView="100" workbookViewId="0">
      <selection activeCell="F19" sqref="F19"/>
    </sheetView>
  </sheetViews>
  <sheetFormatPr defaultColWidth="9" defaultRowHeight="14.1"/>
  <cols>
    <col min="1" max="1" width="7.42578125" style="90" customWidth="1"/>
    <col min="2" max="2" width="60.85546875" style="6" customWidth="1"/>
    <col min="3" max="3" width="80.140625" style="6" customWidth="1"/>
    <col min="4" max="4" width="68" style="43" customWidth="1"/>
    <col min="5" max="5" width="6" style="56" customWidth="1"/>
    <col min="6" max="7" width="9" style="157" hidden="1" customWidth="1"/>
    <col min="8" max="10" width="0" style="157" hidden="1" customWidth="1"/>
    <col min="11" max="16384" width="9" style="157"/>
  </cols>
  <sheetData>
    <row r="1" spans="1:7" ht="42.6" thickBot="1">
      <c r="A1" s="57">
        <v>1</v>
      </c>
      <c r="B1" s="50" t="s">
        <v>51</v>
      </c>
      <c r="C1" s="159" t="s">
        <v>52</v>
      </c>
      <c r="D1" s="178" t="s">
        <v>53</v>
      </c>
    </row>
    <row r="2" spans="1:7">
      <c r="A2" s="91">
        <v>1.1000000000000001</v>
      </c>
      <c r="B2" s="51" t="s">
        <v>54</v>
      </c>
      <c r="C2" s="51" t="s">
        <v>55</v>
      </c>
      <c r="D2" s="160" t="s">
        <v>56</v>
      </c>
    </row>
    <row r="3" spans="1:7">
      <c r="A3" s="92" t="s">
        <v>57</v>
      </c>
      <c r="B3" s="161" t="s">
        <v>58</v>
      </c>
      <c r="C3" s="173" t="str">
        <f>Cover!$D$8</f>
        <v>SA-PEFC-FM/COC-005879</v>
      </c>
      <c r="D3" s="166" t="s">
        <v>59</v>
      </c>
    </row>
    <row r="4" spans="1:7" ht="36" customHeight="1">
      <c r="A4" s="92" t="s">
        <v>60</v>
      </c>
      <c r="B4" s="164" t="s">
        <v>61</v>
      </c>
      <c r="C4" s="174" t="s">
        <v>62</v>
      </c>
      <c r="D4" s="94"/>
    </row>
    <row r="5" spans="1:7" ht="115.5" customHeight="1">
      <c r="A5" s="92" t="s">
        <v>63</v>
      </c>
      <c r="B5" s="27" t="s">
        <v>64</v>
      </c>
      <c r="C5" s="175"/>
      <c r="D5" s="168"/>
    </row>
    <row r="6" spans="1:7" ht="14.45" thickBot="1">
      <c r="A6" s="91">
        <v>1.2</v>
      </c>
      <c r="B6" s="53" t="s">
        <v>65</v>
      </c>
      <c r="C6" s="53"/>
      <c r="D6" s="145"/>
    </row>
    <row r="7" spans="1:7" ht="14.45" thickBot="1">
      <c r="A7" s="142" t="s">
        <v>66</v>
      </c>
      <c r="B7" s="177" t="s">
        <v>67</v>
      </c>
      <c r="C7" s="174" t="str">
        <f>Cover!D3</f>
        <v>F&amp;W Forestry UK Limited</v>
      </c>
      <c r="D7" s="93"/>
    </row>
    <row r="8" spans="1:7" ht="14.45" thickBot="1">
      <c r="A8" s="142" t="s">
        <v>68</v>
      </c>
      <c r="B8" s="177" t="s">
        <v>69</v>
      </c>
      <c r="C8" s="174"/>
      <c r="D8" s="93"/>
    </row>
    <row r="9" spans="1:7" ht="14.45" thickBot="1">
      <c r="A9" s="142" t="s">
        <v>70</v>
      </c>
      <c r="B9" s="6" t="s">
        <v>71</v>
      </c>
      <c r="C9" s="174"/>
      <c r="D9" s="93"/>
    </row>
    <row r="10" spans="1:7" ht="14.45" thickBot="1">
      <c r="A10" s="142" t="s">
        <v>72</v>
      </c>
      <c r="B10" s="177" t="s">
        <v>73</v>
      </c>
      <c r="C10" s="445" t="s">
        <v>74</v>
      </c>
      <c r="D10" s="93"/>
    </row>
    <row r="11" spans="1:7" ht="56.45" thickBot="1">
      <c r="A11" s="142" t="s">
        <v>75</v>
      </c>
      <c r="B11" s="177" t="s">
        <v>76</v>
      </c>
      <c r="C11" s="445" t="s">
        <v>77</v>
      </c>
      <c r="D11" s="169" t="s">
        <v>78</v>
      </c>
      <c r="G11" s="157" t="s">
        <v>79</v>
      </c>
    </row>
    <row r="12" spans="1:7" ht="14.45" thickBot="1">
      <c r="A12" s="142" t="s">
        <v>80</v>
      </c>
      <c r="B12" s="177" t="s">
        <v>81</v>
      </c>
      <c r="C12" s="445" t="s">
        <v>5</v>
      </c>
      <c r="D12" s="93"/>
      <c r="G12" s="157" t="s">
        <v>82</v>
      </c>
    </row>
    <row r="13" spans="1:7" ht="14.45" thickBot="1">
      <c r="A13" s="142" t="s">
        <v>83</v>
      </c>
      <c r="B13" s="177" t="s">
        <v>84</v>
      </c>
      <c r="C13" s="445"/>
      <c r="D13" s="93"/>
      <c r="G13" s="157" t="s">
        <v>85</v>
      </c>
    </row>
    <row r="14" spans="1:7" ht="14.45" thickBot="1">
      <c r="A14" s="142" t="s">
        <v>86</v>
      </c>
      <c r="B14" s="177" t="s">
        <v>87</v>
      </c>
      <c r="C14" s="445"/>
      <c r="D14" s="93"/>
      <c r="G14" s="157" t="s">
        <v>88</v>
      </c>
    </row>
    <row r="15" spans="1:7" ht="14.45" thickBot="1">
      <c r="A15" s="142" t="s">
        <v>89</v>
      </c>
      <c r="B15" s="177" t="s">
        <v>90</v>
      </c>
      <c r="C15" s="445" t="s">
        <v>91</v>
      </c>
      <c r="D15" s="93"/>
      <c r="G15" s="157" t="s">
        <v>92</v>
      </c>
    </row>
    <row r="16" spans="1:7" ht="14.45" thickBot="1">
      <c r="A16" s="142" t="s">
        <v>93</v>
      </c>
      <c r="B16" s="177" t="s">
        <v>94</v>
      </c>
      <c r="C16" s="412" t="s">
        <v>95</v>
      </c>
      <c r="D16" s="93"/>
      <c r="G16" s="157" t="s">
        <v>96</v>
      </c>
    </row>
    <row r="17" spans="1:11" ht="40.5" customHeight="1">
      <c r="A17" s="142" t="s">
        <v>97</v>
      </c>
      <c r="B17" s="6" t="s">
        <v>98</v>
      </c>
      <c r="C17" s="174"/>
      <c r="D17" s="94" t="s">
        <v>99</v>
      </c>
    </row>
    <row r="18" spans="1:11" ht="27.95">
      <c r="A18" s="142" t="s">
        <v>100</v>
      </c>
      <c r="B18" s="170" t="s">
        <v>101</v>
      </c>
      <c r="C18" s="174"/>
      <c r="D18" s="94"/>
    </row>
    <row r="19" spans="1:11" ht="71.099999999999994" customHeight="1">
      <c r="A19" s="142"/>
      <c r="C19" s="174" t="s">
        <v>39</v>
      </c>
      <c r="D19" s="93"/>
    </row>
    <row r="20" spans="1:11" ht="14.45" thickBot="1">
      <c r="A20" s="91">
        <v>1.3</v>
      </c>
      <c r="B20" s="158" t="s">
        <v>102</v>
      </c>
      <c r="C20" s="102"/>
      <c r="D20" s="145"/>
    </row>
    <row r="21" spans="1:11" ht="26.25" customHeight="1" thickBot="1">
      <c r="A21" s="142" t="s">
        <v>103</v>
      </c>
      <c r="B21" s="177" t="s">
        <v>104</v>
      </c>
      <c r="C21" s="174" t="s">
        <v>105</v>
      </c>
      <c r="D21" s="169" t="s">
        <v>106</v>
      </c>
      <c r="G21" s="157" t="s">
        <v>107</v>
      </c>
    </row>
    <row r="22" spans="1:11" ht="101.25" customHeight="1">
      <c r="A22" s="142" t="s">
        <v>108</v>
      </c>
      <c r="B22" s="6" t="s">
        <v>109</v>
      </c>
      <c r="C22" s="174" t="s">
        <v>79</v>
      </c>
      <c r="D22" s="94" t="s">
        <v>110</v>
      </c>
      <c r="G22" s="157" t="s">
        <v>105</v>
      </c>
    </row>
    <row r="23" spans="1:11" ht="14.45" thickBot="1">
      <c r="A23" s="142" t="s">
        <v>111</v>
      </c>
      <c r="B23" s="6" t="s">
        <v>112</v>
      </c>
      <c r="C23" s="174" t="s">
        <v>113</v>
      </c>
      <c r="D23" s="94" t="s">
        <v>114</v>
      </c>
    </row>
    <row r="24" spans="1:11" ht="34.5" customHeight="1" thickBot="1">
      <c r="A24" s="142" t="s">
        <v>115</v>
      </c>
      <c r="B24" s="177" t="s">
        <v>116</v>
      </c>
      <c r="C24" s="174">
        <v>46</v>
      </c>
      <c r="D24" s="94" t="s">
        <v>117</v>
      </c>
    </row>
    <row r="25" spans="1:11">
      <c r="A25" s="142" t="s">
        <v>118</v>
      </c>
      <c r="B25" s="6" t="s">
        <v>119</v>
      </c>
      <c r="C25" s="174">
        <v>46</v>
      </c>
      <c r="D25" s="94" t="s">
        <v>120</v>
      </c>
    </row>
    <row r="26" spans="1:11">
      <c r="A26" s="142" t="s">
        <v>121</v>
      </c>
      <c r="B26" s="6" t="s">
        <v>81</v>
      </c>
      <c r="C26" s="174" t="s">
        <v>122</v>
      </c>
      <c r="D26" s="94"/>
    </row>
    <row r="27" spans="1:11">
      <c r="A27" s="142" t="s">
        <v>123</v>
      </c>
      <c r="B27" s="6" t="s">
        <v>124</v>
      </c>
      <c r="C27" s="174"/>
      <c r="D27" s="93"/>
    </row>
    <row r="28" spans="1:11" ht="27.95">
      <c r="A28" s="142" t="s">
        <v>125</v>
      </c>
      <c r="B28" s="6" t="s">
        <v>126</v>
      </c>
      <c r="C28" s="174" t="s">
        <v>127</v>
      </c>
      <c r="D28" s="94" t="s">
        <v>128</v>
      </c>
    </row>
    <row r="29" spans="1:11" ht="58.5" customHeight="1">
      <c r="A29" s="142" t="s">
        <v>129</v>
      </c>
      <c r="B29" s="6" t="s">
        <v>130</v>
      </c>
      <c r="C29" s="174" t="s">
        <v>127</v>
      </c>
      <c r="D29" s="94" t="s">
        <v>131</v>
      </c>
      <c r="G29" s="157" t="s">
        <v>132</v>
      </c>
    </row>
    <row r="30" spans="1:11" ht="14.45" thickBot="1">
      <c r="A30" s="142" t="s">
        <v>133</v>
      </c>
      <c r="B30" s="6" t="s">
        <v>134</v>
      </c>
      <c r="C30" s="174" t="s">
        <v>132</v>
      </c>
      <c r="D30" s="94" t="s">
        <v>135</v>
      </c>
      <c r="G30" s="157" t="s">
        <v>136</v>
      </c>
    </row>
    <row r="31" spans="1:11" ht="14.45" thickBot="1">
      <c r="A31" s="142" t="s">
        <v>137</v>
      </c>
      <c r="B31" s="177" t="s">
        <v>138</v>
      </c>
      <c r="C31" s="174" t="s">
        <v>139</v>
      </c>
      <c r="D31" s="94" t="s">
        <v>140</v>
      </c>
      <c r="G31" s="157" t="s">
        <v>141</v>
      </c>
      <c r="K31" s="8"/>
    </row>
    <row r="32" spans="1:11">
      <c r="A32" s="142"/>
      <c r="C32" s="174"/>
      <c r="D32" s="93"/>
      <c r="G32" s="157" t="s">
        <v>139</v>
      </c>
      <c r="K32" s="8"/>
    </row>
    <row r="33" spans="1:7">
      <c r="A33" s="92" t="s">
        <v>142</v>
      </c>
      <c r="B33" s="267" t="s">
        <v>143</v>
      </c>
      <c r="C33" s="139"/>
      <c r="D33" s="139"/>
      <c r="G33" s="157" t="s">
        <v>144</v>
      </c>
    </row>
    <row r="34" spans="1:7">
      <c r="A34" s="142"/>
      <c r="B34" s="437"/>
      <c r="C34" s="452">
        <v>82.38</v>
      </c>
      <c r="D34" s="453"/>
      <c r="G34" s="157" t="s">
        <v>145</v>
      </c>
    </row>
    <row r="35" spans="1:7">
      <c r="A35" s="142"/>
      <c r="B35" s="161"/>
      <c r="C35" s="279"/>
      <c r="D35" s="280"/>
    </row>
    <row r="36" spans="1:7">
      <c r="A36" s="91">
        <v>1.4</v>
      </c>
      <c r="B36" s="158" t="s">
        <v>146</v>
      </c>
      <c r="C36" s="102"/>
      <c r="D36" s="146" t="s">
        <v>147</v>
      </c>
    </row>
    <row r="37" spans="1:7" ht="28.5" thickBot="1">
      <c r="A37" s="92" t="s">
        <v>148</v>
      </c>
      <c r="B37" s="161" t="s">
        <v>149</v>
      </c>
      <c r="C37" s="174" t="s">
        <v>150</v>
      </c>
      <c r="D37" s="166" t="s">
        <v>151</v>
      </c>
    </row>
    <row r="38" spans="1:7" ht="31.5" customHeight="1">
      <c r="A38" s="92"/>
      <c r="B38" s="805" t="s">
        <v>152</v>
      </c>
      <c r="C38" s="174" t="s">
        <v>150</v>
      </c>
      <c r="D38" s="169" t="s">
        <v>153</v>
      </c>
    </row>
    <row r="39" spans="1:7" ht="14.45" thickBot="1">
      <c r="A39" s="92"/>
      <c r="B39" s="806"/>
      <c r="C39" s="174" t="s">
        <v>150</v>
      </c>
      <c r="D39" s="94" t="s">
        <v>154</v>
      </c>
    </row>
    <row r="40" spans="1:7" ht="27.95">
      <c r="A40" s="92"/>
      <c r="B40" s="807" t="s">
        <v>155</v>
      </c>
      <c r="C40" s="174" t="s">
        <v>150</v>
      </c>
      <c r="D40" s="169" t="s">
        <v>156</v>
      </c>
    </row>
    <row r="41" spans="1:7" ht="14.45" thickBot="1">
      <c r="A41" s="92"/>
      <c r="B41" s="808"/>
      <c r="C41" s="174"/>
      <c r="D41" s="94" t="s">
        <v>157</v>
      </c>
    </row>
    <row r="42" spans="1:7">
      <c r="A42" s="92"/>
      <c r="B42" s="164" t="s">
        <v>158</v>
      </c>
      <c r="C42" s="174" t="s">
        <v>159</v>
      </c>
      <c r="D42" s="94"/>
    </row>
    <row r="43" spans="1:7">
      <c r="A43" s="92" t="s">
        <v>160</v>
      </c>
      <c r="B43" s="164" t="s">
        <v>161</v>
      </c>
      <c r="C43" s="280">
        <v>17829.43</v>
      </c>
      <c r="D43" s="95"/>
    </row>
    <row r="44" spans="1:7">
      <c r="A44" s="92" t="s">
        <v>162</v>
      </c>
      <c r="B44" s="164" t="s">
        <v>163</v>
      </c>
      <c r="C44" s="280">
        <v>13011.089999999998</v>
      </c>
      <c r="D44" s="169" t="s">
        <v>164</v>
      </c>
    </row>
    <row r="45" spans="1:7">
      <c r="A45" s="92" t="s">
        <v>165</v>
      </c>
      <c r="B45" s="164" t="s">
        <v>166</v>
      </c>
      <c r="C45" s="280">
        <v>12884.150000000001</v>
      </c>
      <c r="D45" s="169"/>
    </row>
    <row r="46" spans="1:7" ht="27.95">
      <c r="A46" s="92" t="s">
        <v>167</v>
      </c>
      <c r="B46" s="164" t="s">
        <v>168</v>
      </c>
      <c r="C46" s="280">
        <v>3691.9499999999989</v>
      </c>
      <c r="D46" s="169"/>
    </row>
    <row r="47" spans="1:7" ht="42.6" thickBot="1">
      <c r="A47" s="90" t="s">
        <v>169</v>
      </c>
      <c r="B47" s="164" t="s">
        <v>170</v>
      </c>
      <c r="C47" s="280">
        <v>10.94</v>
      </c>
      <c r="D47" s="169"/>
    </row>
    <row r="48" spans="1:7" ht="14.45" thickBot="1">
      <c r="A48" s="92" t="s">
        <v>171</v>
      </c>
      <c r="B48" s="193" t="s">
        <v>172</v>
      </c>
      <c r="C48" s="174" t="s">
        <v>173</v>
      </c>
      <c r="D48" s="94" t="s">
        <v>174</v>
      </c>
      <c r="G48" s="157" t="s">
        <v>175</v>
      </c>
    </row>
    <row r="49" spans="1:7">
      <c r="A49" s="92" t="s">
        <v>176</v>
      </c>
      <c r="B49" s="164" t="s">
        <v>177</v>
      </c>
      <c r="C49" s="174" t="s">
        <v>178</v>
      </c>
      <c r="D49" s="169" t="s">
        <v>179</v>
      </c>
      <c r="G49" s="157" t="s">
        <v>173</v>
      </c>
    </row>
    <row r="50" spans="1:7" ht="105" customHeight="1">
      <c r="A50" s="92" t="s">
        <v>180</v>
      </c>
      <c r="B50" s="6" t="s">
        <v>181</v>
      </c>
      <c r="C50" s="174" t="s">
        <v>182</v>
      </c>
      <c r="D50" s="182" t="s">
        <v>183</v>
      </c>
      <c r="G50" s="157" t="s">
        <v>184</v>
      </c>
    </row>
    <row r="51" spans="1:7" ht="27.95">
      <c r="A51" s="92" t="s">
        <v>185</v>
      </c>
      <c r="B51" s="164" t="s">
        <v>186</v>
      </c>
      <c r="C51" s="174" t="s">
        <v>187</v>
      </c>
      <c r="D51" s="94" t="s">
        <v>188</v>
      </c>
    </row>
    <row r="52" spans="1:7">
      <c r="A52" s="92" t="s">
        <v>189</v>
      </c>
      <c r="B52" s="164" t="s">
        <v>190</v>
      </c>
      <c r="C52" s="174" t="s">
        <v>191</v>
      </c>
      <c r="D52" s="94" t="s">
        <v>192</v>
      </c>
    </row>
    <row r="53" spans="1:7">
      <c r="A53" s="92" t="s">
        <v>193</v>
      </c>
      <c r="B53" s="164" t="s">
        <v>194</v>
      </c>
      <c r="C53" s="174" t="s">
        <v>195</v>
      </c>
      <c r="D53" s="95"/>
    </row>
    <row r="54" spans="1:7">
      <c r="A54" s="92"/>
      <c r="B54" s="164" t="s">
        <v>196</v>
      </c>
      <c r="C54" s="174" t="s">
        <v>197</v>
      </c>
      <c r="D54" s="95"/>
    </row>
    <row r="55" spans="1:7" ht="27.95">
      <c r="A55" s="92" t="s">
        <v>198</v>
      </c>
      <c r="B55" s="164" t="s">
        <v>199</v>
      </c>
      <c r="C55" s="174">
        <v>0</v>
      </c>
      <c r="D55" s="95"/>
    </row>
    <row r="56" spans="1:7" ht="27.95">
      <c r="A56" s="92" t="s">
        <v>200</v>
      </c>
      <c r="B56" s="164" t="s">
        <v>201</v>
      </c>
      <c r="C56" s="174" t="s">
        <v>202</v>
      </c>
      <c r="D56" s="94" t="s">
        <v>203</v>
      </c>
    </row>
    <row r="57" spans="1:7" ht="14.45" thickBot="1">
      <c r="A57" s="92" t="s">
        <v>204</v>
      </c>
      <c r="B57" s="164" t="s">
        <v>205</v>
      </c>
      <c r="C57" s="174" t="s">
        <v>206</v>
      </c>
      <c r="D57" s="94" t="s">
        <v>206</v>
      </c>
    </row>
    <row r="58" spans="1:7" ht="28.5" thickBot="1">
      <c r="A58" s="92" t="s">
        <v>207</v>
      </c>
      <c r="B58" s="193" t="s">
        <v>208</v>
      </c>
      <c r="C58" s="174" t="s">
        <v>209</v>
      </c>
      <c r="D58" s="167" t="s">
        <v>210</v>
      </c>
    </row>
    <row r="59" spans="1:7">
      <c r="A59" s="92"/>
      <c r="B59" s="195" t="s">
        <v>211</v>
      </c>
      <c r="C59" s="174">
        <v>14</v>
      </c>
      <c r="D59" s="171"/>
    </row>
    <row r="60" spans="1:7" ht="27.95">
      <c r="A60" s="92" t="s">
        <v>212</v>
      </c>
      <c r="B60" s="194" t="s">
        <v>213</v>
      </c>
      <c r="C60" s="174" t="s">
        <v>214</v>
      </c>
      <c r="D60" s="171" t="s">
        <v>210</v>
      </c>
    </row>
    <row r="61" spans="1:7">
      <c r="A61" s="92"/>
      <c r="B61" s="195" t="s">
        <v>211</v>
      </c>
      <c r="C61" s="174">
        <v>50</v>
      </c>
      <c r="D61" s="171"/>
    </row>
    <row r="62" spans="1:7">
      <c r="A62" s="92" t="s">
        <v>215</v>
      </c>
      <c r="B62" s="164" t="s">
        <v>216</v>
      </c>
      <c r="C62" s="174" t="s">
        <v>217</v>
      </c>
      <c r="D62" s="94" t="s">
        <v>218</v>
      </c>
    </row>
    <row r="63" spans="1:7">
      <c r="A63" s="92"/>
      <c r="B63" s="196"/>
      <c r="C63" s="197"/>
      <c r="D63" s="198"/>
    </row>
    <row r="64" spans="1:7">
      <c r="A64" s="143" t="s">
        <v>219</v>
      </c>
      <c r="B64" s="140" t="s">
        <v>220</v>
      </c>
      <c r="C64" s="139" t="s">
        <v>221</v>
      </c>
      <c r="D64" s="139" t="s">
        <v>222</v>
      </c>
      <c r="E64" s="147"/>
    </row>
    <row r="65" spans="1:27">
      <c r="A65" s="142"/>
      <c r="B65" s="141" t="s">
        <v>223</v>
      </c>
      <c r="C65" s="588">
        <v>40</v>
      </c>
      <c r="D65" s="588">
        <v>7432.29</v>
      </c>
    </row>
    <row r="66" spans="1:27">
      <c r="A66" s="142"/>
      <c r="B66" s="141" t="s">
        <v>224</v>
      </c>
      <c r="C66" s="588">
        <v>1</v>
      </c>
      <c r="D66" s="588">
        <v>502.02</v>
      </c>
    </row>
    <row r="67" spans="1:27">
      <c r="A67" s="142"/>
      <c r="B67" s="141" t="s">
        <v>225</v>
      </c>
      <c r="C67" s="588">
        <v>4</v>
      </c>
      <c r="D67" s="588">
        <v>9895.1200000000008</v>
      </c>
    </row>
    <row r="68" spans="1:27">
      <c r="A68" s="142"/>
      <c r="B68" s="141" t="s">
        <v>226</v>
      </c>
      <c r="C68" s="588">
        <v>0</v>
      </c>
      <c r="D68" s="588">
        <v>0</v>
      </c>
    </row>
    <row r="69" spans="1:27">
      <c r="A69" s="142"/>
      <c r="B69" s="141" t="s">
        <v>227</v>
      </c>
      <c r="C69" s="588">
        <v>45</v>
      </c>
      <c r="D69" s="588">
        <v>17829.43</v>
      </c>
    </row>
    <row r="70" spans="1:27">
      <c r="A70" s="144"/>
      <c r="C70" s="559"/>
      <c r="D70" s="93"/>
    </row>
    <row r="71" spans="1:27">
      <c r="B71" s="174"/>
      <c r="C71" s="174"/>
      <c r="D71" s="176"/>
    </row>
    <row r="80" spans="1:27">
      <c r="AA80" s="157" t="s">
        <v>228</v>
      </c>
    </row>
    <row r="81" spans="27:27">
      <c r="AA81" s="157" t="s">
        <v>217</v>
      </c>
    </row>
  </sheetData>
  <mergeCells count="2">
    <mergeCell ref="B38:B39"/>
    <mergeCell ref="B40:B41"/>
  </mergeCells>
  <dataValidations count="6">
    <dataValidation type="list" allowBlank="1" showInputMessage="1" showErrorMessage="1" sqref="C48" xr:uid="{00000000-0002-0000-0200-000000000000}">
      <formula1>$G$48:$G$50</formula1>
    </dataValidation>
    <dataValidation type="list" allowBlank="1" showInputMessage="1" showErrorMessage="1" sqref="C30" xr:uid="{00000000-0002-0000-0200-000001000000}">
      <formula1>$G$29:$G$30</formula1>
    </dataValidation>
    <dataValidation type="list" allowBlank="1" showInputMessage="1" showErrorMessage="1" sqref="C22" xr:uid="{00000000-0002-0000-0200-000002000000}">
      <formula1>$G$11:$G$16</formula1>
    </dataValidation>
    <dataValidation type="list" allowBlank="1" showInputMessage="1" showErrorMessage="1" sqref="C31" xr:uid="{00000000-0002-0000-0200-000003000000}">
      <formula1>$G$31:$G$34</formula1>
    </dataValidation>
    <dataValidation type="list" allowBlank="1" showInputMessage="1" showErrorMessage="1" sqref="C21" xr:uid="{00000000-0002-0000-0200-000004000000}">
      <formula1>$G$21:$G$25</formula1>
    </dataValidation>
    <dataValidation type="list" allowBlank="1" showInputMessage="1" showErrorMessage="1" sqref="C62" xr:uid="{00000000-0002-0000-0200-000005000000}">
      <formula1>$AA$80:$AA$81</formula1>
    </dataValidation>
  </dataValidations>
  <hyperlinks>
    <hyperlink ref="C16" r:id="rId1" xr:uid="{59B45D1C-BDD1-4666-9CCC-4292BC1389D1}"/>
  </hyperlinks>
  <pageMargins left="0.75" right="0.75" top="1" bottom="1" header="0.5" footer="0.5"/>
  <pageSetup paperSize="9" scale="82" orientation="portrait" horizontalDpi="4294967294"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C346"/>
  <sheetViews>
    <sheetView view="pageBreakPreview" zoomScaleNormal="100" zoomScaleSheetLayoutView="100" workbookViewId="0">
      <pane ySplit="5" topLeftCell="A6" activePane="bottomLeft" state="frozen"/>
      <selection pane="bottomLeft" activeCell="F19" sqref="F19"/>
      <selection activeCell="F19" sqref="F19"/>
    </sheetView>
  </sheetViews>
  <sheetFormatPr defaultColWidth="9" defaultRowHeight="14.1"/>
  <cols>
    <col min="1" max="1" width="20.140625" style="6" customWidth="1"/>
    <col min="2" max="2" width="9.85546875" style="6" customWidth="1"/>
    <col min="3" max="3" width="7.140625" style="6" customWidth="1"/>
    <col min="4" max="4" width="69.7109375" style="6" customWidth="1"/>
    <col min="5" max="5" width="12.42578125" style="6" customWidth="1"/>
    <col min="6" max="6" width="49.85546875" style="6" customWidth="1"/>
    <col min="7" max="7" width="40.85546875" style="6" customWidth="1"/>
    <col min="8" max="8" width="49.85546875" style="6" customWidth="1"/>
    <col min="9" max="9" width="24.85546875" style="6" customWidth="1"/>
    <col min="10" max="10" width="49.85546875" style="6" customWidth="1"/>
    <col min="11" max="11" width="7.140625" style="6" customWidth="1"/>
    <col min="12" max="12" width="13" style="6" customWidth="1"/>
    <col min="13" max="13" width="3" style="6" customWidth="1"/>
    <col min="14" max="14" width="9" style="1"/>
    <col min="15" max="17" width="5" style="1" customWidth="1"/>
    <col min="18" max="28" width="9" style="1"/>
    <col min="29" max="29" width="9" style="1" customWidth="1"/>
    <col min="30" max="16384" width="9" style="1"/>
  </cols>
  <sheetData>
    <row r="1" spans="1:15" s="12" customFormat="1" ht="21" hidden="1" customHeight="1">
      <c r="A1" s="265"/>
      <c r="B1" s="265" t="s">
        <v>229</v>
      </c>
      <c r="C1" s="265"/>
      <c r="D1" s="265"/>
      <c r="E1" s="56"/>
      <c r="F1" s="56"/>
      <c r="G1" s="56"/>
      <c r="H1" s="56"/>
      <c r="I1" s="56"/>
      <c r="J1" s="56"/>
      <c r="K1" s="56"/>
      <c r="L1" s="56"/>
      <c r="M1" s="56"/>
      <c r="O1" s="12" t="s">
        <v>230</v>
      </c>
    </row>
    <row r="2" spans="1:15" s="12" customFormat="1" ht="13.5" hidden="1" customHeight="1">
      <c r="A2" s="56"/>
      <c r="B2" s="56"/>
      <c r="C2" s="56"/>
      <c r="D2" s="56"/>
      <c r="E2" s="56"/>
      <c r="F2" s="56"/>
      <c r="G2" s="56"/>
      <c r="H2" s="56"/>
      <c r="I2" s="56"/>
      <c r="J2" s="56"/>
      <c r="K2" s="56"/>
      <c r="L2" s="56"/>
      <c r="M2" s="56"/>
      <c r="O2" s="12" t="s">
        <v>231</v>
      </c>
    </row>
    <row r="3" spans="1:15" s="12" customFormat="1" ht="14.25" hidden="1" customHeight="1">
      <c r="A3" s="56"/>
      <c r="B3" s="56"/>
      <c r="C3" s="56"/>
      <c r="D3" s="56"/>
      <c r="E3" s="56"/>
      <c r="F3" s="56"/>
      <c r="G3" s="56"/>
      <c r="H3" s="56"/>
      <c r="I3" s="56"/>
      <c r="J3" s="56"/>
      <c r="K3" s="56"/>
      <c r="L3" s="56"/>
      <c r="M3" s="56"/>
      <c r="O3" s="12" t="s">
        <v>232</v>
      </c>
    </row>
    <row r="4" spans="1:15" s="45" customFormat="1" ht="24" customHeight="1">
      <c r="A4" s="151">
        <v>2</v>
      </c>
      <c r="B4" s="266"/>
      <c r="C4" s="152" t="s">
        <v>233</v>
      </c>
      <c r="D4" s="153"/>
      <c r="E4" s="266" t="e">
        <f>#REF!</f>
        <v>#REF!</v>
      </c>
      <c r="F4" s="266"/>
      <c r="G4" s="266"/>
      <c r="H4" s="266"/>
      <c r="I4" s="266"/>
      <c r="J4" s="153" t="e">
        <f>#REF!</f>
        <v>#REF!</v>
      </c>
      <c r="K4" s="153"/>
      <c r="L4" s="155"/>
      <c r="M4" s="44"/>
    </row>
    <row r="5" spans="1:15" ht="46.5" customHeight="1">
      <c r="A5" s="267" t="s">
        <v>234</v>
      </c>
      <c r="B5" s="267" t="s">
        <v>235</v>
      </c>
      <c r="C5" s="267" t="s">
        <v>236</v>
      </c>
      <c r="D5" s="267" t="s">
        <v>237</v>
      </c>
      <c r="E5" s="267" t="s">
        <v>238</v>
      </c>
      <c r="F5" s="267" t="s">
        <v>239</v>
      </c>
      <c r="G5" s="454" t="s">
        <v>240</v>
      </c>
      <c r="H5" s="454" t="s">
        <v>241</v>
      </c>
      <c r="I5" s="267" t="s">
        <v>242</v>
      </c>
      <c r="J5" s="267" t="s">
        <v>243</v>
      </c>
      <c r="K5" s="267" t="s">
        <v>244</v>
      </c>
      <c r="L5" s="155" t="s">
        <v>245</v>
      </c>
      <c r="M5" s="10"/>
    </row>
    <row r="6" spans="1:15" ht="15" customHeight="1">
      <c r="A6" s="278" t="s">
        <v>246</v>
      </c>
      <c r="B6" s="278"/>
      <c r="C6" s="278"/>
      <c r="D6" s="278"/>
      <c r="E6" s="278"/>
      <c r="F6" s="278"/>
      <c r="G6" s="278"/>
      <c r="H6" s="278"/>
      <c r="I6" s="278"/>
      <c r="J6" s="278"/>
      <c r="K6" s="278"/>
      <c r="L6" s="281"/>
      <c r="M6" s="14"/>
    </row>
    <row r="7" spans="1:15" s="282" customFormat="1" ht="160.5" customHeight="1">
      <c r="A7" s="551" t="s">
        <v>247</v>
      </c>
      <c r="B7" s="552">
        <v>2020.1</v>
      </c>
      <c r="C7" s="551" t="s">
        <v>231</v>
      </c>
      <c r="D7" s="553" t="s">
        <v>248</v>
      </c>
      <c r="E7" s="554" t="s">
        <v>249</v>
      </c>
      <c r="F7" s="553" t="s">
        <v>250</v>
      </c>
      <c r="G7" s="551" t="s">
        <v>251</v>
      </c>
      <c r="H7" s="551" t="s">
        <v>252</v>
      </c>
      <c r="I7" s="553" t="s">
        <v>253</v>
      </c>
      <c r="J7" s="551" t="s">
        <v>254</v>
      </c>
      <c r="K7" s="551" t="s">
        <v>255</v>
      </c>
      <c r="L7" s="555">
        <v>44406</v>
      </c>
      <c r="M7" s="174"/>
    </row>
    <row r="8" spans="1:15" s="282" customFormat="1" ht="94.5" customHeight="1">
      <c r="A8" s="551" t="s">
        <v>256</v>
      </c>
      <c r="B8" s="552">
        <v>2020.2</v>
      </c>
      <c r="C8" s="551" t="s">
        <v>231</v>
      </c>
      <c r="D8" s="553" t="s">
        <v>257</v>
      </c>
      <c r="E8" s="554" t="s">
        <v>258</v>
      </c>
      <c r="F8" s="553" t="s">
        <v>259</v>
      </c>
      <c r="G8" s="551" t="s">
        <v>260</v>
      </c>
      <c r="H8" s="551" t="s">
        <v>261</v>
      </c>
      <c r="I8" s="553" t="s">
        <v>253</v>
      </c>
      <c r="J8" s="551" t="s">
        <v>262</v>
      </c>
      <c r="K8" s="551" t="s">
        <v>255</v>
      </c>
      <c r="L8" s="555">
        <v>44406</v>
      </c>
      <c r="M8" s="174"/>
    </row>
    <row r="9" spans="1:15" ht="15" customHeight="1">
      <c r="A9" s="261" t="s">
        <v>263</v>
      </c>
      <c r="B9" s="158"/>
      <c r="C9" s="158"/>
      <c r="D9" s="158"/>
      <c r="E9" s="158"/>
      <c r="F9" s="158"/>
      <c r="G9" s="158"/>
      <c r="H9" s="158"/>
      <c r="I9" s="158"/>
      <c r="J9" s="158"/>
      <c r="K9" s="158"/>
      <c r="L9" s="46"/>
      <c r="M9" s="10"/>
    </row>
    <row r="10" spans="1:15" ht="185.25" hidden="1" customHeight="1">
      <c r="A10" s="11" t="s">
        <v>264</v>
      </c>
      <c r="B10" s="11" t="s">
        <v>265</v>
      </c>
      <c r="C10" s="11" t="s">
        <v>266</v>
      </c>
      <c r="D10" s="11" t="s">
        <v>267</v>
      </c>
      <c r="E10" s="11" t="s">
        <v>268</v>
      </c>
      <c r="F10" s="11" t="s">
        <v>269</v>
      </c>
      <c r="G10" s="11"/>
      <c r="H10" s="11"/>
      <c r="I10" s="11" t="s">
        <v>270</v>
      </c>
      <c r="J10" s="184" t="s">
        <v>271</v>
      </c>
      <c r="K10" s="11" t="s">
        <v>272</v>
      </c>
      <c r="L10" s="9"/>
      <c r="M10" s="7"/>
    </row>
    <row r="11" spans="1:15" ht="115.5" customHeight="1">
      <c r="A11" s="9" t="s">
        <v>247</v>
      </c>
      <c r="B11" s="451">
        <v>2021.02</v>
      </c>
      <c r="C11" s="9" t="s">
        <v>231</v>
      </c>
      <c r="D11" s="9" t="s">
        <v>273</v>
      </c>
      <c r="E11" s="9" t="s">
        <v>274</v>
      </c>
      <c r="F11" s="9" t="s">
        <v>275</v>
      </c>
      <c r="G11" s="9" t="s">
        <v>276</v>
      </c>
      <c r="H11" s="9" t="s">
        <v>277</v>
      </c>
      <c r="I11" s="9" t="s">
        <v>278</v>
      </c>
      <c r="J11" s="678" t="s">
        <v>279</v>
      </c>
      <c r="K11" s="678" t="s">
        <v>255</v>
      </c>
      <c r="L11" s="679">
        <v>44785</v>
      </c>
    </row>
    <row r="12" spans="1:15" ht="123" customHeight="1">
      <c r="A12" s="9" t="s">
        <v>264</v>
      </c>
      <c r="B12" s="451">
        <v>2021.03</v>
      </c>
      <c r="C12" s="9" t="s">
        <v>231</v>
      </c>
      <c r="D12" s="9" t="s">
        <v>280</v>
      </c>
      <c r="E12" s="9" t="s">
        <v>281</v>
      </c>
      <c r="F12" s="9" t="s">
        <v>282</v>
      </c>
      <c r="G12" s="9" t="s">
        <v>283</v>
      </c>
      <c r="H12" s="9" t="s">
        <v>284</v>
      </c>
      <c r="I12" s="9" t="s">
        <v>278</v>
      </c>
      <c r="J12" s="678" t="s">
        <v>285</v>
      </c>
      <c r="K12" s="678" t="s">
        <v>255</v>
      </c>
      <c r="L12" s="679">
        <v>44785</v>
      </c>
    </row>
    <row r="13" spans="1:15">
      <c r="A13" s="267" t="s">
        <v>286</v>
      </c>
      <c r="B13" s="637"/>
      <c r="C13" s="638"/>
      <c r="D13" s="637"/>
      <c r="E13" s="637"/>
      <c r="F13" s="637"/>
      <c r="G13" s="637"/>
      <c r="H13" s="637"/>
      <c r="I13" s="637"/>
      <c r="J13" s="637"/>
      <c r="K13" s="637"/>
      <c r="L13" s="637"/>
    </row>
    <row r="14" spans="1:15" ht="220.7" customHeight="1">
      <c r="A14" s="676" t="s">
        <v>287</v>
      </c>
      <c r="B14" s="676">
        <v>2022.1</v>
      </c>
      <c r="C14" s="676" t="s">
        <v>230</v>
      </c>
      <c r="D14" s="677" t="s">
        <v>288</v>
      </c>
      <c r="E14" s="676" t="s">
        <v>289</v>
      </c>
      <c r="F14" s="676" t="s">
        <v>290</v>
      </c>
      <c r="G14" s="9" t="s">
        <v>290</v>
      </c>
      <c r="H14" s="9" t="s">
        <v>290</v>
      </c>
      <c r="I14" s="9" t="s">
        <v>290</v>
      </c>
      <c r="J14" s="9" t="s">
        <v>291</v>
      </c>
      <c r="K14" s="9" t="s">
        <v>255</v>
      </c>
      <c r="L14" s="9" t="s">
        <v>32</v>
      </c>
    </row>
    <row r="15" spans="1:15" ht="133.69999999999999" customHeight="1">
      <c r="A15" s="677" t="s">
        <v>247</v>
      </c>
      <c r="B15" s="676">
        <v>2022.2</v>
      </c>
      <c r="C15" s="676" t="s">
        <v>231</v>
      </c>
      <c r="D15" s="677" t="s">
        <v>292</v>
      </c>
      <c r="E15" s="677" t="s">
        <v>293</v>
      </c>
      <c r="F15" s="677" t="s">
        <v>294</v>
      </c>
      <c r="G15" s="9" t="s">
        <v>295</v>
      </c>
      <c r="H15" s="9" t="s">
        <v>296</v>
      </c>
      <c r="I15" s="9" t="s">
        <v>278</v>
      </c>
      <c r="J15" s="9" t="s">
        <v>297</v>
      </c>
      <c r="K15" s="9" t="s">
        <v>255</v>
      </c>
      <c r="L15" s="9" t="s">
        <v>32</v>
      </c>
    </row>
    <row r="16" spans="1:15" ht="87.6">
      <c r="A16" s="676" t="s">
        <v>287</v>
      </c>
      <c r="B16" s="676">
        <v>2022.3</v>
      </c>
      <c r="C16" s="676" t="s">
        <v>230</v>
      </c>
      <c r="D16" s="677" t="s">
        <v>298</v>
      </c>
      <c r="E16" s="676" t="s">
        <v>299</v>
      </c>
      <c r="F16" s="676" t="s">
        <v>290</v>
      </c>
      <c r="G16" s="9"/>
      <c r="H16" s="9"/>
      <c r="I16" s="9"/>
      <c r="J16" s="9" t="s">
        <v>300</v>
      </c>
      <c r="K16" s="9" t="s">
        <v>255</v>
      </c>
      <c r="L16" s="9" t="s">
        <v>32</v>
      </c>
    </row>
    <row r="17" spans="1:12" ht="84">
      <c r="A17" s="676" t="s">
        <v>287</v>
      </c>
      <c r="B17" s="676">
        <v>2022.4</v>
      </c>
      <c r="C17" s="676" t="s">
        <v>230</v>
      </c>
      <c r="D17" s="677" t="s">
        <v>301</v>
      </c>
      <c r="E17" s="676" t="s">
        <v>302</v>
      </c>
      <c r="F17" s="676" t="s">
        <v>290</v>
      </c>
      <c r="G17" s="9"/>
      <c r="H17" s="9"/>
      <c r="I17" s="9"/>
      <c r="J17" s="9" t="s">
        <v>303</v>
      </c>
      <c r="K17" s="9" t="s">
        <v>255</v>
      </c>
      <c r="L17" s="9" t="s">
        <v>32</v>
      </c>
    </row>
    <row r="18" spans="1:12" ht="98.1">
      <c r="A18" s="677" t="s">
        <v>247</v>
      </c>
      <c r="B18" s="676">
        <v>2022.5</v>
      </c>
      <c r="C18" s="676" t="s">
        <v>231</v>
      </c>
      <c r="D18" s="677" t="s">
        <v>304</v>
      </c>
      <c r="E18" s="676" t="s">
        <v>305</v>
      </c>
      <c r="F18" s="677" t="s">
        <v>306</v>
      </c>
      <c r="G18" s="9" t="s">
        <v>307</v>
      </c>
      <c r="H18" s="9" t="s">
        <v>308</v>
      </c>
      <c r="I18" s="9" t="s">
        <v>278</v>
      </c>
      <c r="J18" s="9" t="s">
        <v>309</v>
      </c>
      <c r="K18" s="9" t="s">
        <v>255</v>
      </c>
      <c r="L18" s="9" t="s">
        <v>32</v>
      </c>
    </row>
    <row r="19" spans="1:12" ht="71.099999999999994" customHeight="1">
      <c r="A19" s="267" t="s">
        <v>310</v>
      </c>
      <c r="B19" s="267"/>
      <c r="C19" s="267" t="s">
        <v>39</v>
      </c>
      <c r="D19" s="267"/>
      <c r="E19" s="267"/>
      <c r="F19" s="267"/>
      <c r="G19" s="267"/>
      <c r="H19" s="267"/>
      <c r="I19" s="267"/>
      <c r="J19" s="267"/>
      <c r="K19" s="267"/>
      <c r="L19" s="267"/>
    </row>
    <row r="20" spans="1:12" ht="201.75" customHeight="1">
      <c r="A20" s="431" t="s">
        <v>287</v>
      </c>
      <c r="B20" s="431">
        <v>2023.01</v>
      </c>
      <c r="C20" s="639" t="s">
        <v>230</v>
      </c>
      <c r="D20" s="640" t="s">
        <v>311</v>
      </c>
      <c r="E20" s="640" t="s">
        <v>312</v>
      </c>
      <c r="F20" s="640" t="s">
        <v>313</v>
      </c>
      <c r="G20" s="639"/>
      <c r="H20" s="639"/>
      <c r="I20" s="639"/>
      <c r="J20" s="640" t="s">
        <v>314</v>
      </c>
      <c r="K20" s="639" t="s">
        <v>255</v>
      </c>
      <c r="L20" s="639" t="s">
        <v>37</v>
      </c>
    </row>
    <row r="21" spans="1:12">
      <c r="A21" s="267" t="s">
        <v>315</v>
      </c>
      <c r="B21" s="267"/>
      <c r="C21" s="267"/>
      <c r="D21" s="267"/>
      <c r="E21" s="267"/>
      <c r="F21" s="267"/>
      <c r="G21" s="267"/>
      <c r="H21" s="267"/>
      <c r="I21" s="267"/>
      <c r="J21" s="267"/>
      <c r="K21" s="267"/>
      <c r="L21" s="267"/>
    </row>
    <row r="22" spans="1:12" ht="37.5">
      <c r="A22" s="431" t="s">
        <v>287</v>
      </c>
      <c r="B22" s="431">
        <v>2024.01</v>
      </c>
      <c r="C22" s="639" t="s">
        <v>230</v>
      </c>
      <c r="D22" s="640" t="s">
        <v>316</v>
      </c>
      <c r="E22" s="640" t="s">
        <v>317</v>
      </c>
      <c r="F22" s="640" t="s">
        <v>318</v>
      </c>
      <c r="G22" s="639" t="s">
        <v>319</v>
      </c>
      <c r="H22" s="640" t="s">
        <v>320</v>
      </c>
      <c r="I22" s="640" t="s">
        <v>278</v>
      </c>
      <c r="J22" s="639"/>
      <c r="K22" s="639" t="s">
        <v>272</v>
      </c>
      <c r="L22" s="639"/>
    </row>
    <row r="23" spans="1:12" ht="221.25" customHeight="1">
      <c r="A23" s="207"/>
      <c r="B23" s="207"/>
      <c r="C23" s="4"/>
      <c r="D23" s="701"/>
      <c r="E23" s="701"/>
      <c r="F23" s="701"/>
      <c r="G23" s="4"/>
      <c r="H23" s="4"/>
      <c r="I23" s="4"/>
      <c r="J23" s="4"/>
      <c r="K23" s="4"/>
      <c r="L23" s="4"/>
    </row>
    <row r="24" spans="1:12">
      <c r="A24" s="8"/>
      <c r="B24" s="6" t="s">
        <v>321</v>
      </c>
      <c r="C24" s="8"/>
    </row>
    <row r="25" spans="1:12">
      <c r="A25" s="8"/>
      <c r="C25" s="8"/>
    </row>
    <row r="26" spans="1:12">
      <c r="A26" s="8"/>
      <c r="C26" s="8"/>
    </row>
    <row r="27" spans="1:12">
      <c r="A27" s="8"/>
      <c r="C27" s="8"/>
    </row>
    <row r="28" spans="1:12">
      <c r="A28" s="8"/>
      <c r="C28" s="8"/>
    </row>
    <row r="29" spans="1:12">
      <c r="A29" s="8"/>
      <c r="C29" s="8"/>
    </row>
    <row r="30" spans="1:12">
      <c r="A30" s="8"/>
      <c r="C30" s="8"/>
    </row>
    <row r="31" spans="1:12">
      <c r="A31" s="8"/>
      <c r="C31" s="8"/>
    </row>
    <row r="32" spans="1:12">
      <c r="A32" s="8"/>
      <c r="C32" s="8"/>
    </row>
    <row r="33" spans="1:3">
      <c r="A33" s="8"/>
      <c r="C33" s="8"/>
    </row>
    <row r="34" spans="1:3">
      <c r="A34" s="8"/>
      <c r="C34" s="8"/>
    </row>
    <row r="35" spans="1:3">
      <c r="A35" s="8"/>
      <c r="C35" s="8"/>
    </row>
    <row r="36" spans="1:3">
      <c r="A36" s="8"/>
      <c r="C36" s="8"/>
    </row>
    <row r="37" spans="1:3">
      <c r="A37" s="8"/>
      <c r="C37" s="8"/>
    </row>
    <row r="38" spans="1:3">
      <c r="A38" s="8"/>
      <c r="C38" s="8"/>
    </row>
    <row r="39" spans="1:3">
      <c r="A39" s="8"/>
      <c r="C39" s="8"/>
    </row>
    <row r="40" spans="1:3">
      <c r="A40" s="8"/>
      <c r="C40" s="8"/>
    </row>
    <row r="41" spans="1:3">
      <c r="A41" s="8"/>
      <c r="C41" s="8"/>
    </row>
    <row r="42" spans="1:3">
      <c r="A42" s="8"/>
      <c r="C42" s="8"/>
    </row>
    <row r="43" spans="1:3">
      <c r="A43" s="8"/>
      <c r="C43" s="8"/>
    </row>
    <row r="44" spans="1:3">
      <c r="A44" s="8"/>
      <c r="C44" s="8"/>
    </row>
    <row r="45" spans="1:3">
      <c r="A45" s="8"/>
      <c r="C45" s="8"/>
    </row>
    <row r="46" spans="1:3">
      <c r="A46" s="8"/>
      <c r="C46" s="8"/>
    </row>
    <row r="47" spans="1:3">
      <c r="A47" s="8"/>
      <c r="C47" s="8"/>
    </row>
    <row r="48" spans="1:3">
      <c r="A48" s="8"/>
      <c r="C48" s="8"/>
    </row>
    <row r="49" spans="1:3">
      <c r="A49" s="8"/>
      <c r="C49" s="8"/>
    </row>
    <row r="50" spans="1:3">
      <c r="A50" s="8"/>
      <c r="C50" s="8"/>
    </row>
    <row r="51" spans="1:3">
      <c r="A51" s="8"/>
      <c r="C51" s="8"/>
    </row>
    <row r="52" spans="1:3">
      <c r="A52" s="8"/>
      <c r="C52" s="8"/>
    </row>
    <row r="53" spans="1:3">
      <c r="A53" s="8"/>
      <c r="C53" s="8"/>
    </row>
    <row r="54" spans="1:3">
      <c r="A54" s="8"/>
      <c r="C54" s="8"/>
    </row>
    <row r="55" spans="1:3">
      <c r="A55" s="8"/>
      <c r="C55" s="8"/>
    </row>
    <row r="56" spans="1:3">
      <c r="A56" s="8"/>
      <c r="C56" s="8"/>
    </row>
    <row r="57" spans="1:3">
      <c r="A57" s="8"/>
      <c r="C57" s="8"/>
    </row>
    <row r="58" spans="1:3">
      <c r="A58" s="8"/>
      <c r="C58" s="8"/>
    </row>
    <row r="59" spans="1:3">
      <c r="A59" s="8"/>
      <c r="C59" s="8"/>
    </row>
    <row r="60" spans="1:3">
      <c r="A60" s="8"/>
      <c r="C60" s="8"/>
    </row>
    <row r="61" spans="1:3">
      <c r="A61" s="8"/>
      <c r="C61" s="8"/>
    </row>
    <row r="62" spans="1:3">
      <c r="A62" s="8"/>
      <c r="C62" s="8"/>
    </row>
    <row r="63" spans="1:3">
      <c r="A63" s="8"/>
      <c r="C63" s="8"/>
    </row>
    <row r="64" spans="1:3">
      <c r="A64" s="8"/>
      <c r="C64" s="8"/>
    </row>
    <row r="65" spans="1:3">
      <c r="A65" s="8"/>
      <c r="C65" s="8"/>
    </row>
    <row r="66" spans="1:3">
      <c r="A66" s="8"/>
      <c r="C66" s="8"/>
    </row>
    <row r="67" spans="1:3">
      <c r="A67" s="8"/>
      <c r="C67" s="8"/>
    </row>
    <row r="68" spans="1:3">
      <c r="A68" s="8"/>
      <c r="C68" s="8"/>
    </row>
    <row r="69" spans="1:3">
      <c r="A69" s="8"/>
      <c r="C69" s="8"/>
    </row>
    <row r="70" spans="1:3">
      <c r="A70" s="8"/>
      <c r="C70" s="8"/>
    </row>
    <row r="71" spans="1:3">
      <c r="A71" s="8"/>
      <c r="C71" s="8"/>
    </row>
    <row r="72" spans="1:3">
      <c r="A72" s="8"/>
      <c r="C72" s="8"/>
    </row>
    <row r="73" spans="1:3">
      <c r="A73" s="8"/>
      <c r="C73" s="8"/>
    </row>
    <row r="74" spans="1:3">
      <c r="A74" s="8"/>
      <c r="C74" s="8"/>
    </row>
    <row r="75" spans="1:3">
      <c r="A75" s="8"/>
      <c r="C75" s="8"/>
    </row>
    <row r="76" spans="1:3">
      <c r="A76" s="8"/>
      <c r="C76" s="8"/>
    </row>
    <row r="77" spans="1:3">
      <c r="A77" s="8"/>
      <c r="C77" s="8"/>
    </row>
    <row r="78" spans="1:3">
      <c r="A78" s="8"/>
      <c r="C78" s="8"/>
    </row>
    <row r="79" spans="1:3">
      <c r="A79" s="8"/>
      <c r="C79" s="8"/>
    </row>
    <row r="80" spans="1:3">
      <c r="A80" s="8"/>
      <c r="C80" s="8"/>
    </row>
    <row r="81" spans="1:3">
      <c r="A81" s="8"/>
      <c r="C81" s="8"/>
    </row>
    <row r="82" spans="1:3">
      <c r="A82" s="8"/>
      <c r="C82" s="8"/>
    </row>
    <row r="83" spans="1:3">
      <c r="A83" s="8"/>
      <c r="C83" s="8"/>
    </row>
    <row r="84" spans="1:3">
      <c r="A84" s="8"/>
      <c r="C84" s="8"/>
    </row>
    <row r="85" spans="1:3">
      <c r="A85" s="8"/>
      <c r="C85" s="8"/>
    </row>
    <row r="86" spans="1:3">
      <c r="A86" s="8"/>
      <c r="C86" s="8"/>
    </row>
    <row r="87" spans="1:3">
      <c r="A87" s="8"/>
      <c r="C87" s="8"/>
    </row>
    <row r="88" spans="1:3">
      <c r="A88" s="8"/>
      <c r="C88" s="8"/>
    </row>
    <row r="89" spans="1:3">
      <c r="A89" s="8"/>
      <c r="C89" s="8"/>
    </row>
    <row r="90" spans="1:3">
      <c r="A90" s="8"/>
      <c r="C90" s="8"/>
    </row>
    <row r="91" spans="1:3">
      <c r="A91" s="8"/>
      <c r="C91" s="8"/>
    </row>
    <row r="92" spans="1:3">
      <c r="A92" s="8"/>
      <c r="C92" s="8"/>
    </row>
    <row r="93" spans="1:3">
      <c r="A93" s="8"/>
      <c r="C93" s="8"/>
    </row>
    <row r="94" spans="1:3">
      <c r="A94" s="8"/>
      <c r="C94" s="8"/>
    </row>
    <row r="95" spans="1:3">
      <c r="A95" s="8"/>
      <c r="C95" s="8"/>
    </row>
    <row r="96" spans="1:3">
      <c r="A96" s="8"/>
      <c r="C96" s="8"/>
    </row>
    <row r="97" spans="1:3">
      <c r="A97" s="8"/>
      <c r="C97" s="8"/>
    </row>
    <row r="98" spans="1:3">
      <c r="A98" s="8"/>
      <c r="C98" s="8"/>
    </row>
    <row r="99" spans="1:3">
      <c r="A99" s="8"/>
      <c r="C99" s="8"/>
    </row>
    <row r="100" spans="1:3">
      <c r="A100" s="8"/>
      <c r="C100" s="8"/>
    </row>
    <row r="101" spans="1:3">
      <c r="A101" s="8"/>
      <c r="C101" s="8"/>
    </row>
    <row r="102" spans="1:3">
      <c r="A102" s="8"/>
      <c r="C102" s="8"/>
    </row>
    <row r="103" spans="1:3">
      <c r="A103" s="8"/>
      <c r="C103" s="8"/>
    </row>
    <row r="104" spans="1:3">
      <c r="A104" s="8"/>
      <c r="C104" s="8"/>
    </row>
    <row r="105" spans="1:3">
      <c r="A105" s="8"/>
      <c r="C105" s="8"/>
    </row>
    <row r="106" spans="1:3">
      <c r="A106" s="8"/>
      <c r="C106" s="8"/>
    </row>
    <row r="107" spans="1:3">
      <c r="A107" s="8"/>
      <c r="C107" s="8"/>
    </row>
    <row r="108" spans="1:3">
      <c r="A108" s="8"/>
      <c r="C108" s="8"/>
    </row>
    <row r="109" spans="1:3">
      <c r="A109" s="8"/>
      <c r="C109" s="8"/>
    </row>
    <row r="110" spans="1:3">
      <c r="A110" s="8"/>
      <c r="C110" s="8"/>
    </row>
    <row r="111" spans="1:3">
      <c r="A111" s="8"/>
      <c r="C111" s="8"/>
    </row>
    <row r="112" spans="1:3">
      <c r="A112" s="8"/>
      <c r="C112" s="8"/>
    </row>
    <row r="113" spans="1:3">
      <c r="A113" s="8"/>
      <c r="C113" s="8"/>
    </row>
    <row r="114" spans="1:3">
      <c r="A114" s="8"/>
      <c r="C114" s="8"/>
    </row>
    <row r="115" spans="1:3">
      <c r="A115" s="8"/>
      <c r="C115" s="8"/>
    </row>
    <row r="116" spans="1:3">
      <c r="A116" s="8"/>
      <c r="C116" s="8"/>
    </row>
    <row r="117" spans="1:3">
      <c r="A117" s="8"/>
      <c r="C117" s="8"/>
    </row>
    <row r="118" spans="1:3">
      <c r="A118" s="8"/>
      <c r="C118" s="8"/>
    </row>
    <row r="119" spans="1:3">
      <c r="A119" s="8"/>
      <c r="C119" s="8"/>
    </row>
    <row r="120" spans="1:3">
      <c r="A120" s="8"/>
      <c r="C120" s="8"/>
    </row>
    <row r="121" spans="1:3">
      <c r="A121" s="183"/>
      <c r="C121" s="156"/>
    </row>
    <row r="122" spans="1:3">
      <c r="A122" s="183"/>
      <c r="C122" s="154"/>
    </row>
    <row r="123" spans="1:3">
      <c r="A123" s="183"/>
      <c r="C123" s="154"/>
    </row>
    <row r="124" spans="1:3">
      <c r="A124" s="183"/>
      <c r="C124" s="154"/>
    </row>
    <row r="125" spans="1:3">
      <c r="A125" s="183"/>
      <c r="C125" s="154"/>
    </row>
    <row r="126" spans="1:3">
      <c r="A126" s="183"/>
      <c r="C126" s="154"/>
    </row>
    <row r="127" spans="1:3">
      <c r="A127" s="183"/>
      <c r="C127" s="154"/>
    </row>
    <row r="128" spans="1:3">
      <c r="A128" s="183"/>
      <c r="C128" s="154"/>
    </row>
    <row r="129" spans="1:3">
      <c r="A129" s="183"/>
      <c r="C129" s="154"/>
    </row>
    <row r="130" spans="1:3">
      <c r="A130" s="183"/>
      <c r="C130" s="154"/>
    </row>
    <row r="131" spans="1:3">
      <c r="A131" s="183"/>
      <c r="C131" s="154"/>
    </row>
    <row r="132" spans="1:3">
      <c r="A132" s="183"/>
      <c r="C132" s="154"/>
    </row>
    <row r="133" spans="1:3">
      <c r="A133" s="183"/>
      <c r="C133" s="154"/>
    </row>
    <row r="134" spans="1:3">
      <c r="A134" s="183"/>
      <c r="C134" s="154"/>
    </row>
    <row r="135" spans="1:3">
      <c r="A135" s="183"/>
      <c r="C135" s="154"/>
    </row>
    <row r="136" spans="1:3">
      <c r="A136" s="183"/>
      <c r="C136" s="154"/>
    </row>
    <row r="137" spans="1:3">
      <c r="A137" s="183"/>
      <c r="C137" s="154"/>
    </row>
    <row r="138" spans="1:3">
      <c r="A138" s="183"/>
      <c r="C138" s="154"/>
    </row>
    <row r="139" spans="1:3">
      <c r="A139" s="183"/>
      <c r="C139" s="154"/>
    </row>
    <row r="140" spans="1:3">
      <c r="A140" s="183"/>
      <c r="C140" s="154"/>
    </row>
    <row r="141" spans="1:3">
      <c r="A141" s="183"/>
      <c r="C141" s="154"/>
    </row>
    <row r="142" spans="1:3">
      <c r="A142" s="183"/>
      <c r="C142" s="154"/>
    </row>
    <row r="143" spans="1:3">
      <c r="A143" s="183"/>
      <c r="C143" s="154"/>
    </row>
    <row r="144" spans="1:3">
      <c r="A144" s="183"/>
      <c r="C144" s="154"/>
    </row>
    <row r="145" spans="1:3">
      <c r="A145" s="183"/>
      <c r="C145" s="154"/>
    </row>
    <row r="146" spans="1:3">
      <c r="A146" s="183"/>
      <c r="C146" s="154"/>
    </row>
    <row r="147" spans="1:3">
      <c r="A147" s="183"/>
      <c r="C147" s="154"/>
    </row>
    <row r="148" spans="1:3">
      <c r="A148" s="183"/>
      <c r="C148" s="154"/>
    </row>
    <row r="149" spans="1:3">
      <c r="A149" s="183"/>
      <c r="C149" s="154"/>
    </row>
    <row r="150" spans="1:3">
      <c r="A150" s="183"/>
      <c r="C150" s="154"/>
    </row>
    <row r="151" spans="1:3">
      <c r="A151" s="183"/>
      <c r="C151" s="154"/>
    </row>
    <row r="152" spans="1:3">
      <c r="A152" s="183"/>
      <c r="C152" s="154"/>
    </row>
    <row r="153" spans="1:3">
      <c r="A153" s="183"/>
      <c r="C153" s="154"/>
    </row>
    <row r="154" spans="1:3">
      <c r="A154" s="183"/>
      <c r="C154" s="154"/>
    </row>
    <row r="155" spans="1:3">
      <c r="A155" s="183"/>
      <c r="C155" s="154"/>
    </row>
    <row r="156" spans="1:3">
      <c r="A156" s="183"/>
      <c r="C156" s="154"/>
    </row>
    <row r="157" spans="1:3">
      <c r="A157" s="183"/>
      <c r="C157" s="154"/>
    </row>
    <row r="158" spans="1:3">
      <c r="A158" s="183"/>
      <c r="C158" s="154"/>
    </row>
    <row r="159" spans="1:3">
      <c r="A159" s="183"/>
      <c r="C159" s="154"/>
    </row>
    <row r="160" spans="1:3">
      <c r="A160" s="183"/>
      <c r="C160" s="154"/>
    </row>
    <row r="161" spans="1:3">
      <c r="A161" s="183"/>
      <c r="C161" s="154"/>
    </row>
    <row r="162" spans="1:3">
      <c r="A162" s="183"/>
      <c r="C162" s="154"/>
    </row>
    <row r="163" spans="1:3">
      <c r="A163" s="183"/>
      <c r="C163" s="154"/>
    </row>
    <row r="164" spans="1:3">
      <c r="A164" s="183"/>
      <c r="C164" s="154"/>
    </row>
    <row r="165" spans="1:3">
      <c r="A165" s="183"/>
      <c r="C165" s="154"/>
    </row>
    <row r="166" spans="1:3">
      <c r="A166" s="183"/>
      <c r="C166" s="154"/>
    </row>
    <row r="167" spans="1:3">
      <c r="A167" s="183"/>
      <c r="C167" s="154"/>
    </row>
    <row r="168" spans="1:3">
      <c r="A168" s="183"/>
      <c r="C168" s="154"/>
    </row>
    <row r="169" spans="1:3">
      <c r="A169" s="183"/>
      <c r="C169" s="154"/>
    </row>
    <row r="170" spans="1:3">
      <c r="A170" s="183"/>
      <c r="C170" s="154"/>
    </row>
    <row r="171" spans="1:3">
      <c r="A171" s="183"/>
      <c r="C171" s="154"/>
    </row>
    <row r="172" spans="1:3">
      <c r="A172" s="183"/>
      <c r="C172" s="154"/>
    </row>
    <row r="173" spans="1:3">
      <c r="A173" s="183"/>
      <c r="C173" s="154"/>
    </row>
    <row r="174" spans="1:3">
      <c r="A174" s="183"/>
      <c r="C174" s="154"/>
    </row>
    <row r="175" spans="1:3">
      <c r="A175" s="183"/>
      <c r="C175" s="154"/>
    </row>
    <row r="176" spans="1:3">
      <c r="A176" s="183"/>
      <c r="C176" s="154"/>
    </row>
    <row r="177" spans="1:3">
      <c r="A177" s="183"/>
      <c r="C177" s="154"/>
    </row>
    <row r="178" spans="1:3">
      <c r="A178" s="183"/>
      <c r="C178" s="154"/>
    </row>
    <row r="179" spans="1:3">
      <c r="A179" s="183"/>
      <c r="C179" s="154"/>
    </row>
    <row r="180" spans="1:3">
      <c r="A180" s="183"/>
      <c r="C180" s="154"/>
    </row>
    <row r="181" spans="1:3">
      <c r="A181" s="183"/>
      <c r="C181" s="154"/>
    </row>
    <row r="182" spans="1:3">
      <c r="A182" s="183"/>
      <c r="C182" s="154"/>
    </row>
    <row r="183" spans="1:3">
      <c r="A183" s="183"/>
      <c r="C183" s="154"/>
    </row>
    <row r="184" spans="1:3">
      <c r="A184" s="183"/>
      <c r="C184" s="154"/>
    </row>
    <row r="185" spans="1:3">
      <c r="A185" s="183"/>
      <c r="C185" s="154"/>
    </row>
    <row r="186" spans="1:3">
      <c r="A186" s="183"/>
      <c r="C186" s="154"/>
    </row>
    <row r="187" spans="1:3">
      <c r="A187" s="183"/>
      <c r="C187" s="154"/>
    </row>
    <row r="188" spans="1:3">
      <c r="A188" s="183"/>
      <c r="C188" s="154"/>
    </row>
    <row r="189" spans="1:3">
      <c r="A189" s="183"/>
      <c r="C189" s="154"/>
    </row>
    <row r="190" spans="1:3">
      <c r="A190" s="183"/>
      <c r="C190" s="154"/>
    </row>
    <row r="191" spans="1:3">
      <c r="A191" s="183"/>
      <c r="C191" s="154"/>
    </row>
    <row r="192" spans="1:3">
      <c r="A192" s="183"/>
      <c r="C192" s="154"/>
    </row>
    <row r="193" spans="1:29">
      <c r="A193" s="183"/>
      <c r="C193" s="154"/>
    </row>
    <row r="194" spans="1:29">
      <c r="A194" s="183"/>
      <c r="C194" s="154"/>
    </row>
    <row r="195" spans="1:29">
      <c r="A195" s="183"/>
      <c r="C195" s="154"/>
    </row>
    <row r="196" spans="1:29">
      <c r="A196" s="183"/>
      <c r="C196" s="154"/>
    </row>
    <row r="197" spans="1:29">
      <c r="A197" s="183"/>
      <c r="C197" s="154"/>
      <c r="AC197" s="1" t="s">
        <v>322</v>
      </c>
    </row>
    <row r="198" spans="1:29">
      <c r="A198" s="183"/>
      <c r="C198" s="154"/>
      <c r="AC198" s="1" t="s">
        <v>264</v>
      </c>
    </row>
    <row r="199" spans="1:29">
      <c r="A199" s="183"/>
      <c r="C199" s="154"/>
      <c r="AC199" s="1" t="s">
        <v>323</v>
      </c>
    </row>
    <row r="200" spans="1:29">
      <c r="A200" s="183"/>
      <c r="C200" s="154"/>
      <c r="AC200" s="1" t="s">
        <v>247</v>
      </c>
    </row>
    <row r="201" spans="1:29" ht="98.1">
      <c r="A201" s="183"/>
      <c r="C201" s="154"/>
      <c r="AC201" s="25" t="s">
        <v>256</v>
      </c>
    </row>
    <row r="202" spans="1:29">
      <c r="A202" s="183"/>
      <c r="C202" s="154"/>
      <c r="AC202" s="1" t="s">
        <v>324</v>
      </c>
    </row>
    <row r="203" spans="1:29">
      <c r="A203" s="183"/>
      <c r="C203" s="154"/>
      <c r="AC203" s="1" t="s">
        <v>325</v>
      </c>
    </row>
    <row r="204" spans="1:29">
      <c r="A204" s="183"/>
      <c r="C204" s="154"/>
      <c r="AC204" s="1" t="s">
        <v>326</v>
      </c>
    </row>
    <row r="205" spans="1:29">
      <c r="A205" s="183"/>
      <c r="C205" s="154"/>
      <c r="AC205" s="1" t="s">
        <v>327</v>
      </c>
    </row>
    <row r="206" spans="1:29">
      <c r="A206" s="183"/>
      <c r="C206" s="154"/>
      <c r="AC206" s="1" t="s">
        <v>328</v>
      </c>
    </row>
    <row r="207" spans="1:29">
      <c r="A207" s="183"/>
      <c r="C207" s="154"/>
    </row>
    <row r="208" spans="1:29">
      <c r="A208" s="183"/>
      <c r="C208" s="154"/>
    </row>
    <row r="209" spans="1:3">
      <c r="A209" s="183"/>
      <c r="C209" s="154"/>
    </row>
    <row r="210" spans="1:3">
      <c r="A210" s="183"/>
      <c r="C210" s="154"/>
    </row>
    <row r="211" spans="1:3">
      <c r="A211" s="183"/>
      <c r="C211" s="154"/>
    </row>
    <row r="212" spans="1:3">
      <c r="A212" s="183"/>
      <c r="C212" s="154"/>
    </row>
    <row r="213" spans="1:3">
      <c r="A213" s="183"/>
      <c r="C213" s="154"/>
    </row>
    <row r="214" spans="1:3">
      <c r="A214" s="183"/>
      <c r="C214" s="154"/>
    </row>
    <row r="215" spans="1:3">
      <c r="A215" s="183"/>
      <c r="C215" s="154"/>
    </row>
    <row r="216" spans="1:3">
      <c r="A216" s="183"/>
      <c r="C216" s="154"/>
    </row>
    <row r="217" spans="1:3">
      <c r="A217" s="183"/>
      <c r="C217" s="154"/>
    </row>
    <row r="218" spans="1:3">
      <c r="A218" s="183"/>
      <c r="C218" s="154"/>
    </row>
    <row r="219" spans="1:3">
      <c r="A219" s="183"/>
      <c r="C219" s="154"/>
    </row>
    <row r="220" spans="1:3">
      <c r="A220" s="183"/>
      <c r="C220" s="154"/>
    </row>
    <row r="221" spans="1:3">
      <c r="A221" s="183"/>
      <c r="C221" s="154"/>
    </row>
    <row r="222" spans="1:3">
      <c r="A222" s="183"/>
      <c r="C222" s="154"/>
    </row>
    <row r="223" spans="1:3">
      <c r="A223" s="183"/>
      <c r="C223" s="154"/>
    </row>
    <row r="224" spans="1:3">
      <c r="A224" s="183"/>
      <c r="C224" s="154"/>
    </row>
    <row r="225" spans="1:3">
      <c r="A225" s="183"/>
      <c r="C225" s="154"/>
    </row>
    <row r="226" spans="1:3">
      <c r="A226" s="183"/>
      <c r="C226" s="154"/>
    </row>
    <row r="227" spans="1:3">
      <c r="A227" s="183"/>
      <c r="C227" s="154"/>
    </row>
    <row r="228" spans="1:3">
      <c r="A228" s="183"/>
      <c r="C228" s="154"/>
    </row>
    <row r="229" spans="1:3">
      <c r="A229" s="183"/>
      <c r="C229" s="154"/>
    </row>
    <row r="230" spans="1:3">
      <c r="A230" s="183"/>
      <c r="C230" s="154"/>
    </row>
    <row r="231" spans="1:3">
      <c r="A231" s="183"/>
      <c r="C231" s="154"/>
    </row>
    <row r="232" spans="1:3">
      <c r="A232" s="183"/>
      <c r="C232" s="154"/>
    </row>
    <row r="233" spans="1:3">
      <c r="A233" s="183"/>
      <c r="C233" s="154"/>
    </row>
    <row r="234" spans="1:3">
      <c r="A234" s="183"/>
      <c r="C234" s="154"/>
    </row>
    <row r="235" spans="1:3">
      <c r="A235" s="183"/>
      <c r="C235" s="154"/>
    </row>
    <row r="236" spans="1:3">
      <c r="A236" s="183"/>
      <c r="C236" s="154"/>
    </row>
    <row r="237" spans="1:3">
      <c r="A237" s="183"/>
      <c r="C237" s="154"/>
    </row>
    <row r="238" spans="1:3">
      <c r="A238" s="183"/>
      <c r="C238" s="154"/>
    </row>
    <row r="239" spans="1:3">
      <c r="A239" s="183"/>
      <c r="C239" s="154"/>
    </row>
    <row r="240" spans="1:3">
      <c r="A240" s="183"/>
      <c r="C240" s="154"/>
    </row>
    <row r="241" spans="1:3">
      <c r="A241" s="183"/>
      <c r="C241" s="154"/>
    </row>
    <row r="242" spans="1:3">
      <c r="A242" s="183"/>
      <c r="C242" s="154"/>
    </row>
    <row r="243" spans="1:3">
      <c r="A243" s="183"/>
      <c r="C243" s="154"/>
    </row>
    <row r="244" spans="1:3">
      <c r="A244" s="183"/>
      <c r="C244" s="154"/>
    </row>
    <row r="245" spans="1:3">
      <c r="A245" s="183"/>
      <c r="C245" s="154"/>
    </row>
    <row r="246" spans="1:3">
      <c r="A246" s="183"/>
      <c r="C246" s="154"/>
    </row>
    <row r="247" spans="1:3">
      <c r="A247" s="183"/>
      <c r="C247" s="154"/>
    </row>
    <row r="248" spans="1:3">
      <c r="A248" s="183"/>
      <c r="C248" s="154"/>
    </row>
    <row r="249" spans="1:3">
      <c r="A249" s="183"/>
      <c r="C249" s="154"/>
    </row>
    <row r="250" spans="1:3">
      <c r="A250" s="183"/>
      <c r="C250" s="154"/>
    </row>
    <row r="251" spans="1:3">
      <c r="A251" s="183"/>
      <c r="C251" s="154"/>
    </row>
    <row r="252" spans="1:3">
      <c r="A252" s="183"/>
      <c r="C252" s="154"/>
    </row>
    <row r="253" spans="1:3">
      <c r="A253" s="183"/>
      <c r="C253" s="154"/>
    </row>
    <row r="254" spans="1:3">
      <c r="A254" s="183"/>
      <c r="C254" s="154"/>
    </row>
    <row r="255" spans="1:3">
      <c r="A255" s="183"/>
      <c r="C255" s="154"/>
    </row>
    <row r="256" spans="1:3">
      <c r="A256" s="183"/>
      <c r="C256" s="154"/>
    </row>
    <row r="257" spans="1:3">
      <c r="A257" s="183"/>
      <c r="C257" s="154"/>
    </row>
    <row r="258" spans="1:3">
      <c r="A258" s="183"/>
      <c r="C258" s="154"/>
    </row>
    <row r="259" spans="1:3">
      <c r="A259" s="183"/>
      <c r="C259" s="154"/>
    </row>
    <row r="260" spans="1:3">
      <c r="A260" s="183"/>
      <c r="C260" s="154"/>
    </row>
    <row r="261" spans="1:3">
      <c r="A261" s="183"/>
      <c r="C261" s="154"/>
    </row>
    <row r="262" spans="1:3">
      <c r="A262" s="183"/>
      <c r="C262" s="154"/>
    </row>
    <row r="263" spans="1:3">
      <c r="A263" s="183"/>
      <c r="C263" s="154"/>
    </row>
    <row r="264" spans="1:3">
      <c r="A264" s="183"/>
      <c r="C264" s="154"/>
    </row>
    <row r="265" spans="1:3">
      <c r="A265" s="183"/>
      <c r="C265" s="154"/>
    </row>
    <row r="266" spans="1:3">
      <c r="A266" s="183"/>
      <c r="C266" s="154"/>
    </row>
    <row r="267" spans="1:3">
      <c r="A267" s="183"/>
      <c r="C267" s="154"/>
    </row>
    <row r="268" spans="1:3">
      <c r="A268" s="183"/>
      <c r="C268" s="154"/>
    </row>
    <row r="269" spans="1:3">
      <c r="A269" s="183"/>
      <c r="C269" s="154"/>
    </row>
    <row r="270" spans="1:3">
      <c r="A270" s="183"/>
      <c r="C270" s="154"/>
    </row>
    <row r="271" spans="1:3">
      <c r="A271" s="183"/>
      <c r="C271" s="154"/>
    </row>
    <row r="272" spans="1:3">
      <c r="A272" s="183"/>
      <c r="C272" s="154"/>
    </row>
    <row r="273" spans="1:3">
      <c r="A273" s="183"/>
      <c r="C273" s="154"/>
    </row>
    <row r="274" spans="1:3">
      <c r="A274" s="183"/>
      <c r="C274" s="154"/>
    </row>
    <row r="275" spans="1:3">
      <c r="A275" s="183"/>
      <c r="C275" s="154"/>
    </row>
    <row r="276" spans="1:3">
      <c r="A276" s="183"/>
      <c r="C276" s="154"/>
    </row>
    <row r="277" spans="1:3">
      <c r="A277" s="183"/>
      <c r="C277" s="154"/>
    </row>
    <row r="278" spans="1:3">
      <c r="A278" s="183"/>
      <c r="C278" s="154"/>
    </row>
    <row r="279" spans="1:3">
      <c r="A279" s="183"/>
      <c r="C279" s="154"/>
    </row>
    <row r="280" spans="1:3">
      <c r="A280" s="183"/>
      <c r="C280" s="154"/>
    </row>
    <row r="281" spans="1:3">
      <c r="A281" s="183"/>
      <c r="C281" s="154"/>
    </row>
    <row r="282" spans="1:3">
      <c r="A282" s="183"/>
      <c r="C282" s="154"/>
    </row>
    <row r="283" spans="1:3">
      <c r="A283" s="183"/>
      <c r="C283" s="154"/>
    </row>
    <row r="284" spans="1:3">
      <c r="A284" s="183"/>
      <c r="C284" s="154"/>
    </row>
    <row r="285" spans="1:3">
      <c r="A285" s="183"/>
      <c r="C285" s="154"/>
    </row>
    <row r="286" spans="1:3">
      <c r="A286" s="183"/>
      <c r="C286" s="154"/>
    </row>
    <row r="287" spans="1:3">
      <c r="A287" s="183"/>
      <c r="C287" s="154"/>
    </row>
    <row r="288" spans="1:3">
      <c r="A288" s="183"/>
      <c r="C288" s="154"/>
    </row>
    <row r="289" spans="1:3">
      <c r="A289" s="183"/>
      <c r="C289" s="154"/>
    </row>
    <row r="290" spans="1:3">
      <c r="A290" s="183"/>
      <c r="C290" s="154"/>
    </row>
    <row r="291" spans="1:3">
      <c r="A291" s="183"/>
      <c r="C291" s="154"/>
    </row>
    <row r="292" spans="1:3">
      <c r="A292" s="183"/>
      <c r="C292" s="154"/>
    </row>
    <row r="293" spans="1:3">
      <c r="A293" s="183"/>
      <c r="C293" s="154"/>
    </row>
    <row r="294" spans="1:3">
      <c r="A294" s="183"/>
      <c r="C294" s="154"/>
    </row>
    <row r="295" spans="1:3">
      <c r="A295" s="183"/>
      <c r="C295" s="154"/>
    </row>
    <row r="296" spans="1:3">
      <c r="A296" s="183"/>
      <c r="C296" s="154"/>
    </row>
    <row r="297" spans="1:3">
      <c r="A297" s="183"/>
      <c r="C297" s="154"/>
    </row>
    <row r="298" spans="1:3">
      <c r="A298" s="183"/>
      <c r="C298" s="154"/>
    </row>
    <row r="299" spans="1:3">
      <c r="A299" s="183"/>
      <c r="C299" s="154"/>
    </row>
    <row r="300" spans="1:3">
      <c r="A300" s="183"/>
      <c r="C300" s="154"/>
    </row>
    <row r="301" spans="1:3">
      <c r="A301" s="183"/>
      <c r="C301" s="154"/>
    </row>
    <row r="302" spans="1:3">
      <c r="A302" s="183"/>
      <c r="C302" s="154"/>
    </row>
    <row r="303" spans="1:3">
      <c r="A303" s="183"/>
      <c r="C303" s="154"/>
    </row>
    <row r="304" spans="1:3">
      <c r="A304" s="183"/>
      <c r="C304" s="154"/>
    </row>
    <row r="305" spans="1:3">
      <c r="A305" s="183"/>
      <c r="C305" s="154"/>
    </row>
    <row r="306" spans="1:3">
      <c r="A306" s="183"/>
      <c r="C306" s="154"/>
    </row>
    <row r="307" spans="1:3">
      <c r="A307" s="183"/>
      <c r="C307" s="154"/>
    </row>
    <row r="308" spans="1:3">
      <c r="A308" s="183"/>
      <c r="C308" s="154"/>
    </row>
    <row r="309" spans="1:3">
      <c r="A309" s="183"/>
      <c r="C309" s="154"/>
    </row>
    <row r="310" spans="1:3">
      <c r="A310" s="183"/>
      <c r="C310" s="154"/>
    </row>
    <row r="311" spans="1:3">
      <c r="A311" s="183"/>
      <c r="C311" s="154"/>
    </row>
    <row r="312" spans="1:3">
      <c r="A312" s="183"/>
      <c r="C312" s="154"/>
    </row>
    <row r="313" spans="1:3">
      <c r="A313" s="183"/>
      <c r="C313" s="154"/>
    </row>
    <row r="314" spans="1:3">
      <c r="A314" s="183"/>
      <c r="C314" s="154"/>
    </row>
    <row r="315" spans="1:3">
      <c r="A315" s="183"/>
      <c r="C315" s="154"/>
    </row>
    <row r="316" spans="1:3">
      <c r="A316" s="183"/>
      <c r="C316" s="154"/>
    </row>
    <row r="317" spans="1:3">
      <c r="A317" s="183"/>
      <c r="C317" s="154"/>
    </row>
    <row r="318" spans="1:3">
      <c r="A318" s="183"/>
      <c r="C318" s="154"/>
    </row>
    <row r="319" spans="1:3">
      <c r="A319" s="183"/>
      <c r="C319" s="154"/>
    </row>
    <row r="320" spans="1:3">
      <c r="A320" s="183"/>
      <c r="C320" s="154"/>
    </row>
    <row r="321" spans="1:3">
      <c r="A321" s="183"/>
      <c r="C321" s="154"/>
    </row>
    <row r="322" spans="1:3">
      <c r="A322" s="183"/>
      <c r="C322" s="154"/>
    </row>
    <row r="323" spans="1:3">
      <c r="A323" s="183"/>
      <c r="C323" s="154"/>
    </row>
    <row r="324" spans="1:3">
      <c r="A324" s="183"/>
      <c r="C324" s="154"/>
    </row>
    <row r="325" spans="1:3">
      <c r="A325" s="183"/>
      <c r="C325" s="154"/>
    </row>
    <row r="326" spans="1:3">
      <c r="A326" s="183"/>
      <c r="C326" s="154"/>
    </row>
    <row r="327" spans="1:3">
      <c r="A327" s="183"/>
      <c r="C327" s="154"/>
    </row>
    <row r="328" spans="1:3">
      <c r="A328" s="183"/>
      <c r="C328" s="154"/>
    </row>
    <row r="329" spans="1:3">
      <c r="A329" s="183"/>
      <c r="C329" s="154"/>
    </row>
    <row r="330" spans="1:3">
      <c r="A330" s="183"/>
      <c r="C330" s="154"/>
    </row>
    <row r="331" spans="1:3">
      <c r="A331" s="183"/>
      <c r="C331" s="154"/>
    </row>
    <row r="332" spans="1:3">
      <c r="A332" s="183"/>
      <c r="C332" s="154"/>
    </row>
    <row r="333" spans="1:3">
      <c r="A333" s="183"/>
      <c r="C333" s="154"/>
    </row>
    <row r="334" spans="1:3">
      <c r="A334" s="183"/>
      <c r="C334" s="154"/>
    </row>
    <row r="335" spans="1:3">
      <c r="A335" s="183"/>
      <c r="C335" s="154"/>
    </row>
    <row r="336" spans="1:3">
      <c r="A336" s="183"/>
      <c r="C336" s="154"/>
    </row>
    <row r="337" spans="1:3">
      <c r="A337" s="183"/>
      <c r="C337" s="154"/>
    </row>
    <row r="338" spans="1:3">
      <c r="A338" s="183"/>
      <c r="C338" s="154"/>
    </row>
    <row r="339" spans="1:3">
      <c r="A339" s="183"/>
      <c r="C339" s="154"/>
    </row>
    <row r="340" spans="1:3">
      <c r="A340" s="183"/>
      <c r="C340" s="154"/>
    </row>
    <row r="341" spans="1:3">
      <c r="A341" s="183"/>
      <c r="C341" s="154"/>
    </row>
    <row r="342" spans="1:3">
      <c r="A342" s="183"/>
      <c r="C342" s="154"/>
    </row>
    <row r="343" spans="1:3">
      <c r="A343" s="183"/>
      <c r="C343" s="154"/>
    </row>
    <row r="344" spans="1:3">
      <c r="A344" s="183"/>
      <c r="C344" s="154"/>
    </row>
    <row r="345" spans="1:3">
      <c r="A345" s="183"/>
      <c r="C345" s="154"/>
    </row>
    <row r="346" spans="1:3">
      <c r="A346" s="183"/>
      <c r="C346" s="154"/>
    </row>
  </sheetData>
  <phoneticPr fontId="8" type="noConversion"/>
  <conditionalFormatting sqref="A6:A8">
    <cfRule type="expression" dxfId="28" priority="19" stopIfTrue="1">
      <formula>ISNUMBER(SEARCH("Closed",$K6))</formula>
    </cfRule>
    <cfRule type="expression" dxfId="27" priority="20" stopIfTrue="1">
      <formula>IF($C6="Minor", TRUE, FALSE)</formula>
    </cfRule>
    <cfRule type="expression" dxfId="26" priority="21" stopIfTrue="1">
      <formula>IF(OR($C6="Major",$C6="Pre-Condition"), TRUE, FALSE)</formula>
    </cfRule>
  </conditionalFormatting>
  <conditionalFormatting sqref="B7:B8">
    <cfRule type="expression" dxfId="25" priority="10" stopIfTrue="1">
      <formula>ISNUMBER(SEARCH("Closed",$J7))</formula>
    </cfRule>
    <cfRule type="expression" dxfId="24" priority="11" stopIfTrue="1">
      <formula>IF($C7="Minor", TRUE, FALSE)</formula>
    </cfRule>
    <cfRule type="expression" dxfId="23" priority="12" stopIfTrue="1">
      <formula>IF(OR($C7="Major",$C7="Pre-Condition"), TRUE, FALSE)</formula>
    </cfRule>
  </conditionalFormatting>
  <conditionalFormatting sqref="C7:C8 A10:L10 A11:I12 B13:L13 G14:L18 B24:B296 D24:L296 A24:A346 C24:C346">
    <cfRule type="expression" dxfId="22" priority="85" stopIfTrue="1">
      <formula>ISNUMBER(SEARCH("Closed",$K7))</formula>
    </cfRule>
    <cfRule type="expression" dxfId="21" priority="86" stopIfTrue="1">
      <formula>IF($C7="Minor", TRUE, FALSE)</formula>
    </cfRule>
    <cfRule type="expression" dxfId="20" priority="87" stopIfTrue="1">
      <formula>IF(OR($C7="Major",$C7="Pre-Condition"), TRUE, FALSE)</formula>
    </cfRule>
  </conditionalFormatting>
  <conditionalFormatting sqref="D7:F8">
    <cfRule type="expression" dxfId="19" priority="123" stopIfTrue="1">
      <formula>ISNUMBER(SEARCH("Closed",$J7))</formula>
    </cfRule>
    <cfRule type="expression" dxfId="18" priority="124" stopIfTrue="1">
      <formula>IF($C7="Minor", TRUE, FALSE)</formula>
    </cfRule>
    <cfRule type="expression" dxfId="17" priority="125" stopIfTrue="1">
      <formula>IF(OR($C7="Major",$C7="Pre-Condition"), TRUE, FALSE)</formula>
    </cfRule>
  </conditionalFormatting>
  <conditionalFormatting sqref="I7:L8">
    <cfRule type="expression" dxfId="16" priority="7" stopIfTrue="1">
      <formula>ISNUMBER(SEARCH("Closed",$K7))</formula>
    </cfRule>
    <cfRule type="expression" dxfId="15" priority="8" stopIfTrue="1">
      <formula>IF($C7="Minor", TRUE, FALSE)</formula>
    </cfRule>
    <cfRule type="expression" dxfId="14" priority="9" stopIfTrue="1">
      <formula>IF(OR($C7="Major",$C7="Pre-Condition"), TRUE, FALSE)</formula>
    </cfRule>
  </conditionalFormatting>
  <conditionalFormatting sqref="J11:L12">
    <cfRule type="expression" dxfId="13" priority="4" stopIfTrue="1">
      <formula>ISNUMBER(SEARCH("Closed",$I11))</formula>
    </cfRule>
    <cfRule type="expression" dxfId="12" priority="5" stopIfTrue="1">
      <formula>IF($C11="Minor", TRUE, FALSE)</formula>
    </cfRule>
    <cfRule type="expression" dxfId="11" priority="6" stopIfTrue="1">
      <formula>IF(OR($C11="Major",$C11="Pre-Condition"), TRUE, FALSE)</formula>
    </cfRule>
  </conditionalFormatting>
  <dataValidations count="2">
    <dataValidation type="list" allowBlank="1" showInputMessage="1" showErrorMessage="1" sqref="C24:C346 C7:C8 C10:C13 A24:A346" xr:uid="{00000000-0002-0000-0300-000000000000}">
      <formula1>$O$1:$O$3</formula1>
    </dataValidation>
    <dataValidation type="list" allowBlank="1" showInputMessage="1" showErrorMessage="1" sqref="A7:A8 A10:A12" xr:uid="{00000000-0002-0000-0300-000001000000}">
      <formula1>$AC$197:$AC$206</formula1>
    </dataValidation>
  </dataValidations>
  <pageMargins left="0.74803149606299213" right="0.74803149606299213" top="0.98425196850393704" bottom="0.98425196850393704" header="0.51181102362204722" footer="0.51181102362204722"/>
  <pageSetup paperSize="9" scale="37" fitToHeight="0" orientation="landscape"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6"/>
  <sheetViews>
    <sheetView view="pageBreakPreview" zoomScaleNormal="75" zoomScaleSheetLayoutView="100" workbookViewId="0"/>
  </sheetViews>
  <sheetFormatPr defaultColWidth="9" defaultRowHeight="14.1"/>
  <cols>
    <col min="1" max="1" width="7" style="96" customWidth="1"/>
    <col min="2" max="2" width="78.85546875" style="6" customWidth="1"/>
    <col min="3" max="3" width="3" style="56" customWidth="1"/>
    <col min="4" max="4" width="19" style="7" customWidth="1"/>
    <col min="5" max="16384" width="9" style="1"/>
  </cols>
  <sheetData>
    <row r="1" spans="1:4">
      <c r="A1" s="47">
        <v>3</v>
      </c>
      <c r="B1" s="48" t="s">
        <v>329</v>
      </c>
      <c r="C1" s="147"/>
      <c r="D1" s="10"/>
    </row>
    <row r="2" spans="1:4">
      <c r="A2" s="101">
        <v>3.1</v>
      </c>
      <c r="B2" s="49" t="s">
        <v>330</v>
      </c>
      <c r="C2" s="147"/>
      <c r="D2" s="10"/>
    </row>
    <row r="3" spans="1:4">
      <c r="B3" s="63" t="s">
        <v>331</v>
      </c>
      <c r="C3" s="147"/>
      <c r="D3" s="10"/>
    </row>
    <row r="4" spans="1:4">
      <c r="B4" s="31" t="s">
        <v>332</v>
      </c>
    </row>
    <row r="5" spans="1:4">
      <c r="B5" s="63" t="s">
        <v>333</v>
      </c>
    </row>
    <row r="6" spans="1:4" ht="43.5">
      <c r="B6" s="435" t="s">
        <v>334</v>
      </c>
    </row>
    <row r="7" spans="1:4" ht="29.1">
      <c r="B7" s="435" t="s">
        <v>335</v>
      </c>
    </row>
    <row r="8" spans="1:4" ht="87">
      <c r="B8" s="435" t="s">
        <v>336</v>
      </c>
    </row>
    <row r="9" spans="1:4" ht="27.95">
      <c r="B9" s="31" t="s">
        <v>337</v>
      </c>
    </row>
    <row r="10" spans="1:4" ht="46.5" customHeight="1">
      <c r="B10" s="31" t="s">
        <v>338</v>
      </c>
    </row>
    <row r="11" spans="1:4" ht="27.95">
      <c r="B11" s="31" t="s">
        <v>339</v>
      </c>
    </row>
    <row r="12" spans="1:4" ht="42">
      <c r="B12" s="31" t="s">
        <v>340</v>
      </c>
    </row>
    <row r="13" spans="1:4" ht="56.1">
      <c r="B13" s="31" t="s">
        <v>341</v>
      </c>
    </row>
    <row r="14" spans="1:4">
      <c r="B14" s="100"/>
    </row>
    <row r="15" spans="1:4">
      <c r="B15" s="63" t="s">
        <v>342</v>
      </c>
      <c r="C15" s="147"/>
      <c r="D15" s="10"/>
    </row>
    <row r="16" spans="1:4" ht="31.5" customHeight="1">
      <c r="B16" s="31" t="s">
        <v>343</v>
      </c>
    </row>
    <row r="17" spans="1:4" ht="15" customHeight="1">
      <c r="B17" s="100"/>
    </row>
    <row r="18" spans="1:4">
      <c r="B18" s="63" t="s">
        <v>344</v>
      </c>
    </row>
    <row r="19" spans="1:4">
      <c r="B19" s="31" t="s">
        <v>345</v>
      </c>
    </row>
    <row r="20" spans="1:4">
      <c r="B20" s="100"/>
    </row>
    <row r="21" spans="1:4">
      <c r="B21" s="31"/>
    </row>
    <row r="22" spans="1:4">
      <c r="A22" s="101">
        <v>3.2</v>
      </c>
      <c r="B22" s="46" t="s">
        <v>346</v>
      </c>
      <c r="C22" s="147"/>
      <c r="D22" s="10"/>
    </row>
    <row r="23" spans="1:4">
      <c r="B23" s="31" t="s">
        <v>347</v>
      </c>
    </row>
    <row r="24" spans="1:4" ht="42">
      <c r="B24" s="31" t="s">
        <v>348</v>
      </c>
    </row>
    <row r="25" spans="1:4">
      <c r="B25" s="31" t="s">
        <v>349</v>
      </c>
    </row>
    <row r="26" spans="1:4">
      <c r="B26" s="31"/>
    </row>
    <row r="27" spans="1:4">
      <c r="A27" s="97" t="s">
        <v>350</v>
      </c>
      <c r="B27" s="63" t="s">
        <v>351</v>
      </c>
      <c r="C27" s="147"/>
      <c r="D27" s="10"/>
    </row>
    <row r="28" spans="1:4">
      <c r="A28" s="97"/>
      <c r="B28" s="31" t="s">
        <v>352</v>
      </c>
      <c r="C28" s="147"/>
      <c r="D28" s="10"/>
    </row>
    <row r="29" spans="1:4">
      <c r="B29" s="31"/>
    </row>
    <row r="30" spans="1:4">
      <c r="A30" s="101">
        <v>3.3</v>
      </c>
      <c r="B30" s="46" t="s">
        <v>353</v>
      </c>
      <c r="C30" s="147"/>
      <c r="D30" s="17"/>
    </row>
    <row r="31" spans="1:4" ht="27.95">
      <c r="B31" s="31" t="s">
        <v>354</v>
      </c>
      <c r="D31" s="6"/>
    </row>
    <row r="32" spans="1:4">
      <c r="B32" s="100" t="s">
        <v>355</v>
      </c>
      <c r="D32" s="6"/>
    </row>
    <row r="33" spans="1:4">
      <c r="B33" s="100" t="s">
        <v>356</v>
      </c>
      <c r="D33" s="6"/>
    </row>
    <row r="34" spans="1:4">
      <c r="B34" s="31" t="s">
        <v>357</v>
      </c>
      <c r="D34" s="6"/>
    </row>
    <row r="35" spans="1:4">
      <c r="B35" s="31"/>
      <c r="D35" s="6"/>
    </row>
    <row r="36" spans="1:4">
      <c r="A36" s="101">
        <v>3.4</v>
      </c>
      <c r="B36" s="46" t="s">
        <v>358</v>
      </c>
      <c r="C36" s="147"/>
      <c r="D36" s="17"/>
    </row>
    <row r="37" spans="1:4">
      <c r="B37" s="31" t="s">
        <v>359</v>
      </c>
      <c r="D37" s="6"/>
    </row>
    <row r="38" spans="1:4">
      <c r="B38" s="31"/>
    </row>
    <row r="39" spans="1:4">
      <c r="A39" s="101">
        <v>3.5</v>
      </c>
      <c r="B39" s="46" t="s">
        <v>360</v>
      </c>
      <c r="C39" s="147"/>
      <c r="D39" s="10"/>
    </row>
    <row r="40" spans="1:4" ht="99" customHeight="1">
      <c r="B40" s="149" t="s">
        <v>361</v>
      </c>
      <c r="C40" s="71"/>
      <c r="D40" s="13"/>
    </row>
    <row r="41" spans="1:4">
      <c r="B41" s="31"/>
    </row>
    <row r="42" spans="1:4">
      <c r="A42" s="101">
        <v>3.6</v>
      </c>
      <c r="B42" s="46" t="s">
        <v>362</v>
      </c>
      <c r="C42" s="147"/>
      <c r="D42" s="10"/>
    </row>
    <row r="43" spans="1:4" ht="63.75" customHeight="1">
      <c r="B43" s="6" t="s">
        <v>363</v>
      </c>
      <c r="C43" s="73"/>
      <c r="D43" s="14"/>
    </row>
    <row r="44" spans="1:4">
      <c r="B44" s="31" t="s">
        <v>364</v>
      </c>
      <c r="C44" s="73"/>
      <c r="D44" s="14"/>
    </row>
    <row r="45" spans="1:4">
      <c r="B45" s="31" t="s">
        <v>365</v>
      </c>
    </row>
    <row r="46" spans="1:4">
      <c r="B46" s="31" t="s">
        <v>366</v>
      </c>
    </row>
    <row r="47" spans="1:4">
      <c r="B47" s="31" t="s">
        <v>367</v>
      </c>
    </row>
    <row r="48" spans="1:4">
      <c r="B48" s="1" t="s">
        <v>368</v>
      </c>
    </row>
    <row r="49" spans="1:4">
      <c r="A49" s="101">
        <v>3.7</v>
      </c>
      <c r="B49" s="46" t="s">
        <v>369</v>
      </c>
      <c r="C49" s="147"/>
      <c r="D49" s="17"/>
    </row>
    <row r="50" spans="1:4">
      <c r="A50" s="97"/>
      <c r="B50" s="94"/>
      <c r="C50" s="147"/>
      <c r="D50" s="17"/>
    </row>
    <row r="51" spans="1:4" s="16" customFormat="1" ht="27.95">
      <c r="A51" s="96"/>
      <c r="B51" s="31" t="s">
        <v>370</v>
      </c>
      <c r="C51" s="73"/>
      <c r="D51" s="14"/>
    </row>
    <row r="52" spans="1:4" ht="46.5" customHeight="1">
      <c r="A52" s="98" t="s">
        <v>371</v>
      </c>
      <c r="B52" s="31" t="s">
        <v>372</v>
      </c>
      <c r="C52" s="73"/>
      <c r="D52" s="8"/>
    </row>
    <row r="53" spans="1:4">
      <c r="B53" s="31"/>
    </row>
    <row r="54" spans="1:4">
      <c r="A54" s="97" t="s">
        <v>373</v>
      </c>
      <c r="B54" s="63" t="s">
        <v>374</v>
      </c>
      <c r="C54" s="147"/>
      <c r="D54" s="10"/>
    </row>
    <row r="55" spans="1:4">
      <c r="B55" s="31" t="s">
        <v>159</v>
      </c>
      <c r="C55" s="73"/>
      <c r="D55" s="14"/>
    </row>
    <row r="56" spans="1:4">
      <c r="B56" s="31"/>
    </row>
    <row r="57" spans="1:4">
      <c r="A57" s="101">
        <v>3.8</v>
      </c>
      <c r="B57" s="46" t="s">
        <v>375</v>
      </c>
      <c r="C57" s="147"/>
      <c r="D57" s="17"/>
    </row>
    <row r="58" spans="1:4">
      <c r="A58" s="97" t="s">
        <v>376</v>
      </c>
      <c r="B58" s="63" t="s">
        <v>377</v>
      </c>
      <c r="C58" s="147"/>
      <c r="D58" s="17"/>
    </row>
    <row r="59" spans="1:4">
      <c r="B59" s="31" t="s">
        <v>378</v>
      </c>
      <c r="C59" s="73"/>
      <c r="D59" s="8"/>
    </row>
    <row r="60" spans="1:4">
      <c r="B60" s="31" t="s">
        <v>379</v>
      </c>
      <c r="C60" s="73"/>
      <c r="D60" s="8"/>
    </row>
    <row r="61" spans="1:4">
      <c r="B61" s="31" t="s">
        <v>380</v>
      </c>
      <c r="C61" s="73"/>
      <c r="D61" s="8"/>
    </row>
    <row r="62" spans="1:4">
      <c r="B62" s="31" t="s">
        <v>381</v>
      </c>
      <c r="C62" s="73"/>
      <c r="D62" s="8"/>
    </row>
    <row r="63" spans="1:4">
      <c r="B63" s="31" t="s">
        <v>382</v>
      </c>
      <c r="D63" s="6"/>
    </row>
    <row r="64" spans="1:4">
      <c r="B64" s="31"/>
      <c r="D64" s="6"/>
    </row>
    <row r="65" spans="1:4" ht="42">
      <c r="A65" s="97" t="s">
        <v>383</v>
      </c>
      <c r="B65" s="456" t="s">
        <v>384</v>
      </c>
      <c r="D65" s="6"/>
    </row>
    <row r="66" spans="1:4">
      <c r="A66" s="455"/>
      <c r="B66" s="61" t="s">
        <v>385</v>
      </c>
      <c r="D66" s="6"/>
    </row>
    <row r="67" spans="1:4">
      <c r="A67" s="455"/>
      <c r="B67" s="61" t="s">
        <v>386</v>
      </c>
      <c r="D67" s="6"/>
    </row>
    <row r="68" spans="1:4">
      <c r="B68" s="31"/>
      <c r="D68" s="6"/>
    </row>
    <row r="69" spans="1:4">
      <c r="A69" s="101">
        <v>3.9</v>
      </c>
      <c r="B69" s="46" t="s">
        <v>387</v>
      </c>
      <c r="C69" s="147"/>
      <c r="D69" s="10"/>
    </row>
    <row r="70" spans="1:4" ht="84">
      <c r="B70" s="31" t="s">
        <v>388</v>
      </c>
    </row>
    <row r="71" spans="1:4">
      <c r="B71" s="31"/>
    </row>
    <row r="72" spans="1:4">
      <c r="B72" s="31"/>
    </row>
    <row r="73" spans="1:4">
      <c r="A73" s="99">
        <v>3.1</v>
      </c>
      <c r="B73" s="46" t="s">
        <v>389</v>
      </c>
      <c r="C73" s="147"/>
      <c r="D73" s="10"/>
    </row>
    <row r="74" spans="1:4" ht="27.95">
      <c r="A74" s="97"/>
      <c r="B74" s="31" t="s">
        <v>390</v>
      </c>
    </row>
    <row r="75" spans="1:4">
      <c r="A75" s="97" t="s">
        <v>391</v>
      </c>
      <c r="B75" s="63" t="s">
        <v>392</v>
      </c>
      <c r="C75" s="147"/>
      <c r="D75" s="10"/>
    </row>
    <row r="76" spans="1:4" ht="27" customHeight="1">
      <c r="A76" s="98" t="s">
        <v>393</v>
      </c>
      <c r="B76" s="31"/>
    </row>
    <row r="77" spans="1:4" hidden="1">
      <c r="A77" s="98" t="s">
        <v>394</v>
      </c>
      <c r="B77" s="31"/>
    </row>
    <row r="78" spans="1:4" ht="42" hidden="1">
      <c r="A78" s="98" t="s">
        <v>395</v>
      </c>
      <c r="B78" s="31"/>
    </row>
    <row r="79" spans="1:4" hidden="1">
      <c r="A79" s="98" t="s">
        <v>396</v>
      </c>
      <c r="B79" s="31"/>
    </row>
    <row r="80" spans="1:4" hidden="1">
      <c r="B80" s="31"/>
    </row>
    <row r="81" spans="1:4" hidden="1">
      <c r="A81" s="98"/>
      <c r="B81" s="31"/>
    </row>
    <row r="82" spans="1:4" hidden="1">
      <c r="A82" s="98"/>
      <c r="B82" s="31"/>
    </row>
    <row r="83" spans="1:4">
      <c r="B83" s="31"/>
    </row>
    <row r="84" spans="1:4">
      <c r="A84" s="150">
        <v>3.11</v>
      </c>
      <c r="B84" s="46" t="s">
        <v>397</v>
      </c>
      <c r="C84" s="147"/>
      <c r="D84" s="10"/>
    </row>
    <row r="85" spans="1:4" ht="111.95">
      <c r="B85" s="31" t="s">
        <v>398</v>
      </c>
    </row>
    <row r="86" spans="1:4" ht="27.95">
      <c r="B86" s="31" t="s">
        <v>399</v>
      </c>
    </row>
  </sheetData>
  <phoneticPr fontId="8"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1"/>
  <sheetViews>
    <sheetView view="pageBreakPreview" zoomScaleNormal="100" zoomScaleSheetLayoutView="100" workbookViewId="0">
      <selection activeCell="H9" sqref="H9"/>
    </sheetView>
  </sheetViews>
  <sheetFormatPr defaultColWidth="9.140625" defaultRowHeight="14.1"/>
  <cols>
    <col min="1" max="1" width="6.85546875" style="97" customWidth="1"/>
    <col min="2" max="2" width="79.140625" style="18" customWidth="1"/>
    <col min="3" max="3" width="2.42578125" style="18" customWidth="1"/>
    <col min="4" max="256" width="9.140625" style="157"/>
    <col min="257" max="257" width="6.85546875" style="157" customWidth="1"/>
    <col min="258" max="258" width="79.140625" style="157" customWidth="1"/>
    <col min="259" max="259" width="2.42578125" style="157" customWidth="1"/>
    <col min="260" max="512" width="9.140625" style="157"/>
    <col min="513" max="513" width="6.85546875" style="157" customWidth="1"/>
    <col min="514" max="514" width="79.140625" style="157" customWidth="1"/>
    <col min="515" max="515" width="2.42578125" style="157" customWidth="1"/>
    <col min="516" max="768" width="9.140625" style="157"/>
    <col min="769" max="769" width="6.85546875" style="157" customWidth="1"/>
    <col min="770" max="770" width="79.140625" style="157" customWidth="1"/>
    <col min="771" max="771" width="2.42578125" style="157" customWidth="1"/>
    <col min="772" max="1024" width="9.140625" style="157"/>
    <col min="1025" max="1025" width="6.85546875" style="157" customWidth="1"/>
    <col min="1026" max="1026" width="79.140625" style="157" customWidth="1"/>
    <col min="1027" max="1027" width="2.42578125" style="157" customWidth="1"/>
    <col min="1028" max="1280" width="9.140625" style="157"/>
    <col min="1281" max="1281" width="6.85546875" style="157" customWidth="1"/>
    <col min="1282" max="1282" width="79.140625" style="157" customWidth="1"/>
    <col min="1283" max="1283" width="2.42578125" style="157" customWidth="1"/>
    <col min="1284" max="1536" width="9.140625" style="157"/>
    <col min="1537" max="1537" width="6.85546875" style="157" customWidth="1"/>
    <col min="1538" max="1538" width="79.140625" style="157" customWidth="1"/>
    <col min="1539" max="1539" width="2.42578125" style="157" customWidth="1"/>
    <col min="1540" max="1792" width="9.140625" style="157"/>
    <col min="1793" max="1793" width="6.85546875" style="157" customWidth="1"/>
    <col min="1794" max="1794" width="79.140625" style="157" customWidth="1"/>
    <col min="1795" max="1795" width="2.42578125" style="157" customWidth="1"/>
    <col min="1796" max="2048" width="9.140625" style="157"/>
    <col min="2049" max="2049" width="6.85546875" style="157" customWidth="1"/>
    <col min="2050" max="2050" width="79.140625" style="157" customWidth="1"/>
    <col min="2051" max="2051" width="2.42578125" style="157" customWidth="1"/>
    <col min="2052" max="2304" width="9.140625" style="157"/>
    <col min="2305" max="2305" width="6.85546875" style="157" customWidth="1"/>
    <col min="2306" max="2306" width="79.140625" style="157" customWidth="1"/>
    <col min="2307" max="2307" width="2.42578125" style="157" customWidth="1"/>
    <col min="2308" max="2560" width="9.140625" style="157"/>
    <col min="2561" max="2561" width="6.85546875" style="157" customWidth="1"/>
    <col min="2562" max="2562" width="79.140625" style="157" customWidth="1"/>
    <col min="2563" max="2563" width="2.42578125" style="157" customWidth="1"/>
    <col min="2564" max="2816" width="9.140625" style="157"/>
    <col min="2817" max="2817" width="6.85546875" style="157" customWidth="1"/>
    <col min="2818" max="2818" width="79.140625" style="157" customWidth="1"/>
    <col min="2819" max="2819" width="2.42578125" style="157" customWidth="1"/>
    <col min="2820" max="3072" width="9.140625" style="157"/>
    <col min="3073" max="3073" width="6.85546875" style="157" customWidth="1"/>
    <col min="3074" max="3074" width="79.140625" style="157" customWidth="1"/>
    <col min="3075" max="3075" width="2.42578125" style="157" customWidth="1"/>
    <col min="3076" max="3328" width="9.140625" style="157"/>
    <col min="3329" max="3329" width="6.85546875" style="157" customWidth="1"/>
    <col min="3330" max="3330" width="79.140625" style="157" customWidth="1"/>
    <col min="3331" max="3331" width="2.42578125" style="157" customWidth="1"/>
    <col min="3332" max="3584" width="9.140625" style="157"/>
    <col min="3585" max="3585" width="6.85546875" style="157" customWidth="1"/>
    <col min="3586" max="3586" width="79.140625" style="157" customWidth="1"/>
    <col min="3587" max="3587" width="2.42578125" style="157" customWidth="1"/>
    <col min="3588" max="3840" width="9.140625" style="157"/>
    <col min="3841" max="3841" width="6.85546875" style="157" customWidth="1"/>
    <col min="3842" max="3842" width="79.140625" style="157" customWidth="1"/>
    <col min="3843" max="3843" width="2.42578125" style="157" customWidth="1"/>
    <col min="3844" max="4096" width="9.140625" style="157"/>
    <col min="4097" max="4097" width="6.85546875" style="157" customWidth="1"/>
    <col min="4098" max="4098" width="79.140625" style="157" customWidth="1"/>
    <col min="4099" max="4099" width="2.42578125" style="157" customWidth="1"/>
    <col min="4100" max="4352" width="9.140625" style="157"/>
    <col min="4353" max="4353" width="6.85546875" style="157" customWidth="1"/>
    <col min="4354" max="4354" width="79.140625" style="157" customWidth="1"/>
    <col min="4355" max="4355" width="2.42578125" style="157" customWidth="1"/>
    <col min="4356" max="4608" width="9.140625" style="157"/>
    <col min="4609" max="4609" width="6.85546875" style="157" customWidth="1"/>
    <col min="4610" max="4610" width="79.140625" style="157" customWidth="1"/>
    <col min="4611" max="4611" width="2.42578125" style="157" customWidth="1"/>
    <col min="4612" max="4864" width="9.140625" style="157"/>
    <col min="4865" max="4865" width="6.85546875" style="157" customWidth="1"/>
    <col min="4866" max="4866" width="79.140625" style="157" customWidth="1"/>
    <col min="4867" max="4867" width="2.42578125" style="157" customWidth="1"/>
    <col min="4868" max="5120" width="9.140625" style="157"/>
    <col min="5121" max="5121" width="6.85546875" style="157" customWidth="1"/>
    <col min="5122" max="5122" width="79.140625" style="157" customWidth="1"/>
    <col min="5123" max="5123" width="2.42578125" style="157" customWidth="1"/>
    <col min="5124" max="5376" width="9.140625" style="157"/>
    <col min="5377" max="5377" width="6.85546875" style="157" customWidth="1"/>
    <col min="5378" max="5378" width="79.140625" style="157" customWidth="1"/>
    <col min="5379" max="5379" width="2.42578125" style="157" customWidth="1"/>
    <col min="5380" max="5632" width="9.140625" style="157"/>
    <col min="5633" max="5633" width="6.85546875" style="157" customWidth="1"/>
    <col min="5634" max="5634" width="79.140625" style="157" customWidth="1"/>
    <col min="5635" max="5635" width="2.42578125" style="157" customWidth="1"/>
    <col min="5636" max="5888" width="9.140625" style="157"/>
    <col min="5889" max="5889" width="6.85546875" style="157" customWidth="1"/>
    <col min="5890" max="5890" width="79.140625" style="157" customWidth="1"/>
    <col min="5891" max="5891" width="2.42578125" style="157" customWidth="1"/>
    <col min="5892" max="6144" width="9.140625" style="157"/>
    <col min="6145" max="6145" width="6.85546875" style="157" customWidth="1"/>
    <col min="6146" max="6146" width="79.140625" style="157" customWidth="1"/>
    <col min="6147" max="6147" width="2.42578125" style="157" customWidth="1"/>
    <col min="6148" max="6400" width="9.140625" style="157"/>
    <col min="6401" max="6401" width="6.85546875" style="157" customWidth="1"/>
    <col min="6402" max="6402" width="79.140625" style="157" customWidth="1"/>
    <col min="6403" max="6403" width="2.42578125" style="157" customWidth="1"/>
    <col min="6404" max="6656" width="9.140625" style="157"/>
    <col min="6657" max="6657" width="6.85546875" style="157" customWidth="1"/>
    <col min="6658" max="6658" width="79.140625" style="157" customWidth="1"/>
    <col min="6659" max="6659" width="2.42578125" style="157" customWidth="1"/>
    <col min="6660" max="6912" width="9.140625" style="157"/>
    <col min="6913" max="6913" width="6.85546875" style="157" customWidth="1"/>
    <col min="6914" max="6914" width="79.140625" style="157" customWidth="1"/>
    <col min="6915" max="6915" width="2.42578125" style="157" customWidth="1"/>
    <col min="6916" max="7168" width="9.140625" style="157"/>
    <col min="7169" max="7169" width="6.85546875" style="157" customWidth="1"/>
    <col min="7170" max="7170" width="79.140625" style="157" customWidth="1"/>
    <col min="7171" max="7171" width="2.42578125" style="157" customWidth="1"/>
    <col min="7172" max="7424" width="9.140625" style="157"/>
    <col min="7425" max="7425" width="6.85546875" style="157" customWidth="1"/>
    <col min="7426" max="7426" width="79.140625" style="157" customWidth="1"/>
    <col min="7427" max="7427" width="2.42578125" style="157" customWidth="1"/>
    <col min="7428" max="7680" width="9.140625" style="157"/>
    <col min="7681" max="7681" width="6.85546875" style="157" customWidth="1"/>
    <col min="7682" max="7682" width="79.140625" style="157" customWidth="1"/>
    <col min="7683" max="7683" width="2.42578125" style="157" customWidth="1"/>
    <col min="7684" max="7936" width="9.140625" style="157"/>
    <col min="7937" max="7937" width="6.85546875" style="157" customWidth="1"/>
    <col min="7938" max="7938" width="79.140625" style="157" customWidth="1"/>
    <col min="7939" max="7939" width="2.42578125" style="157" customWidth="1"/>
    <col min="7940" max="8192" width="9.140625" style="157"/>
    <col min="8193" max="8193" width="6.85546875" style="157" customWidth="1"/>
    <col min="8194" max="8194" width="79.140625" style="157" customWidth="1"/>
    <col min="8195" max="8195" width="2.42578125" style="157" customWidth="1"/>
    <col min="8196" max="8448" width="9.140625" style="157"/>
    <col min="8449" max="8449" width="6.85546875" style="157" customWidth="1"/>
    <col min="8450" max="8450" width="79.140625" style="157" customWidth="1"/>
    <col min="8451" max="8451" width="2.42578125" style="157" customWidth="1"/>
    <col min="8452" max="8704" width="9.140625" style="157"/>
    <col min="8705" max="8705" width="6.85546875" style="157" customWidth="1"/>
    <col min="8706" max="8706" width="79.140625" style="157" customWidth="1"/>
    <col min="8707" max="8707" width="2.42578125" style="157" customWidth="1"/>
    <col min="8708" max="8960" width="9.140625" style="157"/>
    <col min="8961" max="8961" width="6.85546875" style="157" customWidth="1"/>
    <col min="8962" max="8962" width="79.140625" style="157" customWidth="1"/>
    <col min="8963" max="8963" width="2.42578125" style="157" customWidth="1"/>
    <col min="8964" max="9216" width="9.140625" style="157"/>
    <col min="9217" max="9217" width="6.85546875" style="157" customWidth="1"/>
    <col min="9218" max="9218" width="79.140625" style="157" customWidth="1"/>
    <col min="9219" max="9219" width="2.42578125" style="157" customWidth="1"/>
    <col min="9220" max="9472" width="9.140625" style="157"/>
    <col min="9473" max="9473" width="6.85546875" style="157" customWidth="1"/>
    <col min="9474" max="9474" width="79.140625" style="157" customWidth="1"/>
    <col min="9475" max="9475" width="2.42578125" style="157" customWidth="1"/>
    <col min="9476" max="9728" width="9.140625" style="157"/>
    <col min="9729" max="9729" width="6.85546875" style="157" customWidth="1"/>
    <col min="9730" max="9730" width="79.140625" style="157" customWidth="1"/>
    <col min="9731" max="9731" width="2.42578125" style="157" customWidth="1"/>
    <col min="9732" max="9984" width="9.140625" style="157"/>
    <col min="9985" max="9985" width="6.85546875" style="157" customWidth="1"/>
    <col min="9986" max="9986" width="79.140625" style="157" customWidth="1"/>
    <col min="9987" max="9987" width="2.42578125" style="157" customWidth="1"/>
    <col min="9988" max="10240" width="9.140625" style="157"/>
    <col min="10241" max="10241" width="6.85546875" style="157" customWidth="1"/>
    <col min="10242" max="10242" width="79.140625" style="157" customWidth="1"/>
    <col min="10243" max="10243" width="2.42578125" style="157" customWidth="1"/>
    <col min="10244" max="10496" width="9.140625" style="157"/>
    <col min="10497" max="10497" width="6.85546875" style="157" customWidth="1"/>
    <col min="10498" max="10498" width="79.140625" style="157" customWidth="1"/>
    <col min="10499" max="10499" width="2.42578125" style="157" customWidth="1"/>
    <col min="10500" max="10752" width="9.140625" style="157"/>
    <col min="10753" max="10753" width="6.85546875" style="157" customWidth="1"/>
    <col min="10754" max="10754" width="79.140625" style="157" customWidth="1"/>
    <col min="10755" max="10755" width="2.42578125" style="157" customWidth="1"/>
    <col min="10756" max="11008" width="9.140625" style="157"/>
    <col min="11009" max="11009" width="6.85546875" style="157" customWidth="1"/>
    <col min="11010" max="11010" width="79.140625" style="157" customWidth="1"/>
    <col min="11011" max="11011" width="2.42578125" style="157" customWidth="1"/>
    <col min="11012" max="11264" width="9.140625" style="157"/>
    <col min="11265" max="11265" width="6.85546875" style="157" customWidth="1"/>
    <col min="11266" max="11266" width="79.140625" style="157" customWidth="1"/>
    <col min="11267" max="11267" width="2.42578125" style="157" customWidth="1"/>
    <col min="11268" max="11520" width="9.140625" style="157"/>
    <col min="11521" max="11521" width="6.85546875" style="157" customWidth="1"/>
    <col min="11522" max="11522" width="79.140625" style="157" customWidth="1"/>
    <col min="11523" max="11523" width="2.42578125" style="157" customWidth="1"/>
    <col min="11524" max="11776" width="9.140625" style="157"/>
    <col min="11777" max="11777" width="6.85546875" style="157" customWidth="1"/>
    <col min="11778" max="11778" width="79.140625" style="157" customWidth="1"/>
    <col min="11779" max="11779" width="2.42578125" style="157" customWidth="1"/>
    <col min="11780" max="12032" width="9.140625" style="157"/>
    <col min="12033" max="12033" width="6.85546875" style="157" customWidth="1"/>
    <col min="12034" max="12034" width="79.140625" style="157" customWidth="1"/>
    <col min="12035" max="12035" width="2.42578125" style="157" customWidth="1"/>
    <col min="12036" max="12288" width="9.140625" style="157"/>
    <col min="12289" max="12289" width="6.85546875" style="157" customWidth="1"/>
    <col min="12290" max="12290" width="79.140625" style="157" customWidth="1"/>
    <col min="12291" max="12291" width="2.42578125" style="157" customWidth="1"/>
    <col min="12292" max="12544" width="9.140625" style="157"/>
    <col min="12545" max="12545" width="6.85546875" style="157" customWidth="1"/>
    <col min="12546" max="12546" width="79.140625" style="157" customWidth="1"/>
    <col min="12547" max="12547" width="2.42578125" style="157" customWidth="1"/>
    <col min="12548" max="12800" width="9.140625" style="157"/>
    <col min="12801" max="12801" width="6.85546875" style="157" customWidth="1"/>
    <col min="12802" max="12802" width="79.140625" style="157" customWidth="1"/>
    <col min="12803" max="12803" width="2.42578125" style="157" customWidth="1"/>
    <col min="12804" max="13056" width="9.140625" style="157"/>
    <col min="13057" max="13057" width="6.85546875" style="157" customWidth="1"/>
    <col min="13058" max="13058" width="79.140625" style="157" customWidth="1"/>
    <col min="13059" max="13059" width="2.42578125" style="157" customWidth="1"/>
    <col min="13060" max="13312" width="9.140625" style="157"/>
    <col min="13313" max="13313" width="6.85546875" style="157" customWidth="1"/>
    <col min="13314" max="13314" width="79.140625" style="157" customWidth="1"/>
    <col min="13315" max="13315" width="2.42578125" style="157" customWidth="1"/>
    <col min="13316" max="13568" width="9.140625" style="157"/>
    <col min="13569" max="13569" width="6.85546875" style="157" customWidth="1"/>
    <col min="13570" max="13570" width="79.140625" style="157" customWidth="1"/>
    <col min="13571" max="13571" width="2.42578125" style="157" customWidth="1"/>
    <col min="13572" max="13824" width="9.140625" style="157"/>
    <col min="13825" max="13825" width="6.85546875" style="157" customWidth="1"/>
    <col min="13826" max="13826" width="79.140625" style="157" customWidth="1"/>
    <col min="13827" max="13827" width="2.42578125" style="157" customWidth="1"/>
    <col min="13828" max="14080" width="9.140625" style="157"/>
    <col min="14081" max="14081" width="6.85546875" style="157" customWidth="1"/>
    <col min="14082" max="14082" width="79.140625" style="157" customWidth="1"/>
    <col min="14083" max="14083" width="2.42578125" style="157" customWidth="1"/>
    <col min="14084" max="14336" width="9.140625" style="157"/>
    <col min="14337" max="14337" width="6.85546875" style="157" customWidth="1"/>
    <col min="14338" max="14338" width="79.140625" style="157" customWidth="1"/>
    <col min="14339" max="14339" width="2.42578125" style="157" customWidth="1"/>
    <col min="14340" max="14592" width="9.140625" style="157"/>
    <col min="14593" max="14593" width="6.85546875" style="157" customWidth="1"/>
    <col min="14594" max="14594" width="79.140625" style="157" customWidth="1"/>
    <col min="14595" max="14595" width="2.42578125" style="157" customWidth="1"/>
    <col min="14596" max="14848" width="9.140625" style="157"/>
    <col min="14849" max="14849" width="6.85546875" style="157" customWidth="1"/>
    <col min="14850" max="14850" width="79.140625" style="157" customWidth="1"/>
    <col min="14851" max="14851" width="2.42578125" style="157" customWidth="1"/>
    <col min="14852" max="15104" width="9.140625" style="157"/>
    <col min="15105" max="15105" width="6.85546875" style="157" customWidth="1"/>
    <col min="15106" max="15106" width="79.140625" style="157" customWidth="1"/>
    <col min="15107" max="15107" width="2.42578125" style="157" customWidth="1"/>
    <col min="15108" max="15360" width="9.140625" style="157"/>
    <col min="15361" max="15361" width="6.85546875" style="157" customWidth="1"/>
    <col min="15362" max="15362" width="79.140625" style="157" customWidth="1"/>
    <col min="15363" max="15363" width="2.42578125" style="157" customWidth="1"/>
    <col min="15364" max="15616" width="9.140625" style="157"/>
    <col min="15617" max="15617" width="6.85546875" style="157" customWidth="1"/>
    <col min="15618" max="15618" width="79.140625" style="157" customWidth="1"/>
    <col min="15619" max="15619" width="2.42578125" style="157" customWidth="1"/>
    <col min="15620" max="15872" width="9.140625" style="157"/>
    <col min="15873" max="15873" width="6.85546875" style="157" customWidth="1"/>
    <col min="15874" max="15874" width="79.140625" style="157" customWidth="1"/>
    <col min="15875" max="15875" width="2.42578125" style="157" customWidth="1"/>
    <col min="15876" max="16128" width="9.140625" style="157"/>
    <col min="16129" max="16129" width="6.85546875" style="157" customWidth="1"/>
    <col min="16130" max="16130" width="79.140625" style="157" customWidth="1"/>
    <col min="16131" max="16131" width="2.42578125" style="157" customWidth="1"/>
    <col min="16132" max="16384" width="9.140625" style="157"/>
  </cols>
  <sheetData>
    <row r="1" spans="1:3" ht="27.95">
      <c r="A1" s="47">
        <v>5</v>
      </c>
      <c r="B1" s="83" t="s">
        <v>400</v>
      </c>
      <c r="C1" s="10"/>
    </row>
    <row r="2" spans="1:3" ht="27.95">
      <c r="A2" s="101">
        <v>5.3</v>
      </c>
      <c r="B2" s="46" t="s">
        <v>401</v>
      </c>
      <c r="C2" s="10"/>
    </row>
    <row r="3" spans="1:3">
      <c r="A3" s="545" t="s">
        <v>402</v>
      </c>
      <c r="B3" s="63" t="s">
        <v>403</v>
      </c>
      <c r="C3" s="7"/>
    </row>
    <row r="4" spans="1:3" ht="140.1">
      <c r="B4" s="149" t="s">
        <v>404</v>
      </c>
      <c r="C4" s="7"/>
    </row>
    <row r="5" spans="1:3">
      <c r="B5" s="30"/>
      <c r="C5" s="7"/>
    </row>
    <row r="6" spans="1:3">
      <c r="B6" s="30"/>
      <c r="C6" s="7"/>
    </row>
    <row r="7" spans="1:3">
      <c r="B7" s="31"/>
      <c r="C7" s="7"/>
    </row>
    <row r="8" spans="1:3">
      <c r="A8" s="545" t="s">
        <v>405</v>
      </c>
      <c r="B8" s="63" t="s">
        <v>406</v>
      </c>
      <c r="C8" s="10"/>
    </row>
    <row r="9" spans="1:3" ht="56.1">
      <c r="B9" s="31" t="s">
        <v>407</v>
      </c>
      <c r="C9" s="7"/>
    </row>
    <row r="10" spans="1:3">
      <c r="A10" s="96"/>
      <c r="B10" s="149"/>
    </row>
    <row r="11" spans="1:3">
      <c r="A11" s="96"/>
      <c r="B11" s="149"/>
    </row>
    <row r="12" spans="1:3">
      <c r="B12" s="31"/>
      <c r="C12" s="7"/>
    </row>
    <row r="13" spans="1:3" ht="42">
      <c r="A13" s="547">
        <v>5.4</v>
      </c>
      <c r="B13" s="548" t="s">
        <v>408</v>
      </c>
      <c r="C13" s="549"/>
    </row>
    <row r="14" spans="1:3" ht="42">
      <c r="A14" s="545" t="s">
        <v>409</v>
      </c>
      <c r="B14" s="413" t="s">
        <v>410</v>
      </c>
      <c r="C14" s="549"/>
    </row>
    <row r="15" spans="1:3">
      <c r="B15" s="546" t="s">
        <v>411</v>
      </c>
      <c r="C15" s="549"/>
    </row>
    <row r="16" spans="1:3">
      <c r="B16" s="550"/>
      <c r="C16" s="549"/>
    </row>
    <row r="17" spans="1:3">
      <c r="B17" s="31"/>
      <c r="C17" s="17"/>
    </row>
    <row r="18" spans="1:3">
      <c r="A18" s="545" t="s">
        <v>412</v>
      </c>
      <c r="B18" s="63" t="s">
        <v>403</v>
      </c>
      <c r="C18" s="17"/>
    </row>
    <row r="19" spans="1:3">
      <c r="B19" s="546" t="s">
        <v>413</v>
      </c>
    </row>
    <row r="20" spans="1:3" ht="27.95">
      <c r="B20" s="30" t="s">
        <v>414</v>
      </c>
    </row>
    <row r="21" spans="1:3">
      <c r="A21" s="96"/>
      <c r="B21" s="149"/>
    </row>
    <row r="22" spans="1:3">
      <c r="A22" s="96"/>
      <c r="B22" s="149"/>
    </row>
    <row r="23" spans="1:3">
      <c r="B23" s="31"/>
    </row>
    <row r="24" spans="1:3" ht="42">
      <c r="A24" s="547" t="s">
        <v>415</v>
      </c>
      <c r="B24" s="548" t="s">
        <v>416</v>
      </c>
      <c r="C24" s="549"/>
    </row>
    <row r="25" spans="1:3">
      <c r="A25" s="545" t="s">
        <v>417</v>
      </c>
      <c r="B25" s="63" t="s">
        <v>418</v>
      </c>
      <c r="C25" s="549"/>
    </row>
    <row r="26" spans="1:3">
      <c r="B26" s="546" t="s">
        <v>413</v>
      </c>
      <c r="C26" s="549"/>
    </row>
    <row r="27" spans="1:3">
      <c r="B27" s="30"/>
      <c r="C27" s="549"/>
    </row>
    <row r="28" spans="1:3">
      <c r="B28" s="31"/>
      <c r="C28" s="17"/>
    </row>
    <row r="29" spans="1:3">
      <c r="B29" s="31"/>
      <c r="C29" s="17"/>
    </row>
    <row r="30" spans="1:3">
      <c r="A30" s="96"/>
      <c r="B30" s="149"/>
    </row>
    <row r="31" spans="1:3">
      <c r="B31" s="31"/>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5"/>
  <sheetViews>
    <sheetView view="pageBreakPreview" zoomScaleNormal="100" zoomScaleSheetLayoutView="100" workbookViewId="0">
      <selection activeCell="F19" sqref="F19"/>
    </sheetView>
  </sheetViews>
  <sheetFormatPr defaultColWidth="9" defaultRowHeight="14.1"/>
  <cols>
    <col min="1" max="1" width="7.140625" style="81" customWidth="1"/>
    <col min="2" max="2" width="80.42578125" style="7" customWidth="1"/>
    <col min="3" max="3" width="2" style="7" customWidth="1"/>
    <col min="4" max="16384" width="9" style="1"/>
  </cols>
  <sheetData>
    <row r="1" spans="1:4" ht="27.95">
      <c r="A1" s="74">
        <v>6</v>
      </c>
      <c r="B1" s="83" t="s">
        <v>419</v>
      </c>
      <c r="C1" s="147"/>
    </row>
    <row r="2" spans="1:4">
      <c r="A2" s="75">
        <v>6.1</v>
      </c>
      <c r="B2" s="84" t="s">
        <v>420</v>
      </c>
      <c r="C2" s="147"/>
    </row>
    <row r="3" spans="1:4">
      <c r="A3" s="75"/>
      <c r="B3" s="58" t="s">
        <v>27</v>
      </c>
      <c r="C3" s="56"/>
    </row>
    <row r="4" spans="1:4">
      <c r="A4" s="75"/>
      <c r="B4" s="61"/>
      <c r="C4" s="56"/>
    </row>
    <row r="5" spans="1:4">
      <c r="A5" s="180"/>
      <c r="B5" s="62" t="s">
        <v>333</v>
      </c>
      <c r="C5" s="56"/>
      <c r="D5" s="7"/>
    </row>
    <row r="6" spans="1:4" ht="27.95">
      <c r="A6" s="180"/>
      <c r="B6" s="61" t="s">
        <v>421</v>
      </c>
      <c r="C6" s="56"/>
      <c r="D6" s="7"/>
    </row>
    <row r="7" spans="1:4">
      <c r="A7" s="180"/>
      <c r="B7" s="61" t="s">
        <v>422</v>
      </c>
      <c r="C7" s="56"/>
      <c r="D7" s="7"/>
    </row>
    <row r="8" spans="1:4">
      <c r="A8" s="180"/>
      <c r="B8" s="61" t="s">
        <v>423</v>
      </c>
      <c r="C8" s="56"/>
      <c r="D8" s="7"/>
    </row>
    <row r="9" spans="1:4">
      <c r="A9" s="180"/>
      <c r="B9" s="61" t="s">
        <v>424</v>
      </c>
      <c r="C9" s="56"/>
      <c r="D9" s="7"/>
    </row>
    <row r="10" spans="1:4">
      <c r="A10" s="180"/>
      <c r="B10" s="642" t="s">
        <v>425</v>
      </c>
      <c r="C10" s="56"/>
      <c r="D10" s="7"/>
    </row>
    <row r="11" spans="1:4">
      <c r="A11" s="180"/>
      <c r="B11" s="61" t="s">
        <v>426</v>
      </c>
      <c r="C11" s="56"/>
      <c r="D11" s="7"/>
    </row>
    <row r="12" spans="1:4">
      <c r="A12" s="180"/>
      <c r="B12" s="61" t="s">
        <v>427</v>
      </c>
      <c r="C12" s="56"/>
      <c r="D12" s="7"/>
    </row>
    <row r="13" spans="1:4" ht="27.95">
      <c r="A13" s="180"/>
      <c r="B13" s="61" t="s">
        <v>428</v>
      </c>
      <c r="C13" s="56"/>
      <c r="D13" s="7"/>
    </row>
    <row r="14" spans="1:4">
      <c r="A14" s="180"/>
      <c r="B14" s="181"/>
      <c r="C14" s="56"/>
      <c r="D14" s="7"/>
    </row>
    <row r="15" spans="1:4">
      <c r="A15" s="75">
        <v>6.2</v>
      </c>
      <c r="B15" s="85" t="s">
        <v>429</v>
      </c>
      <c r="C15" s="147"/>
      <c r="D15" s="12"/>
    </row>
    <row r="16" spans="1:4" ht="33.75" customHeight="1">
      <c r="A16" s="75"/>
      <c r="B16" s="58" t="s">
        <v>430</v>
      </c>
      <c r="C16" s="56"/>
      <c r="D16" s="12"/>
    </row>
    <row r="17" spans="1:4">
      <c r="A17" s="75"/>
      <c r="B17" s="61"/>
      <c r="C17" s="56"/>
      <c r="D17" s="12"/>
    </row>
    <row r="18" spans="1:4">
      <c r="A18" s="180"/>
      <c r="B18" s="62" t="s">
        <v>344</v>
      </c>
      <c r="C18" s="56"/>
      <c r="D18" s="7"/>
    </row>
    <row r="19" spans="1:4" ht="71.099999999999994" customHeight="1">
      <c r="A19" s="180"/>
      <c r="B19" s="61" t="s">
        <v>431</v>
      </c>
      <c r="C19" s="56" t="s">
        <v>39</v>
      </c>
      <c r="D19" s="7"/>
    </row>
    <row r="20" spans="1:4">
      <c r="A20" s="180"/>
      <c r="B20" s="61" t="s">
        <v>432</v>
      </c>
      <c r="C20" s="56"/>
      <c r="D20" s="7"/>
    </row>
    <row r="21" spans="1:4">
      <c r="A21" s="180"/>
      <c r="B21" s="59"/>
      <c r="C21" s="56"/>
      <c r="D21" s="7"/>
    </row>
    <row r="22" spans="1:4">
      <c r="A22" s="75">
        <v>6.3</v>
      </c>
      <c r="B22" s="85" t="s">
        <v>433</v>
      </c>
      <c r="C22" s="147"/>
    </row>
    <row r="23" spans="1:4">
      <c r="A23" s="75"/>
      <c r="B23" s="60" t="s">
        <v>347</v>
      </c>
      <c r="C23" s="147"/>
    </row>
    <row r="24" spans="1:4" ht="56.1">
      <c r="A24" s="75"/>
      <c r="B24" s="31" t="s">
        <v>434</v>
      </c>
      <c r="C24" s="56"/>
    </row>
    <row r="25" spans="1:4">
      <c r="A25" s="75"/>
      <c r="B25" s="61" t="s">
        <v>435</v>
      </c>
      <c r="C25" s="56"/>
    </row>
    <row r="26" spans="1:4">
      <c r="A26" s="75"/>
      <c r="B26" s="61" t="s">
        <v>435</v>
      </c>
      <c r="C26" s="56"/>
    </row>
    <row r="27" spans="1:4">
      <c r="A27" s="75"/>
      <c r="B27" s="61"/>
      <c r="C27" s="56"/>
    </row>
    <row r="28" spans="1:4">
      <c r="A28" s="75" t="s">
        <v>436</v>
      </c>
      <c r="B28" s="62" t="s">
        <v>351</v>
      </c>
      <c r="C28" s="147"/>
    </row>
    <row r="29" spans="1:4">
      <c r="A29" s="75"/>
      <c r="B29" s="61" t="s">
        <v>29</v>
      </c>
      <c r="C29" s="56"/>
    </row>
    <row r="30" spans="1:4">
      <c r="A30" s="75"/>
      <c r="B30" s="59"/>
      <c r="C30" s="56"/>
    </row>
    <row r="31" spans="1:4">
      <c r="A31" s="75">
        <v>6.4</v>
      </c>
      <c r="B31" s="85" t="s">
        <v>437</v>
      </c>
      <c r="C31" s="147"/>
    </row>
    <row r="32" spans="1:4" ht="84">
      <c r="A32" s="75"/>
      <c r="B32" s="643" t="s">
        <v>438</v>
      </c>
      <c r="C32" s="71"/>
    </row>
    <row r="33" spans="1:3">
      <c r="A33" s="75"/>
      <c r="B33" s="65"/>
      <c r="C33" s="71"/>
    </row>
    <row r="34" spans="1:3">
      <c r="A34" s="75" t="s">
        <v>439</v>
      </c>
      <c r="B34" s="66" t="s">
        <v>440</v>
      </c>
      <c r="C34" s="72"/>
    </row>
    <row r="35" spans="1:3">
      <c r="A35" s="75"/>
      <c r="B35" s="65"/>
      <c r="C35" s="71"/>
    </row>
    <row r="36" spans="1:3" ht="98.1">
      <c r="A36" s="75"/>
      <c r="B36" s="644" t="s">
        <v>441</v>
      </c>
      <c r="C36" s="71"/>
    </row>
    <row r="37" spans="1:3" ht="27.95">
      <c r="A37" s="75"/>
      <c r="B37" s="61" t="s">
        <v>442</v>
      </c>
      <c r="C37" s="73"/>
    </row>
    <row r="38" spans="1:3">
      <c r="A38" s="75"/>
      <c r="B38" s="645" t="s">
        <v>443</v>
      </c>
      <c r="C38" s="73"/>
    </row>
    <row r="39" spans="1:3">
      <c r="A39" s="75"/>
      <c r="B39" s="59" t="s">
        <v>444</v>
      </c>
      <c r="C39" s="56"/>
    </row>
    <row r="40" spans="1:3">
      <c r="A40" s="75">
        <v>6.5</v>
      </c>
      <c r="B40" s="85" t="s">
        <v>445</v>
      </c>
      <c r="C40" s="147"/>
    </row>
    <row r="41" spans="1:3">
      <c r="A41" s="75"/>
      <c r="B41" s="58" t="s">
        <v>446</v>
      </c>
      <c r="C41" s="147"/>
    </row>
    <row r="42" spans="1:3">
      <c r="A42" s="75"/>
      <c r="B42" s="61" t="s">
        <v>447</v>
      </c>
      <c r="C42" s="147"/>
    </row>
    <row r="43" spans="1:3">
      <c r="A43" s="75"/>
      <c r="B43" s="61" t="s">
        <v>448</v>
      </c>
      <c r="C43" s="147"/>
    </row>
    <row r="44" spans="1:3" ht="42">
      <c r="A44" s="75"/>
      <c r="B44" s="61" t="s">
        <v>449</v>
      </c>
      <c r="C44" s="147"/>
    </row>
    <row r="45" spans="1:3">
      <c r="A45" s="75"/>
      <c r="B45" s="61" t="s">
        <v>382</v>
      </c>
      <c r="C45" s="56"/>
    </row>
    <row r="46" spans="1:3">
      <c r="A46" s="75"/>
      <c r="B46" s="61"/>
      <c r="C46" s="56"/>
    </row>
    <row r="47" spans="1:3">
      <c r="A47" s="75">
        <v>6.6</v>
      </c>
      <c r="B47" s="85" t="s">
        <v>450</v>
      </c>
      <c r="C47" s="147"/>
    </row>
    <row r="48" spans="1:3" ht="27.95">
      <c r="A48" s="75"/>
      <c r="B48" s="61" t="s">
        <v>451</v>
      </c>
      <c r="C48" s="56"/>
    </row>
    <row r="49" spans="1:4">
      <c r="A49" s="75"/>
      <c r="B49" s="59"/>
      <c r="C49" s="56"/>
    </row>
    <row r="50" spans="1:4">
      <c r="A50" s="75">
        <v>6.7</v>
      </c>
      <c r="B50" s="85" t="s">
        <v>362</v>
      </c>
      <c r="C50" s="147"/>
    </row>
    <row r="51" spans="1:4">
      <c r="A51" s="75"/>
      <c r="B51" s="83" t="s">
        <v>452</v>
      </c>
      <c r="C51" s="147"/>
    </row>
    <row r="52" spans="1:4" ht="111.95">
      <c r="A52" s="179"/>
      <c r="B52" s="31" t="s">
        <v>453</v>
      </c>
      <c r="C52" s="73"/>
      <c r="D52" s="14"/>
    </row>
    <row r="53" spans="1:4" ht="56.1">
      <c r="A53" s="179"/>
      <c r="B53" s="31" t="s">
        <v>454</v>
      </c>
      <c r="C53" s="73"/>
      <c r="D53" s="14"/>
    </row>
    <row r="54" spans="1:4" ht="69.95">
      <c r="A54" s="75"/>
      <c r="B54" s="31" t="s">
        <v>455</v>
      </c>
      <c r="C54" s="73"/>
    </row>
    <row r="55" spans="1:4" ht="84">
      <c r="A55" s="75"/>
      <c r="B55" s="61" t="s">
        <v>456</v>
      </c>
      <c r="C55" s="73"/>
    </row>
    <row r="56" spans="1:4" ht="84">
      <c r="A56" s="75"/>
      <c r="B56" s="61" t="s">
        <v>457</v>
      </c>
      <c r="C56" s="73"/>
    </row>
    <row r="57" spans="1:4">
      <c r="A57" s="75"/>
      <c r="B57" s="67"/>
      <c r="C57" s="73"/>
    </row>
    <row r="58" spans="1:4">
      <c r="A58" s="77"/>
      <c r="B58" s="67"/>
      <c r="C58" s="73"/>
    </row>
    <row r="59" spans="1:4">
      <c r="A59" s="77" t="s">
        <v>458</v>
      </c>
      <c r="B59" s="66" t="s">
        <v>459</v>
      </c>
      <c r="C59" s="73"/>
    </row>
    <row r="60" spans="1:4">
      <c r="A60" s="76" t="s">
        <v>460</v>
      </c>
      <c r="B60" s="66" t="s">
        <v>461</v>
      </c>
      <c r="C60" s="73"/>
    </row>
    <row r="61" spans="1:4">
      <c r="A61" s="76"/>
      <c r="B61" s="61" t="s">
        <v>159</v>
      </c>
      <c r="C61" s="73"/>
    </row>
    <row r="62" spans="1:4">
      <c r="A62" s="76" t="s">
        <v>462</v>
      </c>
      <c r="B62" s="66" t="s">
        <v>463</v>
      </c>
      <c r="C62" s="73"/>
    </row>
    <row r="63" spans="1:4">
      <c r="A63" s="76"/>
      <c r="B63" s="61" t="s">
        <v>464</v>
      </c>
      <c r="C63" s="73"/>
    </row>
    <row r="64" spans="1:4" ht="27.95">
      <c r="A64" s="76" t="s">
        <v>465</v>
      </c>
      <c r="B64" s="66" t="s">
        <v>466</v>
      </c>
      <c r="C64" s="73"/>
    </row>
    <row r="65" spans="1:3">
      <c r="A65" s="76"/>
      <c r="B65" s="647" t="s">
        <v>467</v>
      </c>
      <c r="C65" s="73"/>
    </row>
    <row r="66" spans="1:3">
      <c r="A66" s="76"/>
      <c r="B66" s="648" t="s">
        <v>468</v>
      </c>
      <c r="C66" s="73"/>
    </row>
    <row r="67" spans="1:3">
      <c r="A67" s="76"/>
      <c r="B67" s="648" t="s">
        <v>469</v>
      </c>
      <c r="C67" s="73"/>
    </row>
    <row r="68" spans="1:3">
      <c r="A68" s="76"/>
      <c r="B68" s="648" t="s">
        <v>470</v>
      </c>
      <c r="C68" s="73"/>
    </row>
    <row r="69" spans="1:3">
      <c r="A69" s="76"/>
      <c r="B69" s="648" t="s">
        <v>471</v>
      </c>
      <c r="C69" s="73"/>
    </row>
    <row r="70" spans="1:3">
      <c r="A70" s="76"/>
      <c r="B70" s="648" t="s">
        <v>472</v>
      </c>
      <c r="C70" s="73"/>
    </row>
    <row r="71" spans="1:3">
      <c r="A71" s="76"/>
      <c r="B71" s="649" t="s">
        <v>473</v>
      </c>
      <c r="C71" s="73"/>
    </row>
    <row r="72" spans="1:3">
      <c r="A72" s="76"/>
      <c r="B72" s="650" t="s">
        <v>474</v>
      </c>
      <c r="C72" s="73"/>
    </row>
    <row r="73" spans="1:3">
      <c r="A73" s="76"/>
      <c r="B73" s="650" t="s">
        <v>475</v>
      </c>
      <c r="C73" s="73"/>
    </row>
    <row r="74" spans="1:3">
      <c r="A74" s="76"/>
      <c r="B74" s="650" t="s">
        <v>476</v>
      </c>
      <c r="C74" s="73"/>
    </row>
    <row r="75" spans="1:3">
      <c r="A75" s="76"/>
      <c r="B75" s="650">
        <v>24.83</v>
      </c>
      <c r="C75" s="73"/>
    </row>
    <row r="76" spans="1:3">
      <c r="A76" s="76"/>
      <c r="B76" s="650" t="s">
        <v>477</v>
      </c>
      <c r="C76" s="73"/>
    </row>
    <row r="77" spans="1:3">
      <c r="A77" s="76"/>
      <c r="B77" s="648" t="s">
        <v>478</v>
      </c>
      <c r="C77" s="73"/>
    </row>
    <row r="78" spans="1:3">
      <c r="A78" s="76"/>
      <c r="B78" s="648" t="s">
        <v>479</v>
      </c>
      <c r="C78" s="73"/>
    </row>
    <row r="79" spans="1:3">
      <c r="A79" s="76"/>
      <c r="B79" s="648" t="s">
        <v>480</v>
      </c>
      <c r="C79" s="73"/>
    </row>
    <row r="80" spans="1:3">
      <c r="A80" s="76"/>
      <c r="B80" s="648" t="s">
        <v>481</v>
      </c>
      <c r="C80" s="73"/>
    </row>
    <row r="81" spans="1:3">
      <c r="A81" s="76"/>
      <c r="B81" s="651" t="s">
        <v>482</v>
      </c>
      <c r="C81" s="73"/>
    </row>
    <row r="82" spans="1:3" ht="69.95">
      <c r="A82" s="76"/>
      <c r="B82" s="652" t="s">
        <v>483</v>
      </c>
      <c r="C82" s="73"/>
    </row>
    <row r="83" spans="1:3">
      <c r="A83" s="76"/>
      <c r="B83" s="650" t="s">
        <v>484</v>
      </c>
      <c r="C83" s="73"/>
    </row>
    <row r="84" spans="1:3">
      <c r="A84" s="76"/>
      <c r="B84" s="651" t="s">
        <v>485</v>
      </c>
      <c r="C84" s="73"/>
    </row>
    <row r="85" spans="1:3">
      <c r="A85" s="76"/>
      <c r="B85" s="61"/>
      <c r="C85" s="73"/>
    </row>
    <row r="86" spans="1:3">
      <c r="A86" s="76" t="s">
        <v>486</v>
      </c>
      <c r="B86" s="66" t="s">
        <v>487</v>
      </c>
      <c r="C86" s="73"/>
    </row>
    <row r="87" spans="1:3" ht="98.1">
      <c r="A87" s="76"/>
      <c r="B87" s="61" t="s">
        <v>488</v>
      </c>
      <c r="C87" s="73"/>
    </row>
    <row r="88" spans="1:3">
      <c r="A88" s="76" t="s">
        <v>489</v>
      </c>
      <c r="B88" s="66" t="s">
        <v>490</v>
      </c>
      <c r="C88" s="73"/>
    </row>
    <row r="89" spans="1:3">
      <c r="A89" s="76"/>
      <c r="B89" s="61" t="s">
        <v>491</v>
      </c>
      <c r="C89" s="73"/>
    </row>
    <row r="90" spans="1:3">
      <c r="A90" s="78" t="s">
        <v>492</v>
      </c>
      <c r="B90" s="66" t="s">
        <v>493</v>
      </c>
      <c r="C90" s="73"/>
    </row>
    <row r="91" spans="1:3">
      <c r="A91" s="76"/>
      <c r="B91" s="69" t="s">
        <v>494</v>
      </c>
      <c r="C91" s="73"/>
    </row>
    <row r="92" spans="1:3">
      <c r="A92" s="76" t="s">
        <v>495</v>
      </c>
      <c r="B92" s="66" t="s">
        <v>496</v>
      </c>
      <c r="C92" s="73"/>
    </row>
    <row r="93" spans="1:3">
      <c r="A93" s="76"/>
      <c r="B93" s="31" t="s">
        <v>497</v>
      </c>
      <c r="C93" s="73"/>
    </row>
    <row r="94" spans="1:3">
      <c r="A94" s="76"/>
      <c r="B94" s="31" t="s">
        <v>498</v>
      </c>
      <c r="C94" s="73"/>
    </row>
    <row r="95" spans="1:3">
      <c r="A95" s="76"/>
      <c r="B95" s="31" t="s">
        <v>499</v>
      </c>
      <c r="C95" s="73"/>
    </row>
    <row r="96" spans="1:3">
      <c r="A96" s="76"/>
      <c r="B96" s="61" t="s">
        <v>500</v>
      </c>
      <c r="C96" s="73"/>
    </row>
    <row r="97" spans="1:3" ht="27.95">
      <c r="A97" s="76"/>
      <c r="B97" s="61" t="s">
        <v>501</v>
      </c>
      <c r="C97" s="73"/>
    </row>
    <row r="98" spans="1:3">
      <c r="A98" s="76" t="s">
        <v>502</v>
      </c>
      <c r="B98" s="66" t="s">
        <v>503</v>
      </c>
      <c r="C98" s="73"/>
    </row>
    <row r="99" spans="1:3" ht="42">
      <c r="A99" s="76"/>
      <c r="B99" s="644" t="s">
        <v>504</v>
      </c>
      <c r="C99" s="73"/>
    </row>
    <row r="100" spans="1:3" ht="27.95">
      <c r="A100" s="76"/>
      <c r="B100" s="644" t="s">
        <v>505</v>
      </c>
      <c r="C100" s="73"/>
    </row>
    <row r="101" spans="1:3" ht="27.95">
      <c r="A101" s="76"/>
      <c r="B101" s="644" t="s">
        <v>506</v>
      </c>
      <c r="C101" s="73"/>
    </row>
    <row r="102" spans="1:3" ht="42">
      <c r="A102" s="76"/>
      <c r="B102" s="644" t="s">
        <v>507</v>
      </c>
      <c r="C102" s="73"/>
    </row>
    <row r="103" spans="1:3">
      <c r="A103" s="76"/>
      <c r="B103" s="1" t="s">
        <v>508</v>
      </c>
      <c r="C103" s="73"/>
    </row>
    <row r="104" spans="1:3">
      <c r="A104" s="76"/>
      <c r="B104" s="61" t="s">
        <v>509</v>
      </c>
      <c r="C104" s="73"/>
    </row>
    <row r="105" spans="1:3">
      <c r="A105" s="76"/>
      <c r="B105" s="67"/>
      <c r="C105" s="73"/>
    </row>
    <row r="106" spans="1:3" ht="27.95">
      <c r="A106" s="76" t="s">
        <v>510</v>
      </c>
      <c r="B106" s="66" t="s">
        <v>511</v>
      </c>
      <c r="C106" s="73"/>
    </row>
    <row r="107" spans="1:3">
      <c r="A107" s="77"/>
      <c r="B107" s="61" t="s">
        <v>512</v>
      </c>
      <c r="C107" s="73"/>
    </row>
    <row r="108" spans="1:3" ht="27.95">
      <c r="A108" s="77"/>
      <c r="B108" s="59" t="s">
        <v>513</v>
      </c>
      <c r="C108" s="73"/>
    </row>
    <row r="109" spans="1:3">
      <c r="A109" s="75">
        <v>6.8</v>
      </c>
      <c r="B109" s="85" t="s">
        <v>514</v>
      </c>
      <c r="C109" s="147"/>
    </row>
    <row r="110" spans="1:3">
      <c r="A110" s="75"/>
      <c r="B110" s="60"/>
      <c r="C110" s="147"/>
    </row>
    <row r="111" spans="1:3">
      <c r="A111" s="75"/>
      <c r="B111" s="62"/>
      <c r="C111" s="147"/>
    </row>
    <row r="112" spans="1:3" ht="27.95">
      <c r="A112" s="75"/>
      <c r="B112" s="646" t="s">
        <v>515</v>
      </c>
      <c r="C112" s="147"/>
    </row>
    <row r="113" spans="1:3">
      <c r="A113" s="75">
        <v>6.9</v>
      </c>
      <c r="B113" s="85" t="s">
        <v>516</v>
      </c>
      <c r="C113" s="147"/>
    </row>
    <row r="114" spans="1:3">
      <c r="A114" s="185"/>
      <c r="B114" s="58" t="s">
        <v>159</v>
      </c>
      <c r="C114" s="73"/>
    </row>
    <row r="115" spans="1:3">
      <c r="A115" s="75"/>
      <c r="B115" s="62"/>
      <c r="C115" s="147"/>
    </row>
    <row r="116" spans="1:3">
      <c r="A116" s="75"/>
      <c r="B116" s="59"/>
      <c r="C116" s="56"/>
    </row>
    <row r="117" spans="1:3">
      <c r="A117" s="77">
        <v>6.1</v>
      </c>
      <c r="B117" s="85" t="s">
        <v>517</v>
      </c>
      <c r="C117" s="147"/>
    </row>
    <row r="118" spans="1:3">
      <c r="A118" s="75"/>
      <c r="B118" s="58" t="s">
        <v>518</v>
      </c>
      <c r="C118" s="73"/>
    </row>
    <row r="119" spans="1:3">
      <c r="A119" s="75"/>
      <c r="B119" s="67"/>
      <c r="C119" s="73"/>
    </row>
    <row r="120" spans="1:3">
      <c r="A120" s="75"/>
      <c r="B120" s="59"/>
      <c r="C120" s="56"/>
    </row>
    <row r="121" spans="1:3">
      <c r="A121" s="77">
        <v>6.11</v>
      </c>
      <c r="B121" s="85" t="s">
        <v>519</v>
      </c>
      <c r="C121" s="147"/>
    </row>
    <row r="122" spans="1:3" ht="42">
      <c r="A122" s="75"/>
      <c r="B122" s="58" t="s">
        <v>520</v>
      </c>
      <c r="C122" s="73"/>
    </row>
    <row r="123" spans="1:3" ht="41.25" customHeight="1">
      <c r="A123" s="75"/>
      <c r="B123" s="165"/>
      <c r="C123" s="56"/>
    </row>
    <row r="124" spans="1:3">
      <c r="A124" s="75">
        <v>6.12</v>
      </c>
      <c r="B124" s="85" t="s">
        <v>521</v>
      </c>
      <c r="C124" s="147"/>
    </row>
    <row r="125" spans="1:3" ht="27.95">
      <c r="A125" s="75"/>
      <c r="B125" s="58" t="s">
        <v>522</v>
      </c>
      <c r="C125" s="73"/>
    </row>
    <row r="126" spans="1:3">
      <c r="A126" s="75">
        <v>6.13</v>
      </c>
      <c r="B126" s="85" t="s">
        <v>523</v>
      </c>
      <c r="C126" s="147"/>
    </row>
    <row r="127" spans="1:3" ht="42">
      <c r="A127" s="75"/>
      <c r="B127" s="58" t="s">
        <v>524</v>
      </c>
      <c r="C127" s="56"/>
    </row>
    <row r="128" spans="1:3">
      <c r="A128" s="75"/>
      <c r="B128" s="59"/>
      <c r="C128" s="56"/>
    </row>
    <row r="129" spans="1:3">
      <c r="A129" s="75">
        <v>6.14</v>
      </c>
      <c r="B129" s="85" t="s">
        <v>525</v>
      </c>
      <c r="C129" s="147"/>
    </row>
    <row r="130" spans="1:3" ht="27.95">
      <c r="A130" s="75"/>
      <c r="B130" s="58" t="s">
        <v>526</v>
      </c>
      <c r="C130" s="56"/>
    </row>
    <row r="131" spans="1:3">
      <c r="A131" s="75" t="s">
        <v>391</v>
      </c>
      <c r="B131" s="62" t="s">
        <v>392</v>
      </c>
      <c r="C131" s="147"/>
    </row>
    <row r="132" spans="1:3" ht="24.95">
      <c r="A132" s="79" t="s">
        <v>393</v>
      </c>
      <c r="B132" s="61" t="s">
        <v>159</v>
      </c>
      <c r="C132" s="56"/>
    </row>
    <row r="133" spans="1:3">
      <c r="A133" s="79" t="s">
        <v>394</v>
      </c>
      <c r="B133" s="61"/>
      <c r="C133" s="56"/>
    </row>
    <row r="134" spans="1:3" ht="37.5">
      <c r="A134" s="79" t="s">
        <v>395</v>
      </c>
      <c r="B134" s="61"/>
      <c r="C134" s="56"/>
    </row>
    <row r="135" spans="1:3">
      <c r="A135" s="80" t="s">
        <v>396</v>
      </c>
      <c r="B135" s="59"/>
      <c r="C135" s="56"/>
    </row>
  </sheetData>
  <phoneticPr fontId="8" type="noConversion"/>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6E55-2BA4-4600-B22E-92A6FF8BE850}">
  <dimension ref="A1:D94"/>
  <sheetViews>
    <sheetView view="pageBreakPreview" zoomScaleNormal="100" workbookViewId="0">
      <selection activeCell="F19" sqref="F19"/>
    </sheetView>
  </sheetViews>
  <sheetFormatPr defaultColWidth="9" defaultRowHeight="14.1"/>
  <cols>
    <col min="1" max="1" width="7.28515625" style="81" customWidth="1"/>
    <col min="2" max="2" width="80.42578125" style="7" customWidth="1"/>
    <col min="3" max="3" width="2.42578125" style="7" hidden="1" customWidth="1"/>
    <col min="4" max="16384" width="9" style="1"/>
  </cols>
  <sheetData>
    <row r="1" spans="1:4">
      <c r="A1" s="74">
        <v>7</v>
      </c>
      <c r="B1" s="83" t="s">
        <v>527</v>
      </c>
      <c r="C1" s="10"/>
    </row>
    <row r="2" spans="1:4">
      <c r="A2" s="75">
        <v>7.1</v>
      </c>
      <c r="B2" s="84" t="s">
        <v>420</v>
      </c>
      <c r="C2" s="10"/>
    </row>
    <row r="3" spans="1:4">
      <c r="A3" s="75"/>
      <c r="B3" s="58" t="s">
        <v>33</v>
      </c>
    </row>
    <row r="4" spans="1:4">
      <c r="A4" s="75"/>
      <c r="B4" s="31"/>
      <c r="C4" s="56"/>
    </row>
    <row r="5" spans="1:4">
      <c r="A5" s="179"/>
      <c r="B5" s="63" t="s">
        <v>333</v>
      </c>
      <c r="C5" s="56"/>
      <c r="D5" s="7"/>
    </row>
    <row r="6" spans="1:4">
      <c r="A6" s="179"/>
      <c r="B6" s="31" t="s">
        <v>528</v>
      </c>
      <c r="C6" s="56"/>
      <c r="D6" s="7"/>
    </row>
    <row r="7" spans="1:4">
      <c r="A7" s="179"/>
      <c r="B7" s="31" t="s">
        <v>529</v>
      </c>
      <c r="C7" s="56"/>
      <c r="D7" s="7"/>
    </row>
    <row r="8" spans="1:4">
      <c r="A8" s="179"/>
      <c r="B8" s="31" t="s">
        <v>530</v>
      </c>
      <c r="C8" s="56"/>
      <c r="D8" s="7"/>
    </row>
    <row r="9" spans="1:4" ht="27.95">
      <c r="A9" s="179"/>
      <c r="B9" s="31" t="s">
        <v>531</v>
      </c>
      <c r="C9" s="56"/>
      <c r="D9" s="7"/>
    </row>
    <row r="10" spans="1:4">
      <c r="A10" s="179"/>
      <c r="B10" s="31" t="s">
        <v>532</v>
      </c>
      <c r="C10" s="56"/>
      <c r="D10" s="7"/>
    </row>
    <row r="11" spans="1:4">
      <c r="A11" s="75"/>
      <c r="B11" s="59"/>
      <c r="D11" s="12"/>
    </row>
    <row r="12" spans="1:4">
      <c r="A12" s="75">
        <v>7.2</v>
      </c>
      <c r="B12" s="85" t="s">
        <v>429</v>
      </c>
      <c r="C12" s="10"/>
      <c r="D12" s="12"/>
    </row>
    <row r="13" spans="1:4" ht="36" customHeight="1">
      <c r="A13" s="75"/>
      <c r="B13" s="31" t="s">
        <v>533</v>
      </c>
      <c r="D13" s="12"/>
    </row>
    <row r="14" spans="1:4" ht="18" customHeight="1">
      <c r="A14" s="75"/>
      <c r="B14" s="100"/>
      <c r="D14" s="12"/>
    </row>
    <row r="15" spans="1:4">
      <c r="A15" s="180"/>
      <c r="B15" s="62" t="s">
        <v>344</v>
      </c>
      <c r="C15" s="56"/>
      <c r="D15" s="7"/>
    </row>
    <row r="16" spans="1:4" ht="42">
      <c r="A16" s="180"/>
      <c r="B16" s="61" t="s">
        <v>534</v>
      </c>
      <c r="C16" s="56"/>
      <c r="D16" s="7"/>
    </row>
    <row r="17" spans="1:4" ht="27.95">
      <c r="A17" s="180"/>
      <c r="B17" s="61" t="s">
        <v>535</v>
      </c>
      <c r="C17" s="56"/>
      <c r="D17" s="7"/>
    </row>
    <row r="18" spans="1:4">
      <c r="A18" s="75"/>
      <c r="B18" s="59"/>
    </row>
    <row r="19" spans="1:4" ht="71.099999999999994" customHeight="1">
      <c r="A19" s="75">
        <v>7.3</v>
      </c>
      <c r="B19" s="85" t="s">
        <v>433</v>
      </c>
      <c r="C19" s="10" t="s">
        <v>39</v>
      </c>
    </row>
    <row r="20" spans="1:4">
      <c r="A20" s="75"/>
      <c r="B20" s="60" t="s">
        <v>347</v>
      </c>
      <c r="C20" s="10"/>
    </row>
    <row r="21" spans="1:4" ht="103.5" customHeight="1">
      <c r="A21" s="75"/>
      <c r="B21" s="680" t="s">
        <v>536</v>
      </c>
    </row>
    <row r="22" spans="1:4">
      <c r="A22" s="75"/>
      <c r="B22" s="61" t="s">
        <v>435</v>
      </c>
    </row>
    <row r="23" spans="1:4">
      <c r="A23" s="75"/>
      <c r="B23" s="61"/>
    </row>
    <row r="24" spans="1:4">
      <c r="A24" s="75" t="s">
        <v>537</v>
      </c>
      <c r="B24" s="62" t="s">
        <v>351</v>
      </c>
      <c r="C24" s="10"/>
    </row>
    <row r="25" spans="1:4">
      <c r="A25" s="75"/>
      <c r="B25" s="61" t="s">
        <v>538</v>
      </c>
    </row>
    <row r="26" spans="1:4">
      <c r="A26" s="75"/>
      <c r="B26" s="59"/>
    </row>
    <row r="27" spans="1:4">
      <c r="A27" s="75">
        <v>7.4</v>
      </c>
      <c r="B27" s="85" t="s">
        <v>437</v>
      </c>
      <c r="C27" s="10"/>
    </row>
    <row r="28" spans="1:4" ht="84">
      <c r="A28" s="75"/>
      <c r="B28" s="643" t="s">
        <v>438</v>
      </c>
      <c r="C28" s="13"/>
    </row>
    <row r="29" spans="1:4">
      <c r="A29" s="86"/>
      <c r="B29" s="65"/>
      <c r="C29" s="13"/>
    </row>
    <row r="30" spans="1:4">
      <c r="A30" s="75" t="s">
        <v>539</v>
      </c>
      <c r="B30" s="66" t="s">
        <v>440</v>
      </c>
      <c r="C30" s="20"/>
    </row>
    <row r="31" spans="1:4" ht="98.1">
      <c r="A31" s="75"/>
      <c r="B31" s="644" t="s">
        <v>441</v>
      </c>
      <c r="C31" s="13"/>
    </row>
    <row r="32" spans="1:4" ht="210">
      <c r="A32" s="75"/>
      <c r="B32" s="61" t="s">
        <v>540</v>
      </c>
      <c r="C32" s="14"/>
    </row>
    <row r="33" spans="1:3">
      <c r="A33" s="75"/>
      <c r="B33" s="59"/>
    </row>
    <row r="34" spans="1:3">
      <c r="A34" s="75">
        <v>7.5</v>
      </c>
      <c r="B34" s="85" t="s">
        <v>445</v>
      </c>
      <c r="C34" s="10"/>
    </row>
    <row r="35" spans="1:3">
      <c r="A35" s="75"/>
      <c r="B35" s="58" t="s">
        <v>541</v>
      </c>
    </row>
    <row r="36" spans="1:3">
      <c r="A36" s="75"/>
      <c r="B36" s="61" t="s">
        <v>379</v>
      </c>
    </row>
    <row r="37" spans="1:3">
      <c r="A37" s="75"/>
      <c r="B37" s="61" t="s">
        <v>542</v>
      </c>
    </row>
    <row r="38" spans="1:3" ht="27.95">
      <c r="A38" s="75"/>
      <c r="B38" s="61" t="s">
        <v>543</v>
      </c>
    </row>
    <row r="39" spans="1:3">
      <c r="A39" s="75"/>
      <c r="B39" s="61" t="s">
        <v>382</v>
      </c>
    </row>
    <row r="40" spans="1:3">
      <c r="A40" s="75"/>
      <c r="B40" s="61"/>
    </row>
    <row r="41" spans="1:3">
      <c r="A41" s="75">
        <v>7.6</v>
      </c>
      <c r="B41" s="85" t="s">
        <v>450</v>
      </c>
      <c r="C41" s="17"/>
    </row>
    <row r="42" spans="1:3" ht="27.95">
      <c r="A42" s="75"/>
      <c r="B42" s="61" t="s">
        <v>451</v>
      </c>
      <c r="C42" s="6"/>
    </row>
    <row r="43" spans="1:3">
      <c r="A43" s="75"/>
      <c r="B43" s="59"/>
      <c r="C43" s="6"/>
    </row>
    <row r="44" spans="1:3">
      <c r="A44" s="75">
        <v>7.7</v>
      </c>
      <c r="B44" s="85" t="s">
        <v>362</v>
      </c>
      <c r="C44" s="10"/>
    </row>
    <row r="45" spans="1:3">
      <c r="A45" s="75"/>
      <c r="B45" s="83" t="s">
        <v>452</v>
      </c>
      <c r="C45" s="14"/>
    </row>
    <row r="46" spans="1:3" ht="63.75" customHeight="1">
      <c r="A46" s="75"/>
      <c r="B46" s="6" t="s">
        <v>544</v>
      </c>
      <c r="C46" s="6"/>
    </row>
    <row r="47" spans="1:3" ht="42">
      <c r="A47" s="75"/>
      <c r="B47" s="6" t="s">
        <v>545</v>
      </c>
      <c r="C47" s="6"/>
    </row>
    <row r="48" spans="1:3" ht="42">
      <c r="A48" s="75"/>
      <c r="B48" s="6" t="s">
        <v>546</v>
      </c>
      <c r="C48" s="6"/>
    </row>
    <row r="49" spans="1:3" ht="42">
      <c r="A49" s="75"/>
      <c r="B49" s="6" t="s">
        <v>547</v>
      </c>
      <c r="C49" s="6"/>
    </row>
    <row r="50" spans="1:3" ht="27.95">
      <c r="A50" s="75"/>
      <c r="B50" s="6" t="s">
        <v>548</v>
      </c>
      <c r="C50" s="6"/>
    </row>
    <row r="51" spans="1:3">
      <c r="A51" s="75"/>
      <c r="B51" s="67"/>
      <c r="C51" s="14"/>
    </row>
    <row r="52" spans="1:3">
      <c r="A52" s="77" t="s">
        <v>549</v>
      </c>
      <c r="B52" s="66" t="s">
        <v>459</v>
      </c>
      <c r="C52" s="14"/>
    </row>
    <row r="53" spans="1:3">
      <c r="A53" s="76" t="s">
        <v>460</v>
      </c>
      <c r="B53" s="66" t="s">
        <v>461</v>
      </c>
      <c r="C53" s="14"/>
    </row>
    <row r="54" spans="1:3">
      <c r="A54" s="76"/>
      <c r="B54" s="61" t="s">
        <v>159</v>
      </c>
      <c r="C54" s="14"/>
    </row>
    <row r="55" spans="1:3">
      <c r="A55" s="76" t="s">
        <v>462</v>
      </c>
      <c r="B55" s="66" t="s">
        <v>463</v>
      </c>
      <c r="C55" s="14"/>
    </row>
    <row r="56" spans="1:3">
      <c r="A56" s="76"/>
      <c r="B56" s="61" t="s">
        <v>464</v>
      </c>
      <c r="C56" s="14"/>
    </row>
    <row r="57" spans="1:3" ht="27.95">
      <c r="A57" s="76" t="s">
        <v>465</v>
      </c>
      <c r="B57" s="66" t="s">
        <v>466</v>
      </c>
      <c r="C57" s="14"/>
    </row>
    <row r="58" spans="1:3">
      <c r="A58" s="76"/>
      <c r="B58" s="61" t="s">
        <v>550</v>
      </c>
      <c r="C58" s="14"/>
    </row>
    <row r="59" spans="1:3">
      <c r="A59" s="76" t="s">
        <v>486</v>
      </c>
      <c r="B59" s="66" t="s">
        <v>487</v>
      </c>
      <c r="C59" s="14"/>
    </row>
    <row r="60" spans="1:3" ht="33" customHeight="1">
      <c r="A60" s="76"/>
      <c r="B60" s="61" t="s">
        <v>551</v>
      </c>
      <c r="C60" s="14"/>
    </row>
    <row r="61" spans="1:3">
      <c r="A61" s="76" t="s">
        <v>489</v>
      </c>
      <c r="B61" s="66" t="s">
        <v>490</v>
      </c>
      <c r="C61" s="14"/>
    </row>
    <row r="62" spans="1:3">
      <c r="A62" s="76"/>
      <c r="B62" s="61" t="s">
        <v>491</v>
      </c>
      <c r="C62" s="14"/>
    </row>
    <row r="63" spans="1:3">
      <c r="A63" s="78" t="s">
        <v>492</v>
      </c>
      <c r="B63" s="66" t="s">
        <v>493</v>
      </c>
      <c r="C63" s="14"/>
    </row>
    <row r="64" spans="1:3">
      <c r="A64" s="76"/>
      <c r="B64" s="69" t="s">
        <v>494</v>
      </c>
      <c r="C64" s="14"/>
    </row>
    <row r="65" spans="1:3" ht="16.5" customHeight="1">
      <c r="A65" s="76" t="s">
        <v>495</v>
      </c>
      <c r="B65" s="66" t="s">
        <v>496</v>
      </c>
      <c r="C65" s="14"/>
    </row>
    <row r="66" spans="1:3">
      <c r="A66" s="76"/>
      <c r="B66" s="69" t="s">
        <v>552</v>
      </c>
      <c r="C66" s="14"/>
    </row>
    <row r="67" spans="1:3">
      <c r="A67" s="76" t="s">
        <v>502</v>
      </c>
      <c r="B67" s="66" t="s">
        <v>553</v>
      </c>
      <c r="C67" s="14"/>
    </row>
    <row r="68" spans="1:3" ht="126">
      <c r="A68" s="76"/>
      <c r="B68" s="61" t="s">
        <v>554</v>
      </c>
      <c r="C68" s="14"/>
    </row>
    <row r="69" spans="1:3" ht="27.95">
      <c r="A69" s="76" t="s">
        <v>510</v>
      </c>
      <c r="B69" s="66" t="s">
        <v>511</v>
      </c>
      <c r="C69" s="14"/>
    </row>
    <row r="70" spans="1:3" ht="20.25" customHeight="1">
      <c r="A70" s="77"/>
      <c r="B70" s="61" t="s">
        <v>555</v>
      </c>
      <c r="C70" s="10"/>
    </row>
    <row r="71" spans="1:3">
      <c r="A71" s="87"/>
      <c r="B71" s="70"/>
      <c r="C71" s="10"/>
    </row>
    <row r="72" spans="1:3">
      <c r="A72" s="75">
        <v>7.8</v>
      </c>
      <c r="B72" s="85" t="s">
        <v>514</v>
      </c>
      <c r="C72" s="10"/>
    </row>
    <row r="73" spans="1:3" ht="69.95">
      <c r="A73" s="75"/>
      <c r="B73" s="58" t="s">
        <v>556</v>
      </c>
      <c r="C73" s="147"/>
    </row>
    <row r="74" spans="1:3" ht="41.25" customHeight="1">
      <c r="A74" s="75"/>
      <c r="B74" s="646" t="s">
        <v>515</v>
      </c>
      <c r="C74" s="8"/>
    </row>
    <row r="75" spans="1:3">
      <c r="A75" s="75">
        <v>7.9</v>
      </c>
      <c r="B75" s="85" t="s">
        <v>516</v>
      </c>
      <c r="C75" s="17"/>
    </row>
    <row r="76" spans="1:3">
      <c r="A76" s="75"/>
      <c r="B76" s="58" t="s">
        <v>159</v>
      </c>
    </row>
    <row r="77" spans="1:3">
      <c r="A77" s="75"/>
      <c r="B77" s="59"/>
      <c r="C77" s="14"/>
    </row>
    <row r="78" spans="1:3">
      <c r="A78" s="77">
        <v>7.1</v>
      </c>
      <c r="B78" s="85" t="s">
        <v>517</v>
      </c>
    </row>
    <row r="79" spans="1:3">
      <c r="A79" s="75"/>
      <c r="B79" s="58" t="s">
        <v>518</v>
      </c>
      <c r="C79" s="17"/>
    </row>
    <row r="80" spans="1:3">
      <c r="A80" s="75"/>
      <c r="B80" s="59"/>
      <c r="C80" s="8"/>
    </row>
    <row r="81" spans="1:3" ht="24" customHeight="1">
      <c r="A81" s="88">
        <v>7.11</v>
      </c>
      <c r="B81" s="85" t="s">
        <v>519</v>
      </c>
      <c r="C81" s="56"/>
    </row>
    <row r="82" spans="1:3" ht="45.75" customHeight="1">
      <c r="A82" s="75"/>
      <c r="B82" s="58" t="s">
        <v>557</v>
      </c>
      <c r="C82" s="10"/>
    </row>
    <row r="83" spans="1:3" ht="30" customHeight="1">
      <c r="A83" s="75"/>
      <c r="B83" s="646" t="s">
        <v>558</v>
      </c>
      <c r="C83" s="14"/>
    </row>
    <row r="84" spans="1:3" ht="19.5" customHeight="1">
      <c r="A84" s="75">
        <v>7.12</v>
      </c>
      <c r="B84" s="85" t="s">
        <v>521</v>
      </c>
      <c r="C84" s="56"/>
    </row>
    <row r="85" spans="1:3" ht="27.95">
      <c r="A85" s="75"/>
      <c r="B85" s="58" t="s">
        <v>522</v>
      </c>
      <c r="C85" s="17"/>
    </row>
    <row r="86" spans="1:3">
      <c r="A86" s="75"/>
      <c r="B86" s="165"/>
      <c r="C86" s="6"/>
    </row>
    <row r="87" spans="1:3" ht="20.25" customHeight="1">
      <c r="A87" s="75">
        <v>7.13</v>
      </c>
      <c r="B87" s="85" t="s">
        <v>523</v>
      </c>
      <c r="C87" s="6"/>
    </row>
    <row r="88" spans="1:3" ht="42">
      <c r="A88" s="75"/>
      <c r="B88" s="58" t="s">
        <v>524</v>
      </c>
      <c r="C88" s="17"/>
    </row>
    <row r="89" spans="1:3">
      <c r="A89" s="75"/>
      <c r="B89" s="59"/>
      <c r="C89" s="6"/>
    </row>
    <row r="90" spans="1:3">
      <c r="A90" s="75">
        <v>7.14</v>
      </c>
      <c r="B90" s="85" t="s">
        <v>525</v>
      </c>
      <c r="C90" s="17"/>
    </row>
    <row r="91" spans="1:3" ht="27.95">
      <c r="A91" s="75"/>
      <c r="B91" s="58" t="s">
        <v>526</v>
      </c>
      <c r="C91" s="6"/>
    </row>
    <row r="92" spans="1:3">
      <c r="A92" s="75" t="s">
        <v>391</v>
      </c>
      <c r="B92" s="62" t="s">
        <v>392</v>
      </c>
      <c r="C92" s="6"/>
    </row>
    <row r="93" spans="1:3">
      <c r="A93" s="79"/>
      <c r="B93" s="61" t="s">
        <v>159</v>
      </c>
      <c r="C93" s="6"/>
    </row>
    <row r="94" spans="1:3">
      <c r="A94" s="80"/>
      <c r="B94" s="59"/>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66"/>
  <sheetViews>
    <sheetView view="pageBreakPreview" zoomScaleNormal="100" workbookViewId="0">
      <selection activeCell="F19" sqref="F19"/>
    </sheetView>
  </sheetViews>
  <sheetFormatPr defaultColWidth="9" defaultRowHeight="14.1"/>
  <cols>
    <col min="1" max="1" width="7.140625" style="81" customWidth="1"/>
    <col min="2" max="2" width="223.140625" style="7" customWidth="1"/>
    <col min="3" max="3" width="1.42578125" style="7" customWidth="1"/>
    <col min="4" max="16384" width="9" style="1"/>
  </cols>
  <sheetData>
    <row r="1" spans="1:4">
      <c r="A1" s="74">
        <v>8</v>
      </c>
      <c r="B1" s="83" t="s">
        <v>559</v>
      </c>
      <c r="C1" s="147"/>
    </row>
    <row r="2" spans="1:4">
      <c r="A2" s="75">
        <v>8.1</v>
      </c>
      <c r="B2" s="84" t="s">
        <v>420</v>
      </c>
      <c r="C2" s="147"/>
    </row>
    <row r="3" spans="1:4">
      <c r="A3" s="75"/>
      <c r="B3" s="58" t="s">
        <v>38</v>
      </c>
      <c r="C3" s="56"/>
    </row>
    <row r="4" spans="1:4">
      <c r="A4" s="75"/>
      <c r="B4" s="31"/>
      <c r="C4" s="56"/>
    </row>
    <row r="5" spans="1:4">
      <c r="A5" s="179"/>
      <c r="B5" s="63" t="s">
        <v>333</v>
      </c>
      <c r="C5" s="56"/>
      <c r="D5" s="7"/>
    </row>
    <row r="6" spans="1:4">
      <c r="A6" s="179"/>
      <c r="B6" s="100" t="s">
        <v>560</v>
      </c>
      <c r="C6" s="56"/>
      <c r="D6" s="7"/>
    </row>
    <row r="7" spans="1:4">
      <c r="A7" s="179"/>
      <c r="B7" s="100" t="s">
        <v>561</v>
      </c>
      <c r="C7" s="56"/>
      <c r="D7" s="7"/>
    </row>
    <row r="8" spans="1:4">
      <c r="A8" s="179"/>
      <c r="B8" s="100" t="s">
        <v>562</v>
      </c>
      <c r="C8" s="56"/>
      <c r="D8" s="7"/>
    </row>
    <row r="9" spans="1:4">
      <c r="A9" s="179"/>
      <c r="B9" s="100" t="s">
        <v>563</v>
      </c>
      <c r="C9" s="56"/>
      <c r="D9" s="7"/>
    </row>
    <row r="10" spans="1:4">
      <c r="A10" s="179"/>
      <c r="B10" s="100" t="s">
        <v>564</v>
      </c>
      <c r="C10" s="56"/>
      <c r="D10" s="7"/>
    </row>
    <row r="11" spans="1:4">
      <c r="A11" s="75"/>
      <c r="B11" s="59"/>
      <c r="C11" s="56"/>
    </row>
    <row r="12" spans="1:4">
      <c r="A12" s="75">
        <v>8.1999999999999993</v>
      </c>
      <c r="B12" s="85" t="s">
        <v>429</v>
      </c>
      <c r="C12" s="10"/>
      <c r="D12" s="12"/>
    </row>
    <row r="13" spans="1:4" ht="36" customHeight="1">
      <c r="A13" s="75"/>
      <c r="B13" s="100" t="s">
        <v>533</v>
      </c>
      <c r="D13" s="12"/>
    </row>
    <row r="14" spans="1:4" ht="18" customHeight="1">
      <c r="A14" s="75"/>
      <c r="B14" s="100"/>
      <c r="D14" s="12"/>
    </row>
    <row r="15" spans="1:4">
      <c r="A15" s="180"/>
      <c r="B15" s="62" t="s">
        <v>344</v>
      </c>
      <c r="C15" s="56"/>
      <c r="D15" s="7"/>
    </row>
    <row r="16" spans="1:4">
      <c r="A16" s="180"/>
      <c r="B16" s="181" t="s">
        <v>565</v>
      </c>
      <c r="C16" s="56"/>
      <c r="D16" s="7"/>
    </row>
    <row r="17" spans="1:4">
      <c r="A17" s="180"/>
      <c r="B17" s="181" t="s">
        <v>566</v>
      </c>
      <c r="C17" s="56"/>
      <c r="D17" s="7"/>
    </row>
    <row r="18" spans="1:4">
      <c r="A18" s="75"/>
      <c r="B18" s="59"/>
      <c r="C18" s="56"/>
    </row>
    <row r="19" spans="1:4" ht="71.099999999999994" customHeight="1">
      <c r="A19" s="75">
        <v>8.3000000000000007</v>
      </c>
      <c r="B19" s="85" t="s">
        <v>433</v>
      </c>
      <c r="C19" s="147" t="s">
        <v>39</v>
      </c>
    </row>
    <row r="20" spans="1:4">
      <c r="A20" s="75"/>
      <c r="B20" s="60" t="s">
        <v>347</v>
      </c>
      <c r="C20" s="147"/>
    </row>
    <row r="21" spans="1:4">
      <c r="A21" s="75"/>
      <c r="B21" s="31" t="s">
        <v>567</v>
      </c>
      <c r="C21" s="56"/>
    </row>
    <row r="22" spans="1:4">
      <c r="A22" s="75"/>
      <c r="B22" s="61" t="s">
        <v>435</v>
      </c>
      <c r="C22" s="56"/>
    </row>
    <row r="23" spans="1:4">
      <c r="A23" s="75"/>
      <c r="B23" s="61"/>
      <c r="C23" s="56"/>
    </row>
    <row r="24" spans="1:4">
      <c r="A24" s="75" t="s">
        <v>568</v>
      </c>
      <c r="B24" s="62" t="s">
        <v>351</v>
      </c>
      <c r="C24" s="147"/>
    </row>
    <row r="25" spans="1:4">
      <c r="A25" s="75"/>
      <c r="B25" s="61" t="s">
        <v>40</v>
      </c>
      <c r="C25" s="56"/>
    </row>
    <row r="26" spans="1:4">
      <c r="A26" s="75"/>
      <c r="B26" s="59"/>
      <c r="C26" s="56"/>
    </row>
    <row r="27" spans="1:4">
      <c r="A27" s="75">
        <v>8.4</v>
      </c>
      <c r="B27" s="85" t="s">
        <v>437</v>
      </c>
      <c r="C27" s="147"/>
    </row>
    <row r="28" spans="1:4" ht="27.95">
      <c r="A28" s="75"/>
      <c r="B28" s="64" t="s">
        <v>438</v>
      </c>
      <c r="C28" s="71"/>
    </row>
    <row r="29" spans="1:4">
      <c r="A29" s="75"/>
      <c r="B29" s="65"/>
      <c r="C29" s="71"/>
    </row>
    <row r="30" spans="1:4">
      <c r="A30" s="75" t="s">
        <v>569</v>
      </c>
      <c r="B30" s="66" t="s">
        <v>440</v>
      </c>
      <c r="C30" s="72"/>
    </row>
    <row r="31" spans="1:4" ht="42">
      <c r="A31" s="75"/>
      <c r="B31" s="65" t="s">
        <v>441</v>
      </c>
      <c r="C31" s="71"/>
    </row>
    <row r="32" spans="1:4">
      <c r="A32" s="75"/>
      <c r="B32" s="67" t="s">
        <v>570</v>
      </c>
      <c r="C32" s="73"/>
    </row>
    <row r="33" spans="1:3" ht="153.94999999999999">
      <c r="A33" s="75"/>
      <c r="B33" s="59" t="s">
        <v>571</v>
      </c>
      <c r="C33" s="56"/>
    </row>
    <row r="34" spans="1:3">
      <c r="A34" s="75">
        <v>8.5</v>
      </c>
      <c r="B34" s="85" t="s">
        <v>445</v>
      </c>
      <c r="C34" s="147"/>
    </row>
    <row r="35" spans="1:3">
      <c r="A35" s="75"/>
      <c r="B35" s="68" t="s">
        <v>572</v>
      </c>
      <c r="C35" s="56"/>
    </row>
    <row r="36" spans="1:3">
      <c r="A36" s="75"/>
      <c r="B36" s="67" t="s">
        <v>573</v>
      </c>
      <c r="C36" s="56"/>
    </row>
    <row r="37" spans="1:3">
      <c r="A37" s="75"/>
      <c r="B37" s="67" t="s">
        <v>574</v>
      </c>
      <c r="C37" s="56"/>
    </row>
    <row r="38" spans="1:3">
      <c r="A38" s="75"/>
      <c r="B38" s="67" t="s">
        <v>575</v>
      </c>
      <c r="C38" s="56"/>
    </row>
    <row r="39" spans="1:3">
      <c r="A39" s="75"/>
      <c r="B39" s="67" t="s">
        <v>382</v>
      </c>
      <c r="C39" s="56"/>
    </row>
    <row r="40" spans="1:3">
      <c r="A40" s="75"/>
      <c r="B40" s="61"/>
      <c r="C40" s="56"/>
    </row>
    <row r="41" spans="1:3">
      <c r="A41" s="75">
        <v>8.6</v>
      </c>
      <c r="B41" s="85" t="s">
        <v>450</v>
      </c>
      <c r="C41" s="147"/>
    </row>
    <row r="42" spans="1:3">
      <c r="A42" s="75"/>
      <c r="B42" s="61" t="s">
        <v>451</v>
      </c>
      <c r="C42" s="56"/>
    </row>
    <row r="43" spans="1:3">
      <c r="A43" s="75"/>
      <c r="B43" s="59"/>
      <c r="C43" s="56"/>
    </row>
    <row r="44" spans="1:3">
      <c r="A44" s="75">
        <v>8.6999999999999993</v>
      </c>
      <c r="B44" s="85" t="s">
        <v>362</v>
      </c>
      <c r="C44" s="147"/>
    </row>
    <row r="45" spans="1:3">
      <c r="A45" s="75"/>
      <c r="B45" s="83" t="s">
        <v>452</v>
      </c>
      <c r="C45" s="73"/>
    </row>
    <row r="46" spans="1:3" ht="27.95">
      <c r="A46" s="75"/>
      <c r="B46" s="163" t="s">
        <v>576</v>
      </c>
      <c r="C46" s="56"/>
    </row>
    <row r="47" spans="1:3" ht="27.95">
      <c r="A47" s="75"/>
      <c r="B47" s="100" t="s">
        <v>577</v>
      </c>
      <c r="C47" s="56"/>
    </row>
    <row r="48" spans="1:3" ht="27.95">
      <c r="B48" s="67" t="s">
        <v>578</v>
      </c>
      <c r="C48" s="73"/>
    </row>
    <row r="49" spans="1:3" ht="27.95">
      <c r="B49" s="67" t="s">
        <v>579</v>
      </c>
      <c r="C49" s="73"/>
    </row>
    <row r="50" spans="1:3" ht="27.95">
      <c r="B50" s="67" t="s">
        <v>580</v>
      </c>
      <c r="C50" s="73"/>
    </row>
    <row r="51" spans="1:3">
      <c r="B51" s="67"/>
      <c r="C51" s="73"/>
    </row>
    <row r="52" spans="1:3">
      <c r="A52" s="77">
        <v>8.11</v>
      </c>
      <c r="B52" s="85" t="s">
        <v>519</v>
      </c>
      <c r="C52" s="147"/>
    </row>
    <row r="53" spans="1:3">
      <c r="A53" s="75"/>
      <c r="B53" s="148" t="s">
        <v>581</v>
      </c>
      <c r="C53" s="73"/>
    </row>
    <row r="54" spans="1:3" ht="70.5" customHeight="1">
      <c r="A54" s="75"/>
      <c r="B54" s="165" t="s">
        <v>582</v>
      </c>
      <c r="C54" s="56"/>
    </row>
    <row r="55" spans="1:3">
      <c r="A55" s="75">
        <v>8.1199999999999992</v>
      </c>
      <c r="B55" s="85" t="s">
        <v>521</v>
      </c>
      <c r="C55" s="147"/>
    </row>
    <row r="56" spans="1:3">
      <c r="A56" s="75"/>
      <c r="B56" s="68" t="s">
        <v>522</v>
      </c>
      <c r="C56" s="56"/>
    </row>
    <row r="57" spans="1:3">
      <c r="A57" s="75">
        <v>8.1300000000000008</v>
      </c>
      <c r="B57" s="85" t="s">
        <v>523</v>
      </c>
      <c r="C57" s="147"/>
    </row>
    <row r="58" spans="1:3">
      <c r="A58" s="75"/>
      <c r="B58" s="58" t="s">
        <v>524</v>
      </c>
      <c r="C58" s="56"/>
    </row>
    <row r="59" spans="1:3">
      <c r="A59" s="75"/>
      <c r="B59" s="59"/>
      <c r="C59" s="147"/>
    </row>
    <row r="60" spans="1:3">
      <c r="A60" s="75">
        <v>8.14</v>
      </c>
      <c r="B60" s="85" t="s">
        <v>525</v>
      </c>
      <c r="C60" s="56"/>
    </row>
    <row r="61" spans="1:3">
      <c r="A61" s="75"/>
      <c r="B61" s="58" t="s">
        <v>526</v>
      </c>
      <c r="C61" s="56"/>
    </row>
    <row r="62" spans="1:3">
      <c r="A62" s="75" t="s">
        <v>391</v>
      </c>
      <c r="B62" s="62" t="s">
        <v>392</v>
      </c>
      <c r="C62" s="56"/>
    </row>
    <row r="63" spans="1:3" ht="24.95">
      <c r="A63" s="79" t="s">
        <v>393</v>
      </c>
      <c r="B63" s="61" t="s">
        <v>159</v>
      </c>
      <c r="C63" s="56"/>
    </row>
    <row r="64" spans="1:3">
      <c r="A64" s="79" t="s">
        <v>394</v>
      </c>
      <c r="B64" s="61"/>
    </row>
    <row r="65" spans="1:2" ht="37.5">
      <c r="A65" s="79" t="s">
        <v>395</v>
      </c>
      <c r="B65" s="61"/>
    </row>
    <row r="66" spans="1:2">
      <c r="A66" s="80" t="s">
        <v>396</v>
      </c>
      <c r="B66" s="59"/>
    </row>
  </sheetData>
  <phoneticPr fontId="8"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4"/>
  <sheetViews>
    <sheetView view="pageBreakPreview" zoomScaleNormal="100" workbookViewId="0">
      <selection activeCell="B34" sqref="B34"/>
    </sheetView>
  </sheetViews>
  <sheetFormatPr defaultColWidth="9" defaultRowHeight="14.1"/>
  <cols>
    <col min="1" max="1" width="7.140625" style="81" customWidth="1"/>
    <col min="2" max="2" width="80.42578125" style="7" customWidth="1"/>
    <col min="3" max="3" width="2" style="7" customWidth="1"/>
    <col min="4" max="16384" width="9" style="1"/>
  </cols>
  <sheetData>
    <row r="1" spans="1:4" ht="27.95">
      <c r="A1" s="74">
        <v>9</v>
      </c>
      <c r="B1" s="83" t="s">
        <v>583</v>
      </c>
      <c r="C1" s="10"/>
    </row>
    <row r="2" spans="1:4">
      <c r="A2" s="75">
        <v>9.1</v>
      </c>
      <c r="B2" s="84" t="s">
        <v>420</v>
      </c>
      <c r="C2" s="10"/>
    </row>
    <row r="3" spans="1:4">
      <c r="A3" s="75"/>
      <c r="B3" s="58"/>
    </row>
    <row r="4" spans="1:4">
      <c r="A4" s="75"/>
      <c r="B4" s="31"/>
      <c r="C4" s="56"/>
    </row>
    <row r="5" spans="1:4">
      <c r="A5" s="179"/>
      <c r="B5" s="63" t="s">
        <v>333</v>
      </c>
      <c r="C5" s="56"/>
      <c r="D5" s="7"/>
    </row>
    <row r="6" spans="1:4">
      <c r="A6" s="179"/>
      <c r="B6" s="100" t="s">
        <v>584</v>
      </c>
      <c r="C6" s="56"/>
      <c r="D6" s="7"/>
    </row>
    <row r="7" spans="1:4">
      <c r="A7" s="179"/>
      <c r="B7" s="100" t="s">
        <v>585</v>
      </c>
      <c r="C7" s="56"/>
      <c r="D7" s="7"/>
    </row>
    <row r="8" spans="1:4">
      <c r="A8" s="179"/>
      <c r="B8" s="100" t="s">
        <v>586</v>
      </c>
      <c r="C8" s="56"/>
      <c r="D8" s="7"/>
    </row>
    <row r="9" spans="1:4">
      <c r="A9" s="179"/>
      <c r="B9" s="100" t="s">
        <v>587</v>
      </c>
      <c r="C9" s="56"/>
      <c r="D9" s="7"/>
    </row>
    <row r="10" spans="1:4">
      <c r="A10" s="179"/>
      <c r="B10" s="100" t="s">
        <v>587</v>
      </c>
      <c r="C10" s="56"/>
      <c r="D10" s="7"/>
    </row>
    <row r="11" spans="1:4">
      <c r="A11" s="179"/>
      <c r="B11" s="100" t="s">
        <v>588</v>
      </c>
      <c r="C11" s="56"/>
      <c r="D11" s="7"/>
    </row>
    <row r="12" spans="1:4">
      <c r="A12" s="179"/>
      <c r="B12" s="100" t="s">
        <v>589</v>
      </c>
      <c r="C12" s="56"/>
      <c r="D12" s="7"/>
    </row>
    <row r="13" spans="1:4">
      <c r="A13" s="179"/>
      <c r="B13" s="100" t="s">
        <v>590</v>
      </c>
      <c r="C13" s="56"/>
      <c r="D13" s="7"/>
    </row>
    <row r="14" spans="1:4">
      <c r="A14" s="75"/>
      <c r="B14" s="59"/>
    </row>
    <row r="15" spans="1:4">
      <c r="A15" s="75">
        <v>9.1999999999999993</v>
      </c>
      <c r="B15" s="85" t="s">
        <v>429</v>
      </c>
      <c r="C15" s="10"/>
      <c r="D15" s="12"/>
    </row>
    <row r="16" spans="1:4" ht="36" customHeight="1">
      <c r="A16" s="75"/>
      <c r="B16" s="100" t="s">
        <v>591</v>
      </c>
      <c r="D16" s="12"/>
    </row>
    <row r="17" spans="1:4" ht="18" customHeight="1">
      <c r="A17" s="75"/>
      <c r="B17" s="100"/>
      <c r="D17" s="12"/>
    </row>
    <row r="18" spans="1:4">
      <c r="A18" s="180"/>
      <c r="B18" s="62" t="s">
        <v>344</v>
      </c>
      <c r="C18" s="56"/>
      <c r="D18" s="7"/>
    </row>
    <row r="19" spans="1:4" ht="42">
      <c r="A19" s="180"/>
      <c r="B19" s="181" t="s">
        <v>592</v>
      </c>
      <c r="C19" s="56"/>
      <c r="D19" s="7"/>
    </row>
    <row r="20" spans="1:4" ht="27.95">
      <c r="A20" s="180"/>
      <c r="B20" s="181" t="s">
        <v>593</v>
      </c>
      <c r="C20" s="56"/>
      <c r="D20" s="7"/>
    </row>
    <row r="21" spans="1:4">
      <c r="A21" s="75"/>
      <c r="B21" s="59"/>
      <c r="C21" s="56"/>
    </row>
    <row r="22" spans="1:4">
      <c r="A22" s="75">
        <v>9.3000000000000007</v>
      </c>
      <c r="B22" s="85" t="s">
        <v>433</v>
      </c>
      <c r="C22" s="10"/>
    </row>
    <row r="23" spans="1:4">
      <c r="A23" s="75"/>
      <c r="B23" s="60" t="s">
        <v>347</v>
      </c>
      <c r="C23" s="10"/>
    </row>
    <row r="24" spans="1:4">
      <c r="A24" s="75"/>
      <c r="B24" s="31" t="s">
        <v>594</v>
      </c>
    </row>
    <row r="25" spans="1:4">
      <c r="A25" s="75"/>
      <c r="B25" s="31" t="s">
        <v>595</v>
      </c>
    </row>
    <row r="26" spans="1:4">
      <c r="A26" s="75"/>
      <c r="B26" s="31" t="s">
        <v>596</v>
      </c>
    </row>
    <row r="27" spans="1:4">
      <c r="A27" s="75"/>
      <c r="B27" s="31" t="s">
        <v>597</v>
      </c>
    </row>
    <row r="28" spans="1:4">
      <c r="A28" s="75"/>
      <c r="B28" s="61" t="s">
        <v>435</v>
      </c>
    </row>
    <row r="29" spans="1:4">
      <c r="A29" s="75"/>
      <c r="B29" s="61"/>
    </row>
    <row r="30" spans="1:4">
      <c r="A30" s="75" t="s">
        <v>598</v>
      </c>
      <c r="B30" s="62" t="s">
        <v>351</v>
      </c>
      <c r="C30" s="10"/>
    </row>
    <row r="31" spans="1:4">
      <c r="A31" s="75"/>
      <c r="B31" s="61"/>
    </row>
    <row r="32" spans="1:4">
      <c r="A32" s="75"/>
      <c r="B32" s="59"/>
    </row>
    <row r="33" spans="1:3">
      <c r="A33" s="75">
        <v>9.4</v>
      </c>
      <c r="B33" s="85" t="s">
        <v>437</v>
      </c>
      <c r="C33" s="10"/>
    </row>
    <row r="34" spans="1:3" ht="84">
      <c r="A34" s="75"/>
      <c r="B34" s="64" t="s">
        <v>599</v>
      </c>
      <c r="C34" s="13"/>
    </row>
    <row r="35" spans="1:3">
      <c r="A35" s="75"/>
      <c r="B35" s="65"/>
      <c r="C35" s="13"/>
    </row>
    <row r="36" spans="1:3">
      <c r="A36" s="75" t="s">
        <v>600</v>
      </c>
      <c r="B36" s="66" t="s">
        <v>440</v>
      </c>
      <c r="C36" s="20"/>
    </row>
    <row r="37" spans="1:3">
      <c r="A37" s="75"/>
      <c r="B37" s="65" t="s">
        <v>601</v>
      </c>
      <c r="C37" s="13"/>
    </row>
    <row r="38" spans="1:3" ht="98.1">
      <c r="A38" s="75" t="s">
        <v>602</v>
      </c>
      <c r="B38" s="65" t="s">
        <v>441</v>
      </c>
      <c r="C38" s="13"/>
    </row>
    <row r="39" spans="1:3">
      <c r="A39" s="75"/>
      <c r="B39" s="67" t="s">
        <v>570</v>
      </c>
      <c r="C39" s="14"/>
    </row>
    <row r="40" spans="1:3">
      <c r="A40" s="75"/>
      <c r="B40" s="59"/>
    </row>
    <row r="41" spans="1:3">
      <c r="A41" s="75">
        <v>9.5</v>
      </c>
      <c r="B41" s="85" t="s">
        <v>445</v>
      </c>
      <c r="C41" s="10"/>
    </row>
    <row r="42" spans="1:3">
      <c r="A42" s="75"/>
      <c r="B42" s="68" t="s">
        <v>603</v>
      </c>
    </row>
    <row r="43" spans="1:3">
      <c r="A43" s="75"/>
      <c r="B43" s="67" t="s">
        <v>604</v>
      </c>
    </row>
    <row r="44" spans="1:3">
      <c r="A44" s="75"/>
      <c r="B44" s="67" t="s">
        <v>605</v>
      </c>
    </row>
    <row r="45" spans="1:3">
      <c r="A45" s="75"/>
      <c r="B45" s="67" t="s">
        <v>606</v>
      </c>
    </row>
    <row r="46" spans="1:3">
      <c r="A46" s="75"/>
      <c r="B46" s="67" t="s">
        <v>382</v>
      </c>
    </row>
    <row r="47" spans="1:3">
      <c r="A47" s="75"/>
      <c r="B47" s="61"/>
    </row>
    <row r="48" spans="1:3">
      <c r="A48" s="75"/>
      <c r="B48" s="85" t="s">
        <v>450</v>
      </c>
    </row>
    <row r="49" spans="1:3" ht="27.95">
      <c r="A49" s="75">
        <v>9.6</v>
      </c>
      <c r="B49" s="61" t="s">
        <v>451</v>
      </c>
      <c r="C49" s="17"/>
    </row>
    <row r="50" spans="1:3">
      <c r="A50" s="75"/>
      <c r="B50" s="59"/>
      <c r="C50" s="6"/>
    </row>
    <row r="51" spans="1:3">
      <c r="A51" s="75"/>
      <c r="B51" s="85" t="s">
        <v>362</v>
      </c>
      <c r="C51" s="6"/>
    </row>
    <row r="52" spans="1:3">
      <c r="A52" s="75">
        <v>9.6999999999999993</v>
      </c>
      <c r="B52" s="83" t="s">
        <v>452</v>
      </c>
      <c r="C52" s="10"/>
    </row>
    <row r="53" spans="1:3" ht="27.95">
      <c r="A53" s="75"/>
      <c r="B53" s="163" t="s">
        <v>607</v>
      </c>
      <c r="C53" s="14"/>
    </row>
    <row r="54" spans="1:3" ht="27.95">
      <c r="A54" s="75"/>
      <c r="B54" s="100" t="s">
        <v>608</v>
      </c>
      <c r="C54" s="6"/>
    </row>
    <row r="55" spans="1:3">
      <c r="A55" s="75"/>
      <c r="B55" s="67" t="s">
        <v>609</v>
      </c>
      <c r="C55" s="6"/>
    </row>
    <row r="56" spans="1:3">
      <c r="A56" s="75"/>
      <c r="B56" s="67"/>
      <c r="C56" s="14"/>
    </row>
    <row r="57" spans="1:3">
      <c r="A57" s="77" t="s">
        <v>610</v>
      </c>
      <c r="B57" s="66" t="s">
        <v>459</v>
      </c>
      <c r="C57" s="14"/>
    </row>
    <row r="58" spans="1:3">
      <c r="A58" s="76" t="s">
        <v>460</v>
      </c>
      <c r="B58" s="66" t="s">
        <v>461</v>
      </c>
      <c r="C58" s="14"/>
    </row>
    <row r="59" spans="1:3">
      <c r="A59" s="76"/>
      <c r="B59" s="67" t="s">
        <v>611</v>
      </c>
      <c r="C59" s="14"/>
    </row>
    <row r="60" spans="1:3">
      <c r="A60" s="76" t="s">
        <v>462</v>
      </c>
      <c r="B60" s="66" t="s">
        <v>463</v>
      </c>
      <c r="C60" s="14"/>
    </row>
    <row r="61" spans="1:3">
      <c r="A61" s="76"/>
      <c r="B61" s="67" t="s">
        <v>612</v>
      </c>
      <c r="C61" s="14"/>
    </row>
    <row r="62" spans="1:3" ht="27.95">
      <c r="A62" s="76" t="s">
        <v>465</v>
      </c>
      <c r="B62" s="66" t="s">
        <v>466</v>
      </c>
      <c r="C62" s="14"/>
    </row>
    <row r="63" spans="1:3">
      <c r="A63" s="76"/>
      <c r="B63" s="61" t="s">
        <v>613</v>
      </c>
      <c r="C63" s="14"/>
    </row>
    <row r="64" spans="1:3">
      <c r="A64" s="76" t="s">
        <v>486</v>
      </c>
      <c r="B64" s="66" t="s">
        <v>487</v>
      </c>
      <c r="C64" s="14"/>
    </row>
    <row r="65" spans="1:3">
      <c r="A65" s="76"/>
      <c r="B65" s="67" t="s">
        <v>614</v>
      </c>
      <c r="C65" s="14"/>
    </row>
    <row r="66" spans="1:3">
      <c r="A66" s="76" t="s">
        <v>489</v>
      </c>
      <c r="B66" s="66" t="s">
        <v>490</v>
      </c>
      <c r="C66" s="14"/>
    </row>
    <row r="67" spans="1:3">
      <c r="A67" s="76"/>
      <c r="B67" s="67"/>
      <c r="C67" s="14"/>
    </row>
    <row r="68" spans="1:3">
      <c r="A68" s="78" t="s">
        <v>492</v>
      </c>
      <c r="B68" s="66" t="s">
        <v>493</v>
      </c>
      <c r="C68" s="14"/>
    </row>
    <row r="69" spans="1:3">
      <c r="A69" s="76"/>
      <c r="B69" s="69"/>
      <c r="C69" s="14"/>
    </row>
    <row r="70" spans="1:3">
      <c r="A70" s="76" t="s">
        <v>495</v>
      </c>
      <c r="B70" s="66" t="s">
        <v>496</v>
      </c>
      <c r="C70" s="14"/>
    </row>
    <row r="71" spans="1:3">
      <c r="A71" s="76"/>
      <c r="B71" s="69"/>
      <c r="C71" s="14"/>
    </row>
    <row r="72" spans="1:3" ht="48.75" customHeight="1">
      <c r="A72" s="76" t="s">
        <v>502</v>
      </c>
      <c r="B72" s="66" t="s">
        <v>553</v>
      </c>
      <c r="C72" s="14"/>
    </row>
    <row r="73" spans="1:3">
      <c r="A73" s="76"/>
      <c r="B73" s="67" t="s">
        <v>615</v>
      </c>
      <c r="C73" s="14"/>
    </row>
    <row r="74" spans="1:3" ht="27.95">
      <c r="A74" s="76" t="s">
        <v>510</v>
      </c>
      <c r="B74" s="66" t="s">
        <v>511</v>
      </c>
      <c r="C74" s="14"/>
    </row>
    <row r="75" spans="1:3">
      <c r="A75" s="77"/>
      <c r="B75" s="67"/>
      <c r="C75" s="14"/>
    </row>
    <row r="76" spans="1:3">
      <c r="A76" s="87"/>
      <c r="B76" s="70"/>
      <c r="C76" s="10"/>
    </row>
    <row r="77" spans="1:3">
      <c r="A77" s="75">
        <v>9.8000000000000007</v>
      </c>
      <c r="B77" s="85" t="s">
        <v>514</v>
      </c>
      <c r="C77" s="10"/>
    </row>
    <row r="78" spans="1:3">
      <c r="A78" s="75"/>
      <c r="B78" s="60"/>
      <c r="C78" s="10"/>
    </row>
    <row r="79" spans="1:3">
      <c r="A79" s="75"/>
      <c r="B79" s="62"/>
      <c r="C79" s="147"/>
    </row>
    <row r="80" spans="1:3" ht="42">
      <c r="A80" s="75"/>
      <c r="B80" s="165" t="s">
        <v>616</v>
      </c>
      <c r="C80" s="17"/>
    </row>
    <row r="81" spans="1:4">
      <c r="A81" s="75">
        <v>9.9</v>
      </c>
      <c r="B81" s="85" t="s">
        <v>516</v>
      </c>
      <c r="C81" s="8"/>
    </row>
    <row r="82" spans="1:4">
      <c r="A82" s="75"/>
      <c r="B82" s="68" t="s">
        <v>617</v>
      </c>
      <c r="C82" s="17"/>
    </row>
    <row r="83" spans="1:4">
      <c r="A83" s="75"/>
      <c r="B83" s="62"/>
      <c r="C83" s="10"/>
    </row>
    <row r="84" spans="1:4">
      <c r="A84" s="77">
        <v>9.1</v>
      </c>
      <c r="B84" s="85" t="s">
        <v>517</v>
      </c>
    </row>
    <row r="85" spans="1:4">
      <c r="A85" s="75"/>
      <c r="B85" s="68" t="s">
        <v>518</v>
      </c>
      <c r="C85" s="17"/>
    </row>
    <row r="86" spans="1:4" s="16" customFormat="1" ht="42">
      <c r="A86" s="186" t="s">
        <v>602</v>
      </c>
      <c r="B86" s="30" t="s">
        <v>618</v>
      </c>
      <c r="C86" s="73"/>
      <c r="D86" s="14"/>
    </row>
    <row r="87" spans="1:4" s="16" customFormat="1" ht="42">
      <c r="A87" s="186" t="s">
        <v>602</v>
      </c>
      <c r="B87" s="30" t="s">
        <v>619</v>
      </c>
      <c r="C87" s="73"/>
      <c r="D87" s="14"/>
    </row>
    <row r="88" spans="1:4">
      <c r="A88" s="187"/>
      <c r="B88" s="59"/>
      <c r="C88" s="8"/>
    </row>
    <row r="89" spans="1:4" ht="41.25" customHeight="1">
      <c r="A89" s="77">
        <v>9.11</v>
      </c>
      <c r="B89" s="85" t="s">
        <v>519</v>
      </c>
      <c r="C89" s="56"/>
    </row>
    <row r="90" spans="1:4" ht="42">
      <c r="A90" s="75"/>
      <c r="B90" s="148" t="s">
        <v>581</v>
      </c>
      <c r="C90" s="10"/>
    </row>
    <row r="91" spans="1:4" ht="42">
      <c r="A91" s="75"/>
      <c r="B91" s="165" t="s">
        <v>582</v>
      </c>
      <c r="C91" s="14"/>
    </row>
    <row r="92" spans="1:4" ht="70.5" customHeight="1">
      <c r="A92" s="75">
        <v>9.1199999999999992</v>
      </c>
      <c r="B92" s="85" t="s">
        <v>521</v>
      </c>
      <c r="C92" s="56"/>
    </row>
    <row r="93" spans="1:4" ht="27.95">
      <c r="A93" s="75"/>
      <c r="B93" s="68" t="s">
        <v>522</v>
      </c>
      <c r="C93" s="56"/>
    </row>
    <row r="94" spans="1:4" ht="69.95">
      <c r="A94" s="75"/>
      <c r="B94" s="165" t="s">
        <v>620</v>
      </c>
      <c r="C94" s="147"/>
    </row>
    <row r="95" spans="1:4">
      <c r="A95" s="75">
        <v>9.1300000000000008</v>
      </c>
      <c r="B95" s="85" t="s">
        <v>523</v>
      </c>
      <c r="C95" s="56"/>
    </row>
    <row r="96" spans="1:4" ht="42">
      <c r="A96" s="75"/>
      <c r="B96" s="58" t="s">
        <v>524</v>
      </c>
      <c r="C96" s="56"/>
    </row>
    <row r="97" spans="1:3">
      <c r="A97" s="75"/>
      <c r="B97" s="59"/>
      <c r="C97" s="147"/>
    </row>
    <row r="98" spans="1:3">
      <c r="A98" s="75">
        <v>9.14</v>
      </c>
      <c r="B98" s="85" t="s">
        <v>525</v>
      </c>
      <c r="C98" s="56"/>
    </row>
    <row r="99" spans="1:3" ht="27.95">
      <c r="A99" s="75"/>
      <c r="B99" s="58" t="s">
        <v>526</v>
      </c>
      <c r="C99" s="147"/>
    </row>
    <row r="100" spans="1:3">
      <c r="A100" s="75" t="s">
        <v>391</v>
      </c>
      <c r="B100" s="62" t="s">
        <v>392</v>
      </c>
      <c r="C100" s="56"/>
    </row>
    <row r="101" spans="1:3" ht="24.95">
      <c r="A101" s="79" t="s">
        <v>393</v>
      </c>
      <c r="B101" s="61"/>
      <c r="C101" s="56"/>
    </row>
    <row r="102" spans="1:3">
      <c r="A102" s="79" t="s">
        <v>394</v>
      </c>
      <c r="B102" s="61"/>
      <c r="C102" s="56"/>
    </row>
    <row r="103" spans="1:3" ht="37.5">
      <c r="A103" s="79" t="s">
        <v>395</v>
      </c>
      <c r="B103" s="61"/>
      <c r="C103" s="56"/>
    </row>
    <row r="104" spans="1:3">
      <c r="A104" s="80" t="s">
        <v>396</v>
      </c>
      <c r="B104" s="59"/>
    </row>
  </sheetData>
  <phoneticPr fontId="8"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2F3D9-0BFB-43F2-9CEE-44C3AEFBF444}">
  <sheetPr>
    <tabColor rgb="FF92D050"/>
    <pageSetUpPr fitToPage="1"/>
  </sheetPr>
  <dimension ref="A2:AJ1395"/>
  <sheetViews>
    <sheetView view="pageBreakPreview" zoomScaleNormal="96" zoomScaleSheetLayoutView="100" workbookViewId="0">
      <pane ySplit="2" topLeftCell="A3" activePane="bottomLeft" state="frozen"/>
      <selection pane="bottomLeft" activeCell="F19" sqref="F19"/>
      <selection activeCell="F19" sqref="F19"/>
    </sheetView>
  </sheetViews>
  <sheetFormatPr defaultColWidth="9" defaultRowHeight="15"/>
  <cols>
    <col min="1" max="1" width="9" style="207"/>
    <col min="2" max="2" width="9.7109375" style="206" customWidth="1"/>
    <col min="3" max="3" width="6" style="206" customWidth="1"/>
    <col min="4" max="4" width="195.28515625" style="209" customWidth="1"/>
    <col min="5" max="5" width="8.42578125" style="415" customWidth="1"/>
    <col min="6" max="6" width="9" style="414"/>
    <col min="7" max="7" width="9" style="207"/>
    <col min="8" max="9" width="9" style="206"/>
    <col min="10" max="10" width="9" style="209"/>
    <col min="11" max="11" width="9" style="415"/>
    <col min="12" max="12" width="9" style="414"/>
    <col min="13" max="13" width="9" style="207"/>
    <col min="14" max="36" width="9" style="208"/>
    <col min="37" max="16384" width="9" style="207"/>
  </cols>
  <sheetData>
    <row r="2" spans="2:7">
      <c r="B2" s="681" t="s">
        <v>621</v>
      </c>
      <c r="C2" s="682"/>
      <c r="D2" s="683"/>
      <c r="E2" s="6"/>
    </row>
    <row r="3" spans="2:7">
      <c r="B3" s="21"/>
      <c r="C3" s="684"/>
      <c r="D3" s="6"/>
      <c r="E3" s="6"/>
    </row>
    <row r="4" spans="2:7" ht="24" customHeight="1">
      <c r="B4" s="21"/>
      <c r="C4" s="684"/>
      <c r="D4" s="751" t="s">
        <v>622</v>
      </c>
      <c r="E4" s="6"/>
    </row>
    <row r="5" spans="2:7">
      <c r="B5" s="21"/>
      <c r="C5" s="684"/>
      <c r="D5" s="752" t="s">
        <v>623</v>
      </c>
      <c r="E5" s="6"/>
    </row>
    <row r="6" spans="2:7" ht="24.75" customHeight="1">
      <c r="B6" s="21"/>
      <c r="C6" s="684"/>
      <c r="D6" s="751" t="s">
        <v>624</v>
      </c>
      <c r="E6" s="6"/>
      <c r="G6" s="685"/>
    </row>
    <row r="7" spans="2:7">
      <c r="B7" s="21"/>
      <c r="C7" s="684"/>
      <c r="D7" s="752" t="s">
        <v>122</v>
      </c>
      <c r="E7" s="6"/>
    </row>
    <row r="8" spans="2:7" ht="27.75" customHeight="1">
      <c r="B8" s="21"/>
      <c r="C8" s="684"/>
      <c r="D8" s="751" t="s">
        <v>625</v>
      </c>
      <c r="E8" s="6"/>
    </row>
    <row r="9" spans="2:7">
      <c r="B9" s="21"/>
      <c r="C9" s="684"/>
      <c r="D9" s="753">
        <v>2018</v>
      </c>
      <c r="E9" s="6"/>
    </row>
    <row r="10" spans="2:7" ht="67.5" customHeight="1">
      <c r="B10" s="21"/>
      <c r="C10" s="684"/>
      <c r="D10" s="751" t="s">
        <v>626</v>
      </c>
      <c r="E10" s="6"/>
    </row>
    <row r="11" spans="2:7">
      <c r="B11" s="21"/>
      <c r="C11" s="684"/>
      <c r="D11" s="753" t="s">
        <v>159</v>
      </c>
      <c r="E11" s="6"/>
    </row>
    <row r="12" spans="2:7">
      <c r="B12" s="21"/>
      <c r="C12" s="684"/>
      <c r="D12" s="6"/>
      <c r="E12" s="6"/>
    </row>
    <row r="13" spans="2:7" ht="58.5" customHeight="1">
      <c r="B13" s="21"/>
      <c r="C13" s="684"/>
      <c r="D13" s="686" t="s">
        <v>627</v>
      </c>
      <c r="E13" s="6"/>
    </row>
    <row r="14" spans="2:7">
      <c r="B14" s="21"/>
      <c r="C14" s="684"/>
      <c r="D14" s="6"/>
      <c r="E14" s="6"/>
    </row>
    <row r="15" spans="2:7" ht="72" customHeight="1">
      <c r="B15" s="687"/>
      <c r="C15" s="688"/>
      <c r="D15" s="689" t="s">
        <v>628</v>
      </c>
      <c r="E15" s="690"/>
    </row>
    <row r="16" spans="2:7" ht="75" customHeight="1">
      <c r="B16" s="691" t="s">
        <v>629</v>
      </c>
      <c r="C16" s="692" t="s">
        <v>630</v>
      </c>
      <c r="D16" s="693" t="s">
        <v>631</v>
      </c>
      <c r="E16" s="694"/>
    </row>
    <row r="17" spans="2:5">
      <c r="B17" s="695"/>
      <c r="C17" s="696" t="s">
        <v>632</v>
      </c>
      <c r="D17" s="697" t="s">
        <v>633</v>
      </c>
      <c r="E17" s="640" t="s">
        <v>634</v>
      </c>
    </row>
    <row r="18" spans="2:5">
      <c r="B18" s="698"/>
      <c r="C18" s="696" t="s">
        <v>26</v>
      </c>
      <c r="D18" s="640"/>
      <c r="E18" s="640"/>
    </row>
    <row r="19" spans="2:5" ht="71.099999999999994" customHeight="1">
      <c r="B19" s="698"/>
      <c r="C19" s="705" t="s">
        <v>39</v>
      </c>
      <c r="D19" s="697" t="s">
        <v>633</v>
      </c>
      <c r="E19" s="640" t="s">
        <v>634</v>
      </c>
    </row>
    <row r="20" spans="2:5">
      <c r="B20" s="698"/>
      <c r="C20" s="696" t="s">
        <v>37</v>
      </c>
      <c r="D20" s="697" t="s">
        <v>633</v>
      </c>
      <c r="E20" s="640" t="s">
        <v>634</v>
      </c>
    </row>
    <row r="21" spans="2:5">
      <c r="B21" s="698"/>
      <c r="C21" s="696" t="s">
        <v>42</v>
      </c>
      <c r="D21" s="640"/>
      <c r="E21" s="640"/>
    </row>
    <row r="22" spans="2:5">
      <c r="B22" s="699"/>
      <c r="C22" s="700"/>
      <c r="D22" s="701"/>
      <c r="E22" s="701"/>
    </row>
    <row r="23" spans="2:5" ht="65.25" customHeight="1">
      <c r="B23" s="691" t="s">
        <v>635</v>
      </c>
      <c r="C23" s="692" t="s">
        <v>636</v>
      </c>
      <c r="D23" s="693" t="s">
        <v>637</v>
      </c>
      <c r="E23" s="694"/>
    </row>
    <row r="24" spans="2:5" ht="24.95">
      <c r="B24" s="695"/>
      <c r="C24" s="696" t="s">
        <v>632</v>
      </c>
      <c r="D24" s="702" t="s">
        <v>638</v>
      </c>
      <c r="E24" s="703" t="s">
        <v>639</v>
      </c>
    </row>
    <row r="25" spans="2:5" ht="37.5">
      <c r="B25" s="698"/>
      <c r="C25" s="696" t="s">
        <v>26</v>
      </c>
      <c r="D25" s="640" t="s">
        <v>640</v>
      </c>
      <c r="E25" s="640" t="s">
        <v>641</v>
      </c>
    </row>
    <row r="26" spans="2:5">
      <c r="B26" s="698"/>
      <c r="C26" s="696" t="s">
        <v>32</v>
      </c>
      <c r="D26" s="640" t="s">
        <v>642</v>
      </c>
      <c r="E26" s="640" t="s">
        <v>641</v>
      </c>
    </row>
    <row r="27" spans="2:5">
      <c r="B27" s="698"/>
      <c r="C27" s="696" t="s">
        <v>37</v>
      </c>
      <c r="D27" s="640" t="s">
        <v>643</v>
      </c>
      <c r="E27" s="640" t="s">
        <v>641</v>
      </c>
    </row>
    <row r="28" spans="2:5">
      <c r="B28" s="698"/>
      <c r="C28" s="696" t="s">
        <v>42</v>
      </c>
      <c r="D28" s="640"/>
      <c r="E28" s="640"/>
    </row>
    <row r="29" spans="2:5">
      <c r="B29" s="699"/>
      <c r="C29" s="700"/>
      <c r="D29" s="704"/>
      <c r="E29" s="701"/>
    </row>
    <row r="30" spans="2:5" ht="57.75" customHeight="1">
      <c r="B30" s="691" t="s">
        <v>644</v>
      </c>
      <c r="C30" s="692" t="s">
        <v>645</v>
      </c>
      <c r="D30" s="693" t="s">
        <v>646</v>
      </c>
      <c r="E30" s="694"/>
    </row>
    <row r="31" spans="2:5">
      <c r="B31" s="695"/>
      <c r="C31" s="696" t="s">
        <v>632</v>
      </c>
      <c r="D31" s="697" t="s">
        <v>647</v>
      </c>
      <c r="E31" s="705" t="s">
        <v>641</v>
      </c>
    </row>
    <row r="32" spans="2:5">
      <c r="B32" s="698"/>
      <c r="C32" s="696" t="s">
        <v>26</v>
      </c>
      <c r="D32" s="697" t="s">
        <v>647</v>
      </c>
      <c r="E32" s="705" t="s">
        <v>641</v>
      </c>
    </row>
    <row r="33" spans="1:6">
      <c r="B33" s="698"/>
      <c r="C33" s="696" t="s">
        <v>32</v>
      </c>
      <c r="D33" s="697" t="s">
        <v>647</v>
      </c>
      <c r="E33" s="705" t="s">
        <v>641</v>
      </c>
    </row>
    <row r="34" spans="1:6">
      <c r="B34" s="698"/>
      <c r="C34" s="696" t="s">
        <v>37</v>
      </c>
      <c r="D34" s="697" t="s">
        <v>647</v>
      </c>
      <c r="E34" s="640" t="s">
        <v>641</v>
      </c>
    </row>
    <row r="35" spans="1:6">
      <c r="B35" s="698"/>
      <c r="C35" s="696" t="s">
        <v>42</v>
      </c>
      <c r="D35" s="640"/>
      <c r="E35" s="640"/>
    </row>
    <row r="38" spans="1:6" ht="24.95">
      <c r="A38" s="653" t="s">
        <v>648</v>
      </c>
      <c r="B38" s="653" t="s">
        <v>649</v>
      </c>
      <c r="C38"/>
      <c r="D38" s="416"/>
      <c r="E38"/>
      <c r="F38"/>
    </row>
    <row r="39" spans="1:6">
      <c r="A39" s="417">
        <v>1</v>
      </c>
      <c r="B39" s="653"/>
      <c r="C39" s="417"/>
      <c r="D39" s="653" t="s">
        <v>650</v>
      </c>
      <c r="E39" s="458"/>
      <c r="F39" s="418"/>
    </row>
    <row r="40" spans="1:6" ht="24.95">
      <c r="A40" s="417">
        <v>1.1000000000000001</v>
      </c>
      <c r="B40" s="653"/>
      <c r="C40" s="417"/>
      <c r="D40" s="653" t="s">
        <v>651</v>
      </c>
      <c r="E40" s="458"/>
      <c r="F40" s="419"/>
    </row>
    <row r="41" spans="1:6" ht="99.95">
      <c r="A41" s="420" t="s">
        <v>57</v>
      </c>
      <c r="B41" s="421" t="s">
        <v>118</v>
      </c>
      <c r="C41" s="420"/>
      <c r="D41" s="421" t="s">
        <v>652</v>
      </c>
      <c r="E41" s="654"/>
      <c r="F41" s="422"/>
    </row>
    <row r="42" spans="1:6">
      <c r="A42" s="420"/>
      <c r="B42" s="421"/>
      <c r="C42" s="420" t="s">
        <v>19</v>
      </c>
      <c r="D42" s="423"/>
      <c r="E42" s="654"/>
      <c r="F42" s="422"/>
    </row>
    <row r="43" spans="1:6" ht="24.95">
      <c r="A43" s="420"/>
      <c r="B43" s="421"/>
      <c r="C43" s="421" t="s">
        <v>632</v>
      </c>
      <c r="D43" s="424" t="s">
        <v>653</v>
      </c>
      <c r="E43" s="22" t="s">
        <v>641</v>
      </c>
      <c r="F43" s="422"/>
    </row>
    <row r="44" spans="1:6">
      <c r="A44" s="420"/>
      <c r="B44" s="421"/>
      <c r="C44" s="421" t="s">
        <v>26</v>
      </c>
      <c r="D44" s="423"/>
      <c r="E44" s="654"/>
      <c r="F44" s="422"/>
    </row>
    <row r="45" spans="1:6">
      <c r="A45" s="420"/>
      <c r="B45" s="421"/>
      <c r="C45" s="421" t="s">
        <v>32</v>
      </c>
      <c r="D45" s="423"/>
      <c r="E45" s="654"/>
      <c r="F45" s="422"/>
    </row>
    <row r="46" spans="1:6" ht="37.5">
      <c r="A46" s="420"/>
      <c r="B46" s="421"/>
      <c r="C46" s="421" t="s">
        <v>37</v>
      </c>
      <c r="D46" s="423" t="s">
        <v>654</v>
      </c>
      <c r="E46" s="654" t="s">
        <v>641</v>
      </c>
      <c r="F46" s="422"/>
    </row>
    <row r="47" spans="1:6">
      <c r="A47" s="420"/>
      <c r="B47" s="421"/>
      <c r="C47" s="421" t="s">
        <v>42</v>
      </c>
      <c r="D47" s="423"/>
      <c r="E47" s="654"/>
      <c r="F47" s="422"/>
    </row>
    <row r="48" spans="1:6">
      <c r="A48"/>
      <c r="B48"/>
      <c r="C48"/>
      <c r="D48"/>
      <c r="E48"/>
      <c r="F48"/>
    </row>
    <row r="49" spans="1:6" ht="97.5" customHeight="1">
      <c r="A49" s="420" t="s">
        <v>60</v>
      </c>
      <c r="B49" s="421" t="s">
        <v>121</v>
      </c>
      <c r="C49" s="420"/>
      <c r="D49" s="421" t="s">
        <v>655</v>
      </c>
      <c r="E49" s="654"/>
      <c r="F49" s="422"/>
    </row>
    <row r="50" spans="1:6">
      <c r="A50" s="420"/>
      <c r="B50" s="421"/>
      <c r="C50" s="420" t="s">
        <v>19</v>
      </c>
      <c r="D50" s="423"/>
      <c r="E50" s="654"/>
      <c r="F50" s="422"/>
    </row>
    <row r="51" spans="1:6" ht="138" customHeight="1">
      <c r="A51" s="420"/>
      <c r="B51" s="421"/>
      <c r="C51" s="420" t="s">
        <v>632</v>
      </c>
      <c r="D51" s="436" t="s">
        <v>656</v>
      </c>
      <c r="E51" s="449" t="s">
        <v>657</v>
      </c>
      <c r="F51" s="450">
        <v>2021.02</v>
      </c>
    </row>
    <row r="52" spans="1:6" ht="24.95">
      <c r="A52" s="420"/>
      <c r="B52" s="421"/>
      <c r="C52" s="420" t="s">
        <v>26</v>
      </c>
      <c r="D52" s="423" t="s">
        <v>658</v>
      </c>
      <c r="E52" s="654" t="s">
        <v>641</v>
      </c>
      <c r="F52" s="422"/>
    </row>
    <row r="53" spans="1:6">
      <c r="A53" s="420"/>
      <c r="B53" s="421"/>
      <c r="C53" s="420" t="s">
        <v>32</v>
      </c>
      <c r="D53" s="423"/>
      <c r="E53" s="654"/>
      <c r="F53" s="422"/>
    </row>
    <row r="54" spans="1:6" ht="50.1">
      <c r="A54" s="420"/>
      <c r="B54" s="421"/>
      <c r="C54" s="420" t="s">
        <v>37</v>
      </c>
      <c r="D54" s="423" t="s">
        <v>659</v>
      </c>
      <c r="E54" s="654" t="s">
        <v>641</v>
      </c>
      <c r="F54" s="422"/>
    </row>
    <row r="55" spans="1:6">
      <c r="A55" s="420"/>
      <c r="B55" s="421"/>
      <c r="C55" s="420" t="s">
        <v>42</v>
      </c>
      <c r="D55" s="423"/>
      <c r="E55" s="654"/>
      <c r="F55" s="422"/>
    </row>
    <row r="56" spans="1:6">
      <c r="A56"/>
      <c r="B56"/>
      <c r="C56"/>
      <c r="D56"/>
      <c r="E56"/>
      <c r="F56"/>
    </row>
    <row r="57" spans="1:6" ht="75">
      <c r="A57" s="420" t="s">
        <v>660</v>
      </c>
      <c r="B57" s="421" t="s">
        <v>57</v>
      </c>
      <c r="C57" s="420"/>
      <c r="D57" s="421" t="s">
        <v>661</v>
      </c>
      <c r="E57" s="654"/>
      <c r="F57" s="422"/>
    </row>
    <row r="58" spans="1:6">
      <c r="A58" s="420"/>
      <c r="B58" s="421"/>
      <c r="C58" s="420" t="s">
        <v>19</v>
      </c>
      <c r="D58" s="423"/>
      <c r="E58" s="654"/>
      <c r="F58" s="422"/>
    </row>
    <row r="59" spans="1:6">
      <c r="A59" s="420"/>
      <c r="B59" s="421"/>
      <c r="C59" s="420" t="s">
        <v>632</v>
      </c>
      <c r="D59" s="424" t="s">
        <v>662</v>
      </c>
      <c r="E59" s="22" t="s">
        <v>641</v>
      </c>
      <c r="F59" s="422"/>
    </row>
    <row r="60" spans="1:6">
      <c r="A60" s="420"/>
      <c r="B60" s="421"/>
      <c r="C60" s="420" t="s">
        <v>26</v>
      </c>
      <c r="D60" s="423"/>
      <c r="E60" s="654"/>
      <c r="F60" s="422"/>
    </row>
    <row r="61" spans="1:6">
      <c r="A61" s="420"/>
      <c r="B61" s="421"/>
      <c r="C61" s="420" t="s">
        <v>32</v>
      </c>
      <c r="D61" s="423"/>
      <c r="E61" s="654"/>
      <c r="F61" s="422"/>
    </row>
    <row r="62" spans="1:6" ht="50.1">
      <c r="A62" s="420"/>
      <c r="B62" s="421"/>
      <c r="C62" s="420" t="s">
        <v>37</v>
      </c>
      <c r="D62" s="423" t="s">
        <v>659</v>
      </c>
      <c r="E62" s="654" t="s">
        <v>641</v>
      </c>
      <c r="F62" s="422"/>
    </row>
    <row r="63" spans="1:6">
      <c r="A63" s="420"/>
      <c r="B63" s="421"/>
      <c r="C63" s="420" t="s">
        <v>42</v>
      </c>
      <c r="D63" s="423"/>
      <c r="E63" s="654"/>
      <c r="F63" s="422"/>
    </row>
    <row r="64" spans="1:6">
      <c r="A64"/>
      <c r="B64"/>
      <c r="D64"/>
      <c r="E64"/>
      <c r="F64"/>
    </row>
    <row r="65" spans="1:6" ht="50.1">
      <c r="A65" s="420" t="s">
        <v>663</v>
      </c>
      <c r="B65" s="421" t="s">
        <v>66</v>
      </c>
      <c r="C65" s="420"/>
      <c r="D65" s="421" t="s">
        <v>664</v>
      </c>
      <c r="E65" s="654"/>
      <c r="F65" s="422"/>
    </row>
    <row r="66" spans="1:6">
      <c r="A66" s="420"/>
      <c r="B66" s="421"/>
      <c r="C66" s="420" t="s">
        <v>19</v>
      </c>
      <c r="D66" s="423"/>
      <c r="E66" s="654"/>
      <c r="F66" s="422"/>
    </row>
    <row r="67" spans="1:6">
      <c r="A67" s="420"/>
      <c r="B67" s="421"/>
      <c r="C67" s="420" t="s">
        <v>632</v>
      </c>
      <c r="D67" s="424" t="s">
        <v>662</v>
      </c>
      <c r="E67" s="22" t="s">
        <v>641</v>
      </c>
      <c r="F67" s="422"/>
    </row>
    <row r="68" spans="1:6">
      <c r="A68" s="420"/>
      <c r="B68" s="421"/>
      <c r="C68" s="420" t="s">
        <v>26</v>
      </c>
      <c r="D68" s="423"/>
      <c r="E68" s="654"/>
      <c r="F68" s="422"/>
    </row>
    <row r="69" spans="1:6">
      <c r="A69" s="420"/>
      <c r="B69" s="421"/>
      <c r="C69" s="420" t="s">
        <v>32</v>
      </c>
      <c r="D69" s="423"/>
      <c r="E69" s="654"/>
      <c r="F69" s="422"/>
    </row>
    <row r="70" spans="1:6">
      <c r="A70" s="420"/>
      <c r="B70" s="421"/>
      <c r="C70" s="420" t="s">
        <v>37</v>
      </c>
      <c r="D70" s="423" t="s">
        <v>662</v>
      </c>
      <c r="E70" s="654" t="s">
        <v>641</v>
      </c>
      <c r="F70" s="422"/>
    </row>
    <row r="71" spans="1:6">
      <c r="A71" s="420"/>
      <c r="B71" s="421"/>
      <c r="C71" s="420" t="s">
        <v>42</v>
      </c>
      <c r="D71" s="423"/>
      <c r="E71" s="654"/>
      <c r="F71" s="422"/>
    </row>
    <row r="72" spans="1:6">
      <c r="A72"/>
      <c r="B72"/>
      <c r="D72"/>
      <c r="E72"/>
      <c r="F72"/>
    </row>
    <row r="73" spans="1:6" ht="50.1">
      <c r="A73" s="420" t="s">
        <v>665</v>
      </c>
      <c r="B73" s="421" t="s">
        <v>103</v>
      </c>
      <c r="C73" s="420"/>
      <c r="D73" s="421" t="s">
        <v>666</v>
      </c>
      <c r="E73" s="654"/>
      <c r="F73" s="422"/>
    </row>
    <row r="74" spans="1:6">
      <c r="A74" s="420"/>
      <c r="B74" s="421"/>
      <c r="C74" s="420" t="s">
        <v>19</v>
      </c>
      <c r="D74" s="423"/>
      <c r="E74" s="654"/>
      <c r="F74" s="422"/>
    </row>
    <row r="75" spans="1:6">
      <c r="A75" s="420"/>
      <c r="B75" s="421"/>
      <c r="C75" s="420" t="s">
        <v>632</v>
      </c>
      <c r="D75" s="424" t="s">
        <v>662</v>
      </c>
      <c r="E75" s="22" t="s">
        <v>641</v>
      </c>
      <c r="F75" s="422"/>
    </row>
    <row r="76" spans="1:6">
      <c r="A76" s="420"/>
      <c r="B76" s="421"/>
      <c r="C76" s="420" t="s">
        <v>26</v>
      </c>
      <c r="D76" s="423"/>
      <c r="E76" s="654"/>
      <c r="F76" s="422"/>
    </row>
    <row r="77" spans="1:6">
      <c r="A77" s="420"/>
      <c r="B77" s="421"/>
      <c r="C77" s="420" t="s">
        <v>32</v>
      </c>
      <c r="D77" s="423"/>
      <c r="E77" s="654"/>
      <c r="F77" s="422"/>
    </row>
    <row r="78" spans="1:6">
      <c r="A78" s="420"/>
      <c r="B78" s="421"/>
      <c r="C78" s="420" t="s">
        <v>37</v>
      </c>
      <c r="D78" s="423" t="s">
        <v>662</v>
      </c>
      <c r="E78" s="654" t="s">
        <v>641</v>
      </c>
      <c r="F78" s="422"/>
    </row>
    <row r="79" spans="1:6">
      <c r="A79" s="420"/>
      <c r="B79" s="421"/>
      <c r="C79" s="420" t="s">
        <v>42</v>
      </c>
      <c r="D79" s="423"/>
      <c r="E79" s="654"/>
      <c r="F79" s="422"/>
    </row>
    <row r="80" spans="1:6">
      <c r="A80"/>
      <c r="B80"/>
      <c r="D80"/>
      <c r="E80"/>
      <c r="F80"/>
    </row>
    <row r="81" spans="1:6" ht="50.1">
      <c r="A81" s="420" t="s">
        <v>667</v>
      </c>
      <c r="B81" s="421" t="s">
        <v>60</v>
      </c>
      <c r="C81" s="420"/>
      <c r="D81" s="421" t="s">
        <v>668</v>
      </c>
      <c r="E81" s="654"/>
      <c r="F81" s="422"/>
    </row>
    <row r="82" spans="1:6">
      <c r="A82" s="420"/>
      <c r="B82" s="421"/>
      <c r="C82" s="420" t="s">
        <v>19</v>
      </c>
      <c r="D82" s="423"/>
      <c r="E82" s="654"/>
      <c r="F82" s="422"/>
    </row>
    <row r="83" spans="1:6">
      <c r="A83" s="420"/>
      <c r="B83" s="421"/>
      <c r="C83" s="420" t="s">
        <v>632</v>
      </c>
      <c r="D83" s="424" t="s">
        <v>662</v>
      </c>
      <c r="E83" s="22" t="s">
        <v>641</v>
      </c>
      <c r="F83" s="422"/>
    </row>
    <row r="84" spans="1:6">
      <c r="A84" s="420"/>
      <c r="B84" s="421"/>
      <c r="C84" s="420" t="s">
        <v>26</v>
      </c>
      <c r="D84" s="423"/>
      <c r="E84" s="654"/>
      <c r="F84" s="422"/>
    </row>
    <row r="85" spans="1:6">
      <c r="A85" s="420"/>
      <c r="B85" s="421"/>
      <c r="C85" s="420" t="s">
        <v>32</v>
      </c>
      <c r="D85" s="423"/>
      <c r="E85" s="654"/>
      <c r="F85" s="422"/>
    </row>
    <row r="86" spans="1:6">
      <c r="A86" s="420"/>
      <c r="B86" s="421"/>
      <c r="C86" s="420" t="s">
        <v>37</v>
      </c>
      <c r="D86" s="423" t="s">
        <v>662</v>
      </c>
      <c r="E86" s="654"/>
      <c r="F86" s="422"/>
    </row>
    <row r="87" spans="1:6">
      <c r="A87" s="420"/>
      <c r="B87" s="421"/>
      <c r="C87" s="420" t="s">
        <v>42</v>
      </c>
      <c r="D87" s="423"/>
      <c r="E87" s="654"/>
      <c r="F87" s="422"/>
    </row>
    <row r="88" spans="1:6">
      <c r="A88"/>
      <c r="B88"/>
      <c r="D88"/>
      <c r="E88"/>
      <c r="F88"/>
    </row>
    <row r="89" spans="1:6" ht="50.1">
      <c r="A89" s="420" t="s">
        <v>669</v>
      </c>
      <c r="B89" s="421" t="s">
        <v>670</v>
      </c>
      <c r="C89" s="420"/>
      <c r="D89" s="421" t="s">
        <v>671</v>
      </c>
      <c r="E89" s="654"/>
      <c r="F89" s="422"/>
    </row>
    <row r="90" spans="1:6">
      <c r="A90" s="420"/>
      <c r="B90" s="421"/>
      <c r="C90" s="420" t="s">
        <v>19</v>
      </c>
      <c r="D90" s="423"/>
      <c r="E90" s="654"/>
      <c r="F90" s="422"/>
    </row>
    <row r="91" spans="1:6">
      <c r="A91" s="420"/>
      <c r="B91" s="421"/>
      <c r="C91" s="420" t="s">
        <v>632</v>
      </c>
      <c r="D91" s="424" t="s">
        <v>672</v>
      </c>
      <c r="E91" s="22" t="s">
        <v>641</v>
      </c>
      <c r="F91" s="422"/>
    </row>
    <row r="92" spans="1:6">
      <c r="A92" s="420"/>
      <c r="B92" s="421"/>
      <c r="C92" s="420" t="s">
        <v>26</v>
      </c>
      <c r="D92" s="423"/>
      <c r="E92" s="654"/>
      <c r="F92" s="422"/>
    </row>
    <row r="93" spans="1:6">
      <c r="A93" s="420"/>
      <c r="B93" s="421"/>
      <c r="C93" s="420" t="s">
        <v>32</v>
      </c>
      <c r="D93" s="423"/>
      <c r="E93" s="654"/>
      <c r="F93" s="422"/>
    </row>
    <row r="94" spans="1:6">
      <c r="A94" s="420"/>
      <c r="B94" s="421"/>
      <c r="C94" s="420" t="s">
        <v>37</v>
      </c>
      <c r="D94" s="423" t="s">
        <v>672</v>
      </c>
      <c r="E94" s="654" t="s">
        <v>641</v>
      </c>
      <c r="F94" s="422"/>
    </row>
    <row r="95" spans="1:6">
      <c r="A95" s="420"/>
      <c r="B95" s="421"/>
      <c r="C95" s="420" t="s">
        <v>42</v>
      </c>
      <c r="D95" s="423"/>
      <c r="E95" s="654"/>
      <c r="F95" s="422"/>
    </row>
    <row r="96" spans="1:6">
      <c r="A96"/>
      <c r="B96"/>
      <c r="D96"/>
      <c r="E96"/>
      <c r="F96"/>
    </row>
    <row r="97" spans="1:6" ht="50.1">
      <c r="A97" s="420" t="s">
        <v>673</v>
      </c>
      <c r="B97" s="421" t="s">
        <v>674</v>
      </c>
      <c r="C97" s="420"/>
      <c r="D97" s="421" t="s">
        <v>675</v>
      </c>
      <c r="E97" s="654"/>
      <c r="F97" s="422"/>
    </row>
    <row r="98" spans="1:6">
      <c r="A98" s="420"/>
      <c r="B98" s="421"/>
      <c r="C98" s="420" t="s">
        <v>19</v>
      </c>
      <c r="D98" s="423"/>
      <c r="E98" s="654"/>
      <c r="F98" s="422"/>
    </row>
    <row r="99" spans="1:6">
      <c r="A99" s="420"/>
      <c r="B99" s="421"/>
      <c r="C99" s="420" t="s">
        <v>632</v>
      </c>
      <c r="D99" s="424" t="s">
        <v>676</v>
      </c>
      <c r="E99" s="22" t="s">
        <v>641</v>
      </c>
      <c r="F99" s="422"/>
    </row>
    <row r="100" spans="1:6">
      <c r="A100" s="420"/>
      <c r="B100" s="421"/>
      <c r="C100" s="420" t="s">
        <v>26</v>
      </c>
      <c r="D100" s="423"/>
      <c r="E100" s="654"/>
      <c r="F100" s="422"/>
    </row>
    <row r="101" spans="1:6">
      <c r="A101" s="420"/>
      <c r="B101" s="421"/>
      <c r="C101" s="420" t="s">
        <v>32</v>
      </c>
      <c r="D101" s="424" t="s">
        <v>676</v>
      </c>
      <c r="E101" s="22" t="s">
        <v>641</v>
      </c>
      <c r="F101" s="422"/>
    </row>
    <row r="102" spans="1:6">
      <c r="A102" s="420"/>
      <c r="B102" s="421"/>
      <c r="C102" s="420" t="s">
        <v>37</v>
      </c>
      <c r="D102" s="423" t="s">
        <v>676</v>
      </c>
      <c r="E102" s="654" t="s">
        <v>641</v>
      </c>
      <c r="F102" s="422"/>
    </row>
    <row r="103" spans="1:6">
      <c r="A103" s="420"/>
      <c r="B103" s="421"/>
      <c r="C103" s="420" t="s">
        <v>42</v>
      </c>
      <c r="D103" s="423"/>
      <c r="E103" s="654"/>
      <c r="F103" s="422"/>
    </row>
    <row r="104" spans="1:6">
      <c r="A104"/>
      <c r="B104"/>
      <c r="D104"/>
      <c r="E104"/>
      <c r="F104"/>
    </row>
    <row r="105" spans="1:6" ht="62.45">
      <c r="A105" s="420" t="s">
        <v>677</v>
      </c>
      <c r="B105" s="421" t="s">
        <v>678</v>
      </c>
      <c r="C105" s="420"/>
      <c r="D105" s="421" t="s">
        <v>679</v>
      </c>
      <c r="E105" s="654"/>
      <c r="F105" s="422"/>
    </row>
    <row r="106" spans="1:6">
      <c r="A106" s="420"/>
      <c r="B106" s="421"/>
      <c r="C106" s="420" t="s">
        <v>19</v>
      </c>
      <c r="D106" s="423"/>
      <c r="E106" s="654"/>
      <c r="F106" s="422"/>
    </row>
    <row r="107" spans="1:6">
      <c r="A107" s="420"/>
      <c r="B107" s="421"/>
      <c r="C107" s="420" t="s">
        <v>632</v>
      </c>
      <c r="D107" s="424" t="s">
        <v>676</v>
      </c>
      <c r="E107" s="22" t="s">
        <v>641</v>
      </c>
      <c r="F107" s="422"/>
    </row>
    <row r="108" spans="1:6">
      <c r="A108" s="420"/>
      <c r="B108" s="421"/>
      <c r="C108" s="420" t="s">
        <v>26</v>
      </c>
      <c r="D108" s="423"/>
      <c r="E108" s="654"/>
      <c r="F108" s="422"/>
    </row>
    <row r="109" spans="1:6">
      <c r="A109" s="420"/>
      <c r="B109" s="421"/>
      <c r="C109" s="420" t="s">
        <v>32</v>
      </c>
      <c r="D109" s="424" t="s">
        <v>676</v>
      </c>
      <c r="E109" s="22" t="s">
        <v>641</v>
      </c>
      <c r="F109" s="422"/>
    </row>
    <row r="110" spans="1:6">
      <c r="A110" s="420"/>
      <c r="B110" s="421"/>
      <c r="C110" s="420" t="s">
        <v>37</v>
      </c>
      <c r="D110" s="423" t="s">
        <v>676</v>
      </c>
      <c r="E110" s="654" t="s">
        <v>641</v>
      </c>
      <c r="F110" s="422"/>
    </row>
    <row r="111" spans="1:6">
      <c r="A111" s="420"/>
      <c r="B111" s="421"/>
      <c r="C111" s="420" t="s">
        <v>42</v>
      </c>
      <c r="D111" s="423"/>
      <c r="E111" s="654"/>
      <c r="F111" s="422"/>
    </row>
    <row r="112" spans="1:6">
      <c r="A112"/>
      <c r="B112"/>
      <c r="D112"/>
      <c r="E112"/>
      <c r="F112"/>
    </row>
    <row r="113" spans="1:6" ht="87.6">
      <c r="A113" s="420" t="s">
        <v>680</v>
      </c>
      <c r="B113" s="421" t="s">
        <v>681</v>
      </c>
      <c r="C113" s="420"/>
      <c r="D113" s="421" t="s">
        <v>682</v>
      </c>
      <c r="E113" s="654"/>
      <c r="F113" s="422"/>
    </row>
    <row r="114" spans="1:6">
      <c r="A114" s="420"/>
      <c r="B114" s="421"/>
      <c r="C114" s="420" t="s">
        <v>19</v>
      </c>
      <c r="D114" s="423"/>
      <c r="E114" s="654"/>
      <c r="F114" s="422"/>
    </row>
    <row r="115" spans="1:6">
      <c r="A115" s="420"/>
      <c r="B115" s="421"/>
      <c r="C115" s="420" t="s">
        <v>632</v>
      </c>
      <c r="D115" s="424" t="s">
        <v>683</v>
      </c>
      <c r="E115" s="22" t="s">
        <v>641</v>
      </c>
      <c r="F115" s="422"/>
    </row>
    <row r="116" spans="1:6">
      <c r="A116" s="420"/>
      <c r="B116" s="421"/>
      <c r="C116" s="420" t="s">
        <v>26</v>
      </c>
      <c r="D116" s="423"/>
      <c r="E116" s="654"/>
      <c r="F116" s="422"/>
    </row>
    <row r="117" spans="1:6">
      <c r="A117" s="420"/>
      <c r="B117" s="421"/>
      <c r="C117" s="420" t="s">
        <v>32</v>
      </c>
      <c r="D117" s="423"/>
      <c r="E117" s="654"/>
      <c r="F117" s="422"/>
    </row>
    <row r="118" spans="1:6">
      <c r="A118" s="420"/>
      <c r="B118" s="421"/>
      <c r="C118" s="420" t="s">
        <v>37</v>
      </c>
      <c r="D118" s="423" t="s">
        <v>684</v>
      </c>
      <c r="E118" s="654" t="s">
        <v>641</v>
      </c>
      <c r="F118" s="422"/>
    </row>
    <row r="119" spans="1:6">
      <c r="A119" s="420"/>
      <c r="B119" s="421"/>
      <c r="C119" s="420" t="s">
        <v>42</v>
      </c>
      <c r="D119" s="423"/>
      <c r="E119" s="654"/>
      <c r="F119" s="422"/>
    </row>
    <row r="120" spans="1:6">
      <c r="A120"/>
      <c r="B120"/>
      <c r="D120"/>
      <c r="E120"/>
      <c r="F120"/>
    </row>
    <row r="121" spans="1:6" ht="62.45">
      <c r="A121" s="420" t="s">
        <v>685</v>
      </c>
      <c r="B121" s="421" t="s">
        <v>686</v>
      </c>
      <c r="C121" s="420"/>
      <c r="D121" s="421" t="s">
        <v>687</v>
      </c>
      <c r="E121" s="654"/>
      <c r="F121" s="422"/>
    </row>
    <row r="122" spans="1:6">
      <c r="A122" s="420"/>
      <c r="B122" s="421"/>
      <c r="C122" s="420" t="s">
        <v>19</v>
      </c>
      <c r="D122" s="423"/>
      <c r="E122" s="654"/>
      <c r="F122" s="422"/>
    </row>
    <row r="123" spans="1:6">
      <c r="A123" s="420"/>
      <c r="B123" s="421"/>
      <c r="C123" s="420" t="s">
        <v>632</v>
      </c>
      <c r="D123" s="424" t="s">
        <v>688</v>
      </c>
      <c r="E123" s="22" t="s">
        <v>641</v>
      </c>
      <c r="F123" s="422"/>
    </row>
    <row r="124" spans="1:6">
      <c r="A124" s="420"/>
      <c r="B124" s="421"/>
      <c r="C124" s="420" t="s">
        <v>26</v>
      </c>
      <c r="D124" s="423"/>
      <c r="E124" s="654"/>
      <c r="F124" s="422"/>
    </row>
    <row r="125" spans="1:6">
      <c r="A125" s="420"/>
      <c r="B125" s="421"/>
      <c r="C125" s="420" t="s">
        <v>32</v>
      </c>
      <c r="D125" s="423"/>
      <c r="E125" s="654"/>
      <c r="F125" s="422"/>
    </row>
    <row r="126" spans="1:6">
      <c r="A126" s="420"/>
      <c r="B126" s="421"/>
      <c r="C126" s="420" t="s">
        <v>37</v>
      </c>
      <c r="D126" s="423" t="s">
        <v>689</v>
      </c>
      <c r="E126" s="654" t="s">
        <v>641</v>
      </c>
      <c r="F126" s="422"/>
    </row>
    <row r="127" spans="1:6">
      <c r="A127" s="420"/>
      <c r="B127" s="421"/>
      <c r="C127" s="420" t="s">
        <v>42</v>
      </c>
      <c r="D127" s="423"/>
      <c r="E127" s="654"/>
      <c r="F127" s="422"/>
    </row>
    <row r="128" spans="1:6">
      <c r="A128"/>
      <c r="B128"/>
      <c r="D128"/>
      <c r="E128"/>
      <c r="F128"/>
    </row>
    <row r="129" spans="1:6" ht="75">
      <c r="A129" s="420" t="s">
        <v>690</v>
      </c>
      <c r="B129" s="421" t="s">
        <v>691</v>
      </c>
      <c r="C129" s="420"/>
      <c r="D129" s="421" t="s">
        <v>692</v>
      </c>
      <c r="E129" s="654"/>
      <c r="F129" s="422"/>
    </row>
    <row r="130" spans="1:6">
      <c r="A130" s="420"/>
      <c r="B130" s="421"/>
      <c r="C130" s="420" t="s">
        <v>19</v>
      </c>
      <c r="D130" s="423"/>
      <c r="E130" s="654"/>
      <c r="F130" s="422"/>
    </row>
    <row r="131" spans="1:6">
      <c r="A131" s="420"/>
      <c r="B131" s="421"/>
      <c r="C131" s="420" t="s">
        <v>632</v>
      </c>
      <c r="D131" s="424" t="s">
        <v>693</v>
      </c>
      <c r="E131" s="22" t="s">
        <v>641</v>
      </c>
      <c r="F131" s="422"/>
    </row>
    <row r="132" spans="1:6">
      <c r="A132" s="420"/>
      <c r="B132" s="421"/>
      <c r="C132" s="420" t="s">
        <v>26</v>
      </c>
      <c r="D132" s="423"/>
      <c r="E132" s="654"/>
      <c r="F132" s="422"/>
    </row>
    <row r="133" spans="1:6">
      <c r="A133" s="420"/>
      <c r="B133" s="421"/>
      <c r="C133" s="420" t="s">
        <v>32</v>
      </c>
      <c r="D133" s="423"/>
      <c r="E133" s="654"/>
      <c r="F133" s="422"/>
    </row>
    <row r="134" spans="1:6">
      <c r="A134" s="420"/>
      <c r="B134" s="421"/>
      <c r="C134" s="420" t="s">
        <v>37</v>
      </c>
      <c r="D134" s="423" t="s">
        <v>694</v>
      </c>
      <c r="E134" s="654" t="s">
        <v>641</v>
      </c>
      <c r="F134" s="422"/>
    </row>
    <row r="135" spans="1:6">
      <c r="A135" s="420"/>
      <c r="B135" s="421"/>
      <c r="C135" s="420" t="s">
        <v>42</v>
      </c>
      <c r="D135" s="423"/>
      <c r="E135" s="654"/>
      <c r="F135" s="422"/>
    </row>
    <row r="136" spans="1:6">
      <c r="A136"/>
      <c r="B136"/>
      <c r="D136"/>
      <c r="E136"/>
      <c r="F136"/>
    </row>
    <row r="137" spans="1:6" ht="87.6">
      <c r="A137" s="420" t="s">
        <v>695</v>
      </c>
      <c r="B137" s="421" t="s">
        <v>696</v>
      </c>
      <c r="C137" s="420"/>
      <c r="D137" s="421" t="s">
        <v>697</v>
      </c>
      <c r="E137" s="654"/>
      <c r="F137" s="422"/>
    </row>
    <row r="138" spans="1:6">
      <c r="A138" s="420"/>
      <c r="B138" s="421"/>
      <c r="C138" s="420" t="s">
        <v>19</v>
      </c>
      <c r="D138" s="423"/>
      <c r="E138" s="654"/>
      <c r="F138" s="422"/>
    </row>
    <row r="139" spans="1:6">
      <c r="A139" s="420"/>
      <c r="B139" s="421"/>
      <c r="C139" s="420" t="s">
        <v>632</v>
      </c>
      <c r="D139" s="424" t="s">
        <v>698</v>
      </c>
      <c r="E139" s="22" t="s">
        <v>641</v>
      </c>
      <c r="F139" s="422"/>
    </row>
    <row r="140" spans="1:6">
      <c r="A140" s="420"/>
      <c r="B140" s="421"/>
      <c r="C140" s="420" t="s">
        <v>26</v>
      </c>
      <c r="D140" s="423"/>
      <c r="E140" s="654"/>
      <c r="F140" s="422"/>
    </row>
    <row r="141" spans="1:6">
      <c r="A141" s="420"/>
      <c r="B141" s="421"/>
      <c r="C141" s="420" t="s">
        <v>32</v>
      </c>
      <c r="D141" s="423"/>
      <c r="E141" s="654"/>
      <c r="F141" s="422"/>
    </row>
    <row r="142" spans="1:6">
      <c r="A142" s="420"/>
      <c r="B142" s="421"/>
      <c r="C142" s="420" t="s">
        <v>37</v>
      </c>
      <c r="D142" s="423" t="s">
        <v>698</v>
      </c>
      <c r="E142" s="654"/>
      <c r="F142" s="422"/>
    </row>
    <row r="143" spans="1:6">
      <c r="A143" s="420"/>
      <c r="B143" s="421"/>
      <c r="C143" s="420" t="s">
        <v>42</v>
      </c>
      <c r="D143" s="423"/>
      <c r="E143" s="654"/>
      <c r="F143" s="422"/>
    </row>
    <row r="144" spans="1:6">
      <c r="A144"/>
      <c r="B144"/>
      <c r="D144"/>
      <c r="E144"/>
      <c r="F144"/>
    </row>
    <row r="145" spans="1:6" ht="50.1">
      <c r="A145" s="420" t="s">
        <v>699</v>
      </c>
      <c r="B145" s="421" t="s">
        <v>700</v>
      </c>
      <c r="C145" s="420"/>
      <c r="D145" s="421" t="s">
        <v>701</v>
      </c>
      <c r="E145" s="654"/>
      <c r="F145" s="422"/>
    </row>
    <row r="146" spans="1:6">
      <c r="A146" s="420"/>
      <c r="B146" s="421"/>
      <c r="C146" s="420" t="s">
        <v>19</v>
      </c>
      <c r="D146" s="423"/>
      <c r="E146" s="654"/>
      <c r="F146" s="422"/>
    </row>
    <row r="147" spans="1:6">
      <c r="A147" s="420"/>
      <c r="B147" s="421"/>
      <c r="C147" s="420" t="s">
        <v>632</v>
      </c>
      <c r="D147" s="424" t="s">
        <v>702</v>
      </c>
      <c r="E147" s="22" t="s">
        <v>641</v>
      </c>
      <c r="F147" s="422"/>
    </row>
    <row r="148" spans="1:6">
      <c r="A148" s="420"/>
      <c r="B148" s="421"/>
      <c r="C148" s="420" t="s">
        <v>26</v>
      </c>
      <c r="D148" s="423"/>
      <c r="E148" s="654"/>
      <c r="F148" s="422"/>
    </row>
    <row r="149" spans="1:6">
      <c r="A149" s="420"/>
      <c r="B149" s="421"/>
      <c r="C149" s="420" t="s">
        <v>32</v>
      </c>
      <c r="D149" s="423"/>
      <c r="E149" s="654"/>
      <c r="F149" s="422"/>
    </row>
    <row r="150" spans="1:6">
      <c r="A150" s="420"/>
      <c r="B150" s="421"/>
      <c r="C150" s="420" t="s">
        <v>37</v>
      </c>
      <c r="D150" s="423" t="s">
        <v>703</v>
      </c>
      <c r="E150" s="654" t="s">
        <v>641</v>
      </c>
      <c r="F150" s="422"/>
    </row>
    <row r="151" spans="1:6">
      <c r="A151" s="420"/>
      <c r="B151" s="421"/>
      <c r="C151" s="420" t="s">
        <v>42</v>
      </c>
      <c r="D151" s="423"/>
      <c r="E151" s="654"/>
      <c r="F151" s="422"/>
    </row>
    <row r="152" spans="1:6">
      <c r="A152"/>
      <c r="B152"/>
      <c r="D152"/>
      <c r="E152"/>
      <c r="F152"/>
    </row>
    <row r="153" spans="1:6">
      <c r="A153" s="417">
        <v>1.2</v>
      </c>
      <c r="B153" s="653"/>
      <c r="C153" s="417"/>
      <c r="D153" s="653" t="s">
        <v>704</v>
      </c>
      <c r="E153" s="458"/>
      <c r="F153" s="419"/>
    </row>
    <row r="154" spans="1:6" ht="112.5">
      <c r="A154" s="420" t="s">
        <v>66</v>
      </c>
      <c r="B154" s="421" t="s">
        <v>148</v>
      </c>
      <c r="C154" s="420"/>
      <c r="D154" s="421" t="s">
        <v>705</v>
      </c>
      <c r="E154" s="654"/>
      <c r="F154" s="422"/>
    </row>
    <row r="155" spans="1:6">
      <c r="A155" s="420"/>
      <c r="B155" s="421"/>
      <c r="C155" s="420" t="s">
        <v>19</v>
      </c>
      <c r="D155" s="423"/>
      <c r="E155" s="654"/>
      <c r="F155" s="422"/>
    </row>
    <row r="156" spans="1:6">
      <c r="A156" s="420"/>
      <c r="B156" s="421"/>
      <c r="C156" s="420" t="s">
        <v>632</v>
      </c>
      <c r="D156" s="424" t="s">
        <v>706</v>
      </c>
      <c r="E156" s="22" t="s">
        <v>641</v>
      </c>
      <c r="F156" s="422"/>
    </row>
    <row r="157" spans="1:6">
      <c r="A157" s="420"/>
      <c r="B157" s="421"/>
      <c r="C157" s="420" t="s">
        <v>26</v>
      </c>
      <c r="D157" s="423"/>
      <c r="E157" s="654"/>
      <c r="F157" s="422"/>
    </row>
    <row r="158" spans="1:6">
      <c r="A158" s="420"/>
      <c r="B158" s="421"/>
      <c r="C158" s="420" t="s">
        <v>32</v>
      </c>
      <c r="D158" s="423"/>
      <c r="E158" s="654"/>
      <c r="F158" s="422"/>
    </row>
    <row r="159" spans="1:6" ht="37.5">
      <c r="A159" s="420"/>
      <c r="B159" s="421"/>
      <c r="C159" s="420" t="s">
        <v>37</v>
      </c>
      <c r="D159" s="423" t="s">
        <v>707</v>
      </c>
      <c r="E159" s="654" t="s">
        <v>641</v>
      </c>
      <c r="F159" s="422"/>
    </row>
    <row r="160" spans="1:6">
      <c r="A160" s="420"/>
      <c r="B160" s="421"/>
      <c r="C160" s="420" t="s">
        <v>42</v>
      </c>
      <c r="D160" s="423"/>
      <c r="E160" s="654"/>
      <c r="F160" s="422"/>
    </row>
    <row r="161" spans="1:6">
      <c r="A161"/>
      <c r="B161"/>
      <c r="C161"/>
      <c r="D161"/>
      <c r="E161"/>
      <c r="F161"/>
    </row>
    <row r="162" spans="1:6">
      <c r="A162" s="417">
        <v>1.3</v>
      </c>
      <c r="B162" s="653"/>
      <c r="C162" s="417"/>
      <c r="D162" s="653" t="s">
        <v>708</v>
      </c>
      <c r="E162" s="458"/>
      <c r="F162" s="419"/>
    </row>
    <row r="163" spans="1:6" ht="75">
      <c r="A163" s="420" t="s">
        <v>103</v>
      </c>
      <c r="B163" s="421" t="s">
        <v>709</v>
      </c>
      <c r="C163" s="420"/>
      <c r="D163" s="421" t="s">
        <v>710</v>
      </c>
      <c r="E163" s="654"/>
      <c r="F163" s="422"/>
    </row>
    <row r="164" spans="1:6">
      <c r="A164" s="420"/>
      <c r="B164" s="421"/>
      <c r="C164" s="420" t="s">
        <v>19</v>
      </c>
      <c r="D164" s="423"/>
      <c r="E164" s="654"/>
      <c r="F164" s="422"/>
    </row>
    <row r="165" spans="1:6">
      <c r="A165" s="420"/>
      <c r="B165" s="421"/>
      <c r="C165" s="420" t="s">
        <v>632</v>
      </c>
      <c r="D165" s="424" t="s">
        <v>711</v>
      </c>
      <c r="E165" s="22" t="s">
        <v>641</v>
      </c>
      <c r="F165" s="422"/>
    </row>
    <row r="166" spans="1:6">
      <c r="A166" s="420"/>
      <c r="B166" s="421"/>
      <c r="C166" s="420" t="s">
        <v>26</v>
      </c>
      <c r="D166" s="423"/>
      <c r="E166" s="654"/>
      <c r="F166" s="422"/>
    </row>
    <row r="167" spans="1:6">
      <c r="A167" s="420"/>
      <c r="B167" s="421"/>
      <c r="C167" s="420" t="s">
        <v>32</v>
      </c>
      <c r="D167" s="423"/>
      <c r="E167" s="654"/>
      <c r="F167" s="422"/>
    </row>
    <row r="168" spans="1:6">
      <c r="A168" s="420"/>
      <c r="B168" s="421"/>
      <c r="C168" s="420" t="s">
        <v>37</v>
      </c>
      <c r="D168" s="423" t="s">
        <v>711</v>
      </c>
      <c r="E168" s="654" t="s">
        <v>641</v>
      </c>
      <c r="F168" s="422"/>
    </row>
    <row r="169" spans="1:6">
      <c r="A169" s="420"/>
      <c r="B169" s="421"/>
      <c r="C169" s="420" t="s">
        <v>42</v>
      </c>
      <c r="D169" s="423"/>
      <c r="E169" s="654"/>
      <c r="F169" s="422"/>
    </row>
    <row r="170" spans="1:6">
      <c r="A170"/>
      <c r="B170"/>
      <c r="C170"/>
      <c r="D170"/>
      <c r="E170"/>
      <c r="F170"/>
    </row>
    <row r="171" spans="1:6">
      <c r="A171" s="417">
        <v>2</v>
      </c>
      <c r="B171" s="653"/>
      <c r="C171" s="417"/>
      <c r="D171" s="653" t="s">
        <v>712</v>
      </c>
      <c r="E171" s="458"/>
      <c r="F171" s="418"/>
    </row>
    <row r="172" spans="1:6" ht="24.95">
      <c r="A172" s="417">
        <v>2.1</v>
      </c>
      <c r="B172" s="653"/>
      <c r="C172" s="417"/>
      <c r="D172" s="653" t="s">
        <v>713</v>
      </c>
      <c r="E172" s="458"/>
      <c r="F172" s="419"/>
    </row>
    <row r="173" spans="1:6" ht="75">
      <c r="A173" s="420" t="s">
        <v>714</v>
      </c>
      <c r="B173" s="421" t="s">
        <v>715</v>
      </c>
      <c r="C173" s="420"/>
      <c r="D173" s="421" t="s">
        <v>716</v>
      </c>
      <c r="E173" s="654"/>
      <c r="F173" s="422"/>
    </row>
    <row r="174" spans="1:6">
      <c r="A174" s="420"/>
      <c r="B174" s="421"/>
      <c r="C174" s="420" t="s">
        <v>19</v>
      </c>
      <c r="D174" s="423"/>
      <c r="E174" s="654"/>
      <c r="F174" s="422"/>
    </row>
    <row r="175" spans="1:6">
      <c r="A175" s="420"/>
      <c r="B175" s="421"/>
      <c r="C175" s="420" t="s">
        <v>632</v>
      </c>
      <c r="D175" s="424" t="s">
        <v>717</v>
      </c>
      <c r="E175" s="22" t="s">
        <v>641</v>
      </c>
      <c r="F175" s="422"/>
    </row>
    <row r="176" spans="1:6">
      <c r="A176" s="420"/>
      <c r="B176" s="421"/>
      <c r="C176" s="420" t="s">
        <v>26</v>
      </c>
      <c r="D176" s="423"/>
      <c r="E176" s="654"/>
      <c r="F176" s="422"/>
    </row>
    <row r="177" spans="1:6">
      <c r="A177" s="420"/>
      <c r="B177" s="421"/>
      <c r="C177" s="420" t="s">
        <v>32</v>
      </c>
      <c r="D177" s="424" t="s">
        <v>718</v>
      </c>
      <c r="E177" s="22" t="s">
        <v>641</v>
      </c>
      <c r="F177" s="422"/>
    </row>
    <row r="178" spans="1:6">
      <c r="A178" s="420"/>
      <c r="B178" s="421"/>
      <c r="C178" s="420" t="s">
        <v>37</v>
      </c>
      <c r="D178" s="423"/>
      <c r="E178" s="654"/>
      <c r="F178" s="422"/>
    </row>
    <row r="179" spans="1:6">
      <c r="A179" s="420"/>
      <c r="B179" s="421"/>
      <c r="C179" s="420" t="s">
        <v>42</v>
      </c>
      <c r="D179" s="423"/>
      <c r="E179" s="654"/>
      <c r="F179" s="422"/>
    </row>
    <row r="180" spans="1:6">
      <c r="A180"/>
      <c r="B180"/>
      <c r="C180"/>
      <c r="D180"/>
      <c r="E180"/>
      <c r="F180"/>
    </row>
    <row r="181" spans="1:6" ht="75">
      <c r="A181" s="420" t="s">
        <v>719</v>
      </c>
      <c r="B181" s="421" t="s">
        <v>720</v>
      </c>
      <c r="C181" s="420"/>
      <c r="D181" s="421" t="s">
        <v>721</v>
      </c>
      <c r="E181" s="654"/>
      <c r="F181" s="422"/>
    </row>
    <row r="182" spans="1:6">
      <c r="A182" s="420"/>
      <c r="B182" s="421"/>
      <c r="C182" s="420" t="s">
        <v>19</v>
      </c>
      <c r="D182" s="423"/>
      <c r="E182" s="654"/>
      <c r="F182" s="422"/>
    </row>
    <row r="183" spans="1:6">
      <c r="A183" s="420"/>
      <c r="B183" s="421"/>
      <c r="C183" s="420" t="s">
        <v>632</v>
      </c>
      <c r="D183" s="424" t="s">
        <v>722</v>
      </c>
      <c r="E183" s="22" t="s">
        <v>641</v>
      </c>
      <c r="F183" s="422"/>
    </row>
    <row r="184" spans="1:6">
      <c r="A184" s="420"/>
      <c r="B184" s="421"/>
      <c r="C184" s="420" t="s">
        <v>26</v>
      </c>
      <c r="D184" s="423"/>
      <c r="E184" s="654"/>
      <c r="F184" s="422"/>
    </row>
    <row r="185" spans="1:6" ht="24.95">
      <c r="A185" s="420"/>
      <c r="B185" s="421"/>
      <c r="C185" s="420" t="s">
        <v>32</v>
      </c>
      <c r="D185" s="424" t="s">
        <v>723</v>
      </c>
      <c r="E185" s="22" t="s">
        <v>641</v>
      </c>
      <c r="F185" s="422"/>
    </row>
    <row r="186" spans="1:6">
      <c r="A186" s="420"/>
      <c r="B186" s="421"/>
      <c r="C186" s="420" t="s">
        <v>37</v>
      </c>
      <c r="D186" s="423"/>
      <c r="E186" s="654"/>
      <c r="F186" s="422"/>
    </row>
    <row r="187" spans="1:6">
      <c r="A187" s="420"/>
      <c r="B187" s="421"/>
      <c r="C187" s="420" t="s">
        <v>42</v>
      </c>
      <c r="D187" s="423"/>
      <c r="E187" s="654"/>
      <c r="F187" s="422"/>
    </row>
    <row r="188" spans="1:6">
      <c r="A188"/>
      <c r="B188"/>
      <c r="C188"/>
      <c r="D188"/>
      <c r="E188"/>
      <c r="F188"/>
    </row>
    <row r="189" spans="1:6" ht="75">
      <c r="A189" s="420" t="s">
        <v>724</v>
      </c>
      <c r="B189" s="421" t="s">
        <v>402</v>
      </c>
      <c r="C189" s="420"/>
      <c r="D189" s="421" t="s">
        <v>725</v>
      </c>
      <c r="E189" s="654"/>
      <c r="F189" s="422"/>
    </row>
    <row r="190" spans="1:6">
      <c r="A190" s="420"/>
      <c r="B190" s="421"/>
      <c r="C190" s="420" t="s">
        <v>19</v>
      </c>
      <c r="D190" s="423"/>
      <c r="E190" s="654"/>
      <c r="F190" s="422"/>
    </row>
    <row r="191" spans="1:6">
      <c r="A191" s="420"/>
      <c r="B191" s="421"/>
      <c r="C191" s="420" t="s">
        <v>632</v>
      </c>
      <c r="D191" s="424" t="s">
        <v>726</v>
      </c>
      <c r="E191" s="22" t="s">
        <v>641</v>
      </c>
      <c r="F191" s="422"/>
    </row>
    <row r="192" spans="1:6">
      <c r="A192" s="420"/>
      <c r="B192" s="421"/>
      <c r="C192" s="420" t="s">
        <v>26</v>
      </c>
      <c r="D192" s="423"/>
      <c r="E192" s="654"/>
      <c r="F192" s="422"/>
    </row>
    <row r="193" spans="1:6">
      <c r="A193" s="420"/>
      <c r="B193" s="421"/>
      <c r="C193" s="420" t="s">
        <v>32</v>
      </c>
      <c r="D193" s="424" t="s">
        <v>726</v>
      </c>
      <c r="E193" s="22" t="s">
        <v>641</v>
      </c>
      <c r="F193" s="422"/>
    </row>
    <row r="194" spans="1:6">
      <c r="A194" s="420"/>
      <c r="B194" s="421"/>
      <c r="C194" s="420" t="s">
        <v>37</v>
      </c>
      <c r="D194" s="423"/>
      <c r="E194" s="654"/>
      <c r="F194" s="422"/>
    </row>
    <row r="195" spans="1:6">
      <c r="A195" s="420"/>
      <c r="B195" s="421"/>
      <c r="C195" s="420" t="s">
        <v>42</v>
      </c>
      <c r="D195" s="423"/>
      <c r="E195" s="654"/>
      <c r="F195" s="422"/>
    </row>
    <row r="196" spans="1:6">
      <c r="A196"/>
      <c r="B196"/>
      <c r="C196"/>
      <c r="D196"/>
      <c r="E196"/>
      <c r="F196"/>
    </row>
    <row r="197" spans="1:6" ht="99.95">
      <c r="A197" s="420" t="s">
        <v>727</v>
      </c>
      <c r="B197" s="421" t="s">
        <v>417</v>
      </c>
      <c r="C197" s="420"/>
      <c r="D197" s="421" t="s">
        <v>728</v>
      </c>
      <c r="E197" s="654"/>
      <c r="F197" s="422"/>
    </row>
    <row r="198" spans="1:6">
      <c r="A198" s="420"/>
      <c r="B198" s="421"/>
      <c r="C198" s="420" t="s">
        <v>19</v>
      </c>
      <c r="D198" s="423"/>
      <c r="E198" s="654"/>
      <c r="F198" s="422"/>
    </row>
    <row r="199" spans="1:6">
      <c r="A199" s="420"/>
      <c r="B199" s="421"/>
      <c r="C199" s="420" t="s">
        <v>632</v>
      </c>
      <c r="D199" s="424" t="s">
        <v>729</v>
      </c>
      <c r="E199" s="22" t="s">
        <v>641</v>
      </c>
      <c r="F199" s="422"/>
    </row>
    <row r="200" spans="1:6">
      <c r="A200" s="420"/>
      <c r="B200" s="421"/>
      <c r="C200" s="420" t="s">
        <v>26</v>
      </c>
      <c r="D200" s="423"/>
      <c r="E200" s="654"/>
      <c r="F200" s="422"/>
    </row>
    <row r="201" spans="1:6">
      <c r="A201" s="420"/>
      <c r="B201" s="421"/>
      <c r="C201" s="420" t="s">
        <v>32</v>
      </c>
      <c r="D201" s="424" t="s">
        <v>730</v>
      </c>
      <c r="E201" s="22" t="s">
        <v>641</v>
      </c>
      <c r="F201" s="422"/>
    </row>
    <row r="202" spans="1:6">
      <c r="A202" s="420"/>
      <c r="B202" s="421"/>
      <c r="C202" s="420" t="s">
        <v>37</v>
      </c>
      <c r="D202" s="423"/>
      <c r="E202" s="654"/>
      <c r="F202" s="422"/>
    </row>
    <row r="203" spans="1:6">
      <c r="A203" s="420"/>
      <c r="B203" s="421"/>
      <c r="C203" s="420" t="s">
        <v>42</v>
      </c>
      <c r="D203" s="423"/>
      <c r="E203" s="654"/>
      <c r="F203" s="422"/>
    </row>
    <row r="204" spans="1:6">
      <c r="A204"/>
      <c r="B204"/>
      <c r="C204"/>
      <c r="D204"/>
      <c r="E204"/>
      <c r="F204"/>
    </row>
    <row r="205" spans="1:6" ht="87.6">
      <c r="A205" s="420" t="s">
        <v>731</v>
      </c>
      <c r="B205" s="421" t="s">
        <v>732</v>
      </c>
      <c r="C205" s="420"/>
      <c r="D205" s="421" t="s">
        <v>733</v>
      </c>
      <c r="E205" s="654"/>
      <c r="F205" s="422"/>
    </row>
    <row r="206" spans="1:6">
      <c r="A206" s="420"/>
      <c r="B206" s="421"/>
      <c r="C206" s="420" t="s">
        <v>19</v>
      </c>
      <c r="D206" s="423"/>
      <c r="E206" s="654"/>
      <c r="F206" s="422"/>
    </row>
    <row r="207" spans="1:6">
      <c r="A207" s="420"/>
      <c r="B207" s="421"/>
      <c r="C207" s="420" t="s">
        <v>632</v>
      </c>
      <c r="D207" s="424" t="s">
        <v>734</v>
      </c>
      <c r="E207" s="22" t="s">
        <v>641</v>
      </c>
      <c r="F207" s="422"/>
    </row>
    <row r="208" spans="1:6">
      <c r="A208" s="420"/>
      <c r="B208" s="421"/>
      <c r="C208" s="420" t="s">
        <v>26</v>
      </c>
      <c r="D208" s="423"/>
      <c r="E208" s="654"/>
      <c r="F208" s="422"/>
    </row>
    <row r="209" spans="1:6" ht="24.95">
      <c r="A209" s="420"/>
      <c r="B209" s="421"/>
      <c r="C209" s="420" t="s">
        <v>32</v>
      </c>
      <c r="D209" s="424" t="s">
        <v>735</v>
      </c>
      <c r="E209" s="22" t="s">
        <v>641</v>
      </c>
      <c r="F209" s="422"/>
    </row>
    <row r="210" spans="1:6">
      <c r="A210" s="420"/>
      <c r="B210" s="421"/>
      <c r="C210" s="420" t="s">
        <v>37</v>
      </c>
      <c r="D210" s="423"/>
      <c r="E210" s="654"/>
      <c r="F210" s="422"/>
    </row>
    <row r="211" spans="1:6">
      <c r="A211" s="420"/>
      <c r="B211" s="421"/>
      <c r="C211" s="420" t="s">
        <v>42</v>
      </c>
      <c r="D211" s="423"/>
      <c r="E211" s="654"/>
      <c r="F211" s="422"/>
    </row>
    <row r="212" spans="1:6">
      <c r="A212"/>
      <c r="B212"/>
      <c r="C212"/>
      <c r="D212"/>
      <c r="E212"/>
      <c r="F212"/>
    </row>
    <row r="213" spans="1:6" ht="24.95">
      <c r="A213" s="417">
        <v>2.2000000000000002</v>
      </c>
      <c r="B213" s="653"/>
      <c r="C213" s="417"/>
      <c r="D213" s="653" t="s">
        <v>736</v>
      </c>
      <c r="E213" s="458"/>
      <c r="F213" s="419"/>
    </row>
    <row r="214" spans="1:6" ht="87.6">
      <c r="A214" s="420" t="s">
        <v>737</v>
      </c>
      <c r="B214" s="421" t="s">
        <v>738</v>
      </c>
      <c r="C214" s="420"/>
      <c r="D214" s="421" t="s">
        <v>739</v>
      </c>
      <c r="E214" s="654"/>
      <c r="F214" s="422"/>
    </row>
    <row r="215" spans="1:6">
      <c r="A215" s="420"/>
      <c r="B215" s="421"/>
      <c r="C215" s="420" t="s">
        <v>19</v>
      </c>
      <c r="D215" s="423"/>
      <c r="E215" s="654"/>
      <c r="F215" s="422"/>
    </row>
    <row r="216" spans="1:6">
      <c r="A216" s="420"/>
      <c r="B216" s="421"/>
      <c r="C216" s="420" t="s">
        <v>632</v>
      </c>
      <c r="D216" s="424" t="s">
        <v>740</v>
      </c>
      <c r="E216" s="22" t="s">
        <v>641</v>
      </c>
      <c r="F216" s="422"/>
    </row>
    <row r="217" spans="1:6">
      <c r="A217" s="420"/>
      <c r="B217" s="421"/>
      <c r="C217" s="420" t="s">
        <v>26</v>
      </c>
      <c r="D217" s="423"/>
      <c r="E217" s="654"/>
      <c r="F217" s="422"/>
    </row>
    <row r="218" spans="1:6">
      <c r="A218" s="420"/>
      <c r="B218" s="421"/>
      <c r="C218" s="420" t="s">
        <v>32</v>
      </c>
      <c r="D218" s="424" t="s">
        <v>718</v>
      </c>
      <c r="E218" s="22" t="s">
        <v>641</v>
      </c>
      <c r="F218" s="422"/>
    </row>
    <row r="219" spans="1:6">
      <c r="A219" s="420"/>
      <c r="B219" s="421"/>
      <c r="C219" s="420" t="s">
        <v>37</v>
      </c>
      <c r="D219" s="423"/>
      <c r="E219" s="654"/>
      <c r="F219" s="422"/>
    </row>
    <row r="220" spans="1:6">
      <c r="A220" s="420"/>
      <c r="B220" s="421"/>
      <c r="C220" s="420" t="s">
        <v>42</v>
      </c>
      <c r="D220" s="423"/>
      <c r="E220" s="654"/>
      <c r="F220" s="422"/>
    </row>
    <row r="221" spans="1:6">
      <c r="A221"/>
      <c r="B221"/>
      <c r="C221"/>
      <c r="D221"/>
      <c r="E221"/>
      <c r="F221"/>
    </row>
    <row r="222" spans="1:6" ht="75">
      <c r="A222" s="420" t="s">
        <v>741</v>
      </c>
      <c r="B222" s="421" t="s">
        <v>742</v>
      </c>
      <c r="C222" s="420"/>
      <c r="D222" s="421" t="s">
        <v>743</v>
      </c>
      <c r="E222" s="654"/>
      <c r="F222" s="422"/>
    </row>
    <row r="223" spans="1:6">
      <c r="A223" s="420"/>
      <c r="B223" s="421"/>
      <c r="C223" s="420" t="s">
        <v>19</v>
      </c>
      <c r="D223" s="423"/>
      <c r="E223" s="654"/>
      <c r="F223" s="422"/>
    </row>
    <row r="224" spans="1:6">
      <c r="A224" s="420"/>
      <c r="B224" s="421"/>
      <c r="C224" s="420" t="s">
        <v>632</v>
      </c>
      <c r="D224" s="424" t="s">
        <v>744</v>
      </c>
      <c r="E224" s="22" t="s">
        <v>641</v>
      </c>
      <c r="F224" s="422"/>
    </row>
    <row r="225" spans="1:6">
      <c r="A225" s="420"/>
      <c r="B225" s="421"/>
      <c r="C225" s="420" t="s">
        <v>26</v>
      </c>
      <c r="D225" s="423"/>
      <c r="E225" s="654"/>
      <c r="F225" s="422"/>
    </row>
    <row r="226" spans="1:6">
      <c r="A226" s="420"/>
      <c r="B226" s="421"/>
      <c r="C226" s="420" t="s">
        <v>32</v>
      </c>
      <c r="D226" s="424" t="s">
        <v>744</v>
      </c>
      <c r="E226" s="22" t="s">
        <v>641</v>
      </c>
      <c r="F226" s="422"/>
    </row>
    <row r="227" spans="1:6">
      <c r="A227" s="420"/>
      <c r="B227" s="421"/>
      <c r="C227" s="420" t="s">
        <v>37</v>
      </c>
      <c r="D227" s="423"/>
      <c r="E227" s="654"/>
      <c r="F227" s="422"/>
    </row>
    <row r="228" spans="1:6">
      <c r="A228" s="420"/>
      <c r="B228" s="421"/>
      <c r="C228" s="420" t="s">
        <v>42</v>
      </c>
      <c r="D228" s="423"/>
      <c r="E228" s="654"/>
      <c r="F228" s="422"/>
    </row>
    <row r="229" spans="1:6">
      <c r="A229"/>
      <c r="B229"/>
      <c r="C229"/>
      <c r="D229"/>
      <c r="E229"/>
      <c r="F229"/>
    </row>
    <row r="230" spans="1:6" ht="75">
      <c r="A230" s="420" t="s">
        <v>745</v>
      </c>
      <c r="B230" s="421" t="s">
        <v>746</v>
      </c>
      <c r="C230" s="420"/>
      <c r="D230" s="421" t="s">
        <v>747</v>
      </c>
      <c r="E230" s="654"/>
      <c r="F230" s="422"/>
    </row>
    <row r="231" spans="1:6">
      <c r="A231" s="420"/>
      <c r="B231" s="421"/>
      <c r="C231" s="420" t="s">
        <v>19</v>
      </c>
      <c r="D231" s="423"/>
      <c r="E231" s="654"/>
      <c r="F231" s="422"/>
    </row>
    <row r="232" spans="1:6">
      <c r="A232" s="420"/>
      <c r="B232" s="421"/>
      <c r="C232" s="420" t="s">
        <v>632</v>
      </c>
      <c r="D232" s="424" t="s">
        <v>748</v>
      </c>
      <c r="E232" s="22" t="s">
        <v>641</v>
      </c>
      <c r="F232" s="422"/>
    </row>
    <row r="233" spans="1:6">
      <c r="A233" s="420"/>
      <c r="B233" s="421"/>
      <c r="C233" s="420" t="s">
        <v>26</v>
      </c>
      <c r="D233" s="423"/>
      <c r="E233" s="654"/>
      <c r="F233" s="422"/>
    </row>
    <row r="234" spans="1:6">
      <c r="A234" s="420"/>
      <c r="B234" s="421"/>
      <c r="C234" s="420" t="s">
        <v>32</v>
      </c>
      <c r="D234" s="424" t="s">
        <v>749</v>
      </c>
      <c r="E234" s="22" t="s">
        <v>641</v>
      </c>
      <c r="F234" s="422"/>
    </row>
    <row r="235" spans="1:6">
      <c r="A235" s="420"/>
      <c r="B235" s="421"/>
      <c r="C235" s="420" t="s">
        <v>37</v>
      </c>
      <c r="D235" s="423"/>
      <c r="E235" s="654"/>
      <c r="F235" s="422"/>
    </row>
    <row r="236" spans="1:6">
      <c r="A236" s="420"/>
      <c r="B236" s="421"/>
      <c r="C236" s="420" t="s">
        <v>42</v>
      </c>
      <c r="D236" s="423"/>
      <c r="E236" s="654"/>
      <c r="F236" s="422"/>
    </row>
    <row r="237" spans="1:6">
      <c r="A237"/>
      <c r="B237"/>
      <c r="C237"/>
      <c r="D237"/>
      <c r="E237"/>
      <c r="F237"/>
    </row>
    <row r="238" spans="1:6" ht="62.45">
      <c r="A238" s="420" t="s">
        <v>750</v>
      </c>
      <c r="B238" s="421" t="s">
        <v>751</v>
      </c>
      <c r="C238" s="420"/>
      <c r="D238" s="421" t="s">
        <v>752</v>
      </c>
      <c r="E238" s="654"/>
      <c r="F238" s="422"/>
    </row>
    <row r="239" spans="1:6">
      <c r="A239" s="420"/>
      <c r="B239" s="421"/>
      <c r="C239" s="420" t="s">
        <v>19</v>
      </c>
      <c r="D239" s="423"/>
      <c r="E239" s="654"/>
      <c r="F239" s="422"/>
    </row>
    <row r="240" spans="1:6">
      <c r="A240" s="420"/>
      <c r="B240" s="421"/>
      <c r="C240" s="420" t="s">
        <v>632</v>
      </c>
      <c r="D240" s="424" t="s">
        <v>753</v>
      </c>
      <c r="E240" s="22" t="s">
        <v>641</v>
      </c>
      <c r="F240" s="422"/>
    </row>
    <row r="241" spans="1:6">
      <c r="A241" s="420"/>
      <c r="B241" s="421"/>
      <c r="C241" s="420" t="s">
        <v>26</v>
      </c>
      <c r="D241" s="423"/>
      <c r="E241" s="654"/>
      <c r="F241" s="422"/>
    </row>
    <row r="242" spans="1:6">
      <c r="A242" s="420"/>
      <c r="B242" s="421"/>
      <c r="C242" s="420" t="s">
        <v>32</v>
      </c>
      <c r="D242" s="424" t="s">
        <v>754</v>
      </c>
      <c r="E242" s="22" t="s">
        <v>641</v>
      </c>
      <c r="F242" s="422"/>
    </row>
    <row r="243" spans="1:6">
      <c r="A243" s="420"/>
      <c r="B243" s="421"/>
      <c r="C243" s="420" t="s">
        <v>37</v>
      </c>
      <c r="D243" s="423"/>
      <c r="E243" s="654"/>
      <c r="F243" s="422"/>
    </row>
    <row r="244" spans="1:6">
      <c r="A244" s="420"/>
      <c r="B244" s="421"/>
      <c r="C244" s="420" t="s">
        <v>42</v>
      </c>
      <c r="D244" s="423"/>
      <c r="E244" s="654"/>
      <c r="F244" s="422"/>
    </row>
    <row r="245" spans="1:6">
      <c r="A245"/>
      <c r="B245"/>
      <c r="C245"/>
      <c r="D245"/>
      <c r="E245"/>
      <c r="F245"/>
    </row>
    <row r="246" spans="1:6" ht="62.45">
      <c r="A246" s="420" t="s">
        <v>755</v>
      </c>
      <c r="B246" s="421" t="s">
        <v>756</v>
      </c>
      <c r="C246" s="420"/>
      <c r="D246" s="421" t="s">
        <v>757</v>
      </c>
      <c r="E246" s="654"/>
      <c r="F246" s="422"/>
    </row>
    <row r="247" spans="1:6">
      <c r="A247" s="420"/>
      <c r="B247" s="421"/>
      <c r="C247" s="420" t="s">
        <v>19</v>
      </c>
      <c r="D247" s="423"/>
      <c r="E247" s="654"/>
      <c r="F247" s="422"/>
    </row>
    <row r="248" spans="1:6">
      <c r="A248" s="420"/>
      <c r="B248" s="421"/>
      <c r="C248" s="420" t="s">
        <v>632</v>
      </c>
      <c r="D248" s="424" t="s">
        <v>758</v>
      </c>
      <c r="E248" s="22" t="s">
        <v>641</v>
      </c>
      <c r="F248" s="422"/>
    </row>
    <row r="249" spans="1:6">
      <c r="A249" s="420"/>
      <c r="B249" s="421"/>
      <c r="C249" s="420" t="s">
        <v>26</v>
      </c>
      <c r="D249" s="423"/>
      <c r="E249" s="654"/>
      <c r="F249" s="422"/>
    </row>
    <row r="250" spans="1:6">
      <c r="A250" s="420"/>
      <c r="B250" s="421"/>
      <c r="C250" s="420" t="s">
        <v>32</v>
      </c>
      <c r="D250" s="424" t="s">
        <v>759</v>
      </c>
      <c r="E250" s="22" t="s">
        <v>641</v>
      </c>
      <c r="F250" s="422"/>
    </row>
    <row r="251" spans="1:6">
      <c r="A251" s="420"/>
      <c r="B251" s="421"/>
      <c r="C251" s="420" t="s">
        <v>37</v>
      </c>
      <c r="D251" s="423"/>
      <c r="E251" s="654"/>
      <c r="F251" s="422"/>
    </row>
    <row r="252" spans="1:6">
      <c r="A252" s="420"/>
      <c r="B252" s="421"/>
      <c r="C252" s="420" t="s">
        <v>42</v>
      </c>
      <c r="D252" s="423"/>
      <c r="E252" s="654"/>
      <c r="F252" s="422"/>
    </row>
    <row r="253" spans="1:6">
      <c r="A253"/>
      <c r="B253"/>
      <c r="C253"/>
      <c r="D253"/>
      <c r="E253"/>
      <c r="F253"/>
    </row>
    <row r="254" spans="1:6" ht="62.45">
      <c r="A254" s="420" t="s">
        <v>760</v>
      </c>
      <c r="B254" s="421" t="s">
        <v>761</v>
      </c>
      <c r="C254" s="420"/>
      <c r="D254" s="421" t="s">
        <v>762</v>
      </c>
      <c r="E254" s="654"/>
      <c r="F254" s="422"/>
    </row>
    <row r="255" spans="1:6">
      <c r="A255" s="420"/>
      <c r="B255" s="421"/>
      <c r="C255" s="420" t="s">
        <v>19</v>
      </c>
      <c r="D255" s="423"/>
      <c r="E255" s="654"/>
      <c r="F255" s="422"/>
    </row>
    <row r="256" spans="1:6">
      <c r="A256" s="420"/>
      <c r="B256" s="421"/>
      <c r="C256" s="420" t="s">
        <v>632</v>
      </c>
      <c r="D256" s="424" t="s">
        <v>763</v>
      </c>
      <c r="E256" s="22" t="s">
        <v>641</v>
      </c>
      <c r="F256" s="422"/>
    </row>
    <row r="257" spans="1:6">
      <c r="A257" s="420"/>
      <c r="B257" s="421"/>
      <c r="C257" s="420" t="s">
        <v>26</v>
      </c>
      <c r="D257" s="423"/>
      <c r="E257" s="654"/>
      <c r="F257" s="422"/>
    </row>
    <row r="258" spans="1:6">
      <c r="A258" s="420"/>
      <c r="B258" s="421"/>
      <c r="C258" s="420" t="s">
        <v>32</v>
      </c>
      <c r="D258" s="424" t="s">
        <v>764</v>
      </c>
      <c r="E258" s="22" t="s">
        <v>641</v>
      </c>
      <c r="F258" s="422"/>
    </row>
    <row r="259" spans="1:6">
      <c r="A259" s="420"/>
      <c r="B259" s="421"/>
      <c r="C259" s="420" t="s">
        <v>37</v>
      </c>
      <c r="D259" s="423"/>
      <c r="E259" s="654"/>
      <c r="F259" s="422"/>
    </row>
    <row r="260" spans="1:6">
      <c r="A260" s="420"/>
      <c r="B260" s="421"/>
      <c r="C260" s="420" t="s">
        <v>42</v>
      </c>
      <c r="D260" s="423"/>
      <c r="E260" s="654"/>
      <c r="F260" s="422"/>
    </row>
    <row r="261" spans="1:6">
      <c r="A261"/>
      <c r="B261"/>
      <c r="C261"/>
      <c r="D261"/>
      <c r="E261"/>
      <c r="F261"/>
    </row>
    <row r="262" spans="1:6" ht="62.45">
      <c r="A262" s="420" t="s">
        <v>765</v>
      </c>
      <c r="B262" s="421" t="s">
        <v>766</v>
      </c>
      <c r="C262" s="420"/>
      <c r="D262" s="421" t="s">
        <v>767</v>
      </c>
      <c r="E262" s="654"/>
      <c r="F262" s="422"/>
    </row>
    <row r="263" spans="1:6">
      <c r="A263" s="420"/>
      <c r="B263" s="421"/>
      <c r="C263" s="420" t="s">
        <v>19</v>
      </c>
      <c r="D263" s="423"/>
      <c r="E263" s="654"/>
      <c r="F263" s="422"/>
    </row>
    <row r="264" spans="1:6">
      <c r="A264" s="420"/>
      <c r="B264" s="421"/>
      <c r="C264" s="420" t="s">
        <v>632</v>
      </c>
      <c r="D264" s="424" t="s">
        <v>768</v>
      </c>
      <c r="E264" s="22" t="s">
        <v>641</v>
      </c>
      <c r="F264" s="422"/>
    </row>
    <row r="265" spans="1:6">
      <c r="A265" s="420"/>
      <c r="B265" s="421"/>
      <c r="C265" s="420" t="s">
        <v>26</v>
      </c>
      <c r="D265" s="423"/>
      <c r="E265" s="654"/>
      <c r="F265" s="422"/>
    </row>
    <row r="266" spans="1:6">
      <c r="A266" s="420"/>
      <c r="B266" s="421"/>
      <c r="C266" s="420" t="s">
        <v>32</v>
      </c>
      <c r="D266" s="424" t="s">
        <v>769</v>
      </c>
      <c r="E266" s="22" t="s">
        <v>641</v>
      </c>
      <c r="F266" s="422"/>
    </row>
    <row r="267" spans="1:6">
      <c r="A267" s="420"/>
      <c r="B267" s="421"/>
      <c r="C267" s="420" t="s">
        <v>37</v>
      </c>
      <c r="D267" s="423"/>
      <c r="E267" s="654"/>
      <c r="F267" s="422"/>
    </row>
    <row r="268" spans="1:6">
      <c r="A268" s="420"/>
      <c r="B268" s="421"/>
      <c r="C268" s="420" t="s">
        <v>42</v>
      </c>
      <c r="D268" s="423"/>
      <c r="E268" s="654"/>
      <c r="F268" s="422"/>
    </row>
    <row r="269" spans="1:6">
      <c r="A269"/>
      <c r="B269"/>
      <c r="C269"/>
      <c r="D269"/>
      <c r="E269"/>
      <c r="F269"/>
    </row>
    <row r="270" spans="1:6" ht="71.849999999999994" customHeight="1">
      <c r="A270" s="420" t="s">
        <v>770</v>
      </c>
      <c r="B270" s="421" t="s">
        <v>771</v>
      </c>
      <c r="C270" s="420"/>
      <c r="D270" s="421" t="s">
        <v>772</v>
      </c>
      <c r="E270" s="654"/>
      <c r="F270" s="422"/>
    </row>
    <row r="271" spans="1:6">
      <c r="A271" s="420"/>
      <c r="B271" s="421"/>
      <c r="C271" s="420" t="s">
        <v>19</v>
      </c>
      <c r="D271" s="423"/>
      <c r="E271" s="654"/>
      <c r="F271" s="422"/>
    </row>
    <row r="272" spans="1:6">
      <c r="A272" s="420"/>
      <c r="B272" s="421"/>
      <c r="C272" s="420" t="s">
        <v>632</v>
      </c>
      <c r="D272" s="424" t="s">
        <v>773</v>
      </c>
      <c r="E272" s="22" t="s">
        <v>641</v>
      </c>
      <c r="F272" s="422"/>
    </row>
    <row r="273" spans="1:6">
      <c r="A273" s="420"/>
      <c r="B273" s="421"/>
      <c r="C273" s="420" t="s">
        <v>26</v>
      </c>
      <c r="D273" s="423"/>
      <c r="E273" s="654"/>
      <c r="F273" s="422"/>
    </row>
    <row r="274" spans="1:6">
      <c r="A274" s="420"/>
      <c r="B274" s="421"/>
      <c r="C274" s="420" t="s">
        <v>32</v>
      </c>
      <c r="D274" s="424" t="s">
        <v>774</v>
      </c>
      <c r="E274" s="22" t="s">
        <v>641</v>
      </c>
      <c r="F274" s="422"/>
    </row>
    <row r="275" spans="1:6">
      <c r="A275" s="420"/>
      <c r="B275" s="421"/>
      <c r="C275" s="420" t="s">
        <v>37</v>
      </c>
      <c r="D275" s="423"/>
      <c r="E275" s="654"/>
      <c r="F275" s="422"/>
    </row>
    <row r="276" spans="1:6">
      <c r="A276" s="420"/>
      <c r="B276" s="421"/>
      <c r="C276" s="420" t="s">
        <v>42</v>
      </c>
      <c r="D276" s="423"/>
      <c r="E276" s="654"/>
      <c r="F276" s="422"/>
    </row>
    <row r="277" spans="1:6">
      <c r="A277"/>
      <c r="B277"/>
      <c r="C277"/>
      <c r="D277"/>
      <c r="E277"/>
      <c r="F277"/>
    </row>
    <row r="278" spans="1:6" ht="62.45">
      <c r="A278" s="420" t="s">
        <v>775</v>
      </c>
      <c r="B278" s="421" t="s">
        <v>776</v>
      </c>
      <c r="C278" s="420"/>
      <c r="D278" s="421" t="s">
        <v>777</v>
      </c>
      <c r="E278" s="654"/>
      <c r="F278" s="422"/>
    </row>
    <row r="279" spans="1:6">
      <c r="A279" s="420"/>
      <c r="B279" s="421"/>
      <c r="C279" s="420" t="s">
        <v>19</v>
      </c>
      <c r="D279" s="423"/>
      <c r="E279" s="654"/>
      <c r="F279" s="422"/>
    </row>
    <row r="280" spans="1:6">
      <c r="A280" s="420"/>
      <c r="B280" s="421"/>
      <c r="C280" s="420" t="s">
        <v>632</v>
      </c>
      <c r="D280" s="424" t="s">
        <v>778</v>
      </c>
      <c r="E280" s="22" t="s">
        <v>641</v>
      </c>
      <c r="F280" s="422"/>
    </row>
    <row r="281" spans="1:6">
      <c r="A281" s="420"/>
      <c r="B281" s="421"/>
      <c r="C281" s="420" t="s">
        <v>26</v>
      </c>
      <c r="D281" s="423"/>
      <c r="E281" s="654"/>
      <c r="F281" s="422"/>
    </row>
    <row r="282" spans="1:6">
      <c r="A282" s="420"/>
      <c r="B282" s="421"/>
      <c r="C282" s="420" t="s">
        <v>32</v>
      </c>
      <c r="D282" s="424" t="s">
        <v>778</v>
      </c>
      <c r="E282" s="22" t="s">
        <v>641</v>
      </c>
      <c r="F282" s="422"/>
    </row>
    <row r="283" spans="1:6">
      <c r="A283" s="420"/>
      <c r="B283" s="421"/>
      <c r="C283" s="420" t="s">
        <v>37</v>
      </c>
      <c r="D283" s="423"/>
      <c r="E283" s="654"/>
      <c r="F283" s="422"/>
    </row>
    <row r="284" spans="1:6">
      <c r="A284" s="420"/>
      <c r="B284" s="421"/>
      <c r="C284" s="420" t="s">
        <v>42</v>
      </c>
      <c r="D284" s="423"/>
      <c r="E284" s="654"/>
      <c r="F284" s="422"/>
    </row>
    <row r="285" spans="1:6">
      <c r="A285"/>
      <c r="B285"/>
      <c r="C285"/>
      <c r="D285"/>
      <c r="E285"/>
      <c r="F285"/>
    </row>
    <row r="286" spans="1:6" ht="62.45">
      <c r="A286" s="420" t="s">
        <v>779</v>
      </c>
      <c r="B286" s="421" t="s">
        <v>780</v>
      </c>
      <c r="C286" s="420"/>
      <c r="D286" s="421" t="s">
        <v>781</v>
      </c>
      <c r="E286" s="654"/>
      <c r="F286" s="422"/>
    </row>
    <row r="287" spans="1:6">
      <c r="A287" s="420"/>
      <c r="B287" s="421"/>
      <c r="C287" s="420" t="s">
        <v>19</v>
      </c>
      <c r="D287" s="423"/>
      <c r="E287" s="654"/>
      <c r="F287" s="422"/>
    </row>
    <row r="288" spans="1:6">
      <c r="A288" s="420"/>
      <c r="B288" s="421"/>
      <c r="C288" s="420" t="s">
        <v>632</v>
      </c>
      <c r="D288" s="424" t="s">
        <v>782</v>
      </c>
      <c r="E288" s="22" t="s">
        <v>641</v>
      </c>
      <c r="F288" s="422"/>
    </row>
    <row r="289" spans="1:6">
      <c r="A289" s="420"/>
      <c r="B289" s="421"/>
      <c r="C289" s="420" t="s">
        <v>26</v>
      </c>
      <c r="D289" s="423"/>
      <c r="E289" s="654"/>
      <c r="F289" s="422"/>
    </row>
    <row r="290" spans="1:6">
      <c r="A290" s="420"/>
      <c r="B290" s="421"/>
      <c r="C290" s="420" t="s">
        <v>32</v>
      </c>
      <c r="D290" s="424" t="s">
        <v>782</v>
      </c>
      <c r="E290" s="22" t="s">
        <v>641</v>
      </c>
      <c r="F290" s="422"/>
    </row>
    <row r="291" spans="1:6">
      <c r="A291" s="420"/>
      <c r="B291" s="421"/>
      <c r="C291" s="420" t="s">
        <v>37</v>
      </c>
      <c r="D291" s="423"/>
      <c r="E291" s="654"/>
      <c r="F291" s="422"/>
    </row>
    <row r="292" spans="1:6">
      <c r="A292" s="420"/>
      <c r="B292" s="421"/>
      <c r="C292" s="420" t="s">
        <v>42</v>
      </c>
      <c r="D292" s="423"/>
      <c r="E292" s="654"/>
      <c r="F292" s="422"/>
    </row>
    <row r="293" spans="1:6">
      <c r="A293"/>
      <c r="B293"/>
      <c r="C293"/>
      <c r="D293"/>
      <c r="E293"/>
      <c r="F293"/>
    </row>
    <row r="294" spans="1:6" ht="62.45">
      <c r="A294" s="420" t="s">
        <v>783</v>
      </c>
      <c r="B294" s="421" t="s">
        <v>784</v>
      </c>
      <c r="C294" s="420"/>
      <c r="D294" s="421" t="s">
        <v>785</v>
      </c>
      <c r="E294" s="654"/>
      <c r="F294" s="422"/>
    </row>
    <row r="295" spans="1:6">
      <c r="A295" s="420"/>
      <c r="B295" s="421"/>
      <c r="C295" s="420" t="s">
        <v>19</v>
      </c>
      <c r="D295" s="423"/>
      <c r="E295" s="654"/>
      <c r="F295" s="422"/>
    </row>
    <row r="296" spans="1:6">
      <c r="A296" s="420"/>
      <c r="B296" s="421"/>
      <c r="C296" s="420" t="s">
        <v>632</v>
      </c>
      <c r="D296" s="424" t="s">
        <v>786</v>
      </c>
      <c r="E296" s="22" t="s">
        <v>641</v>
      </c>
      <c r="F296" s="422"/>
    </row>
    <row r="297" spans="1:6">
      <c r="A297" s="420"/>
      <c r="B297" s="421"/>
      <c r="C297" s="420" t="s">
        <v>26</v>
      </c>
      <c r="D297" s="423"/>
      <c r="E297" s="654"/>
      <c r="F297" s="422"/>
    </row>
    <row r="298" spans="1:6">
      <c r="A298" s="420"/>
      <c r="B298" s="421"/>
      <c r="C298" s="420" t="s">
        <v>32</v>
      </c>
      <c r="D298" s="424" t="s">
        <v>787</v>
      </c>
      <c r="E298" s="22" t="s">
        <v>641</v>
      </c>
      <c r="F298" s="422"/>
    </row>
    <row r="299" spans="1:6">
      <c r="A299" s="420"/>
      <c r="B299" s="421"/>
      <c r="C299" s="420" t="s">
        <v>37</v>
      </c>
      <c r="D299" s="423"/>
      <c r="E299" s="654"/>
      <c r="F299" s="422"/>
    </row>
    <row r="300" spans="1:6">
      <c r="A300" s="420"/>
      <c r="B300" s="421"/>
      <c r="C300" s="420" t="s">
        <v>42</v>
      </c>
      <c r="D300" s="423"/>
      <c r="E300" s="654"/>
      <c r="F300" s="422"/>
    </row>
    <row r="301" spans="1:6">
      <c r="A301"/>
      <c r="B301"/>
      <c r="C301"/>
      <c r="D301"/>
      <c r="E301"/>
      <c r="F301"/>
    </row>
    <row r="302" spans="1:6" ht="62.45">
      <c r="A302" s="420" t="s">
        <v>788</v>
      </c>
      <c r="B302" s="421" t="s">
        <v>789</v>
      </c>
      <c r="C302" s="420"/>
      <c r="D302" s="421" t="s">
        <v>790</v>
      </c>
      <c r="E302" s="654"/>
      <c r="F302" s="422"/>
    </row>
    <row r="303" spans="1:6">
      <c r="A303" s="420"/>
      <c r="B303" s="421"/>
      <c r="C303" s="420" t="s">
        <v>19</v>
      </c>
      <c r="D303" s="423"/>
      <c r="E303" s="654"/>
      <c r="F303" s="422"/>
    </row>
    <row r="304" spans="1:6">
      <c r="A304" s="420"/>
      <c r="B304" s="421"/>
      <c r="C304" s="420" t="s">
        <v>632</v>
      </c>
      <c r="D304" s="424" t="s">
        <v>778</v>
      </c>
      <c r="E304" s="22" t="s">
        <v>641</v>
      </c>
      <c r="F304" s="422"/>
    </row>
    <row r="305" spans="1:6">
      <c r="A305" s="420"/>
      <c r="B305" s="421"/>
      <c r="C305" s="420" t="s">
        <v>26</v>
      </c>
      <c r="D305" s="423"/>
      <c r="E305" s="654"/>
      <c r="F305" s="422"/>
    </row>
    <row r="306" spans="1:6">
      <c r="A306" s="420"/>
      <c r="B306" s="421"/>
      <c r="C306" s="420" t="s">
        <v>32</v>
      </c>
      <c r="D306" s="424" t="s">
        <v>778</v>
      </c>
      <c r="E306" s="22" t="s">
        <v>641</v>
      </c>
      <c r="F306" s="422"/>
    </row>
    <row r="307" spans="1:6">
      <c r="A307" s="420"/>
      <c r="B307" s="421"/>
      <c r="C307" s="420" t="s">
        <v>37</v>
      </c>
      <c r="D307" s="423"/>
      <c r="E307" s="654"/>
      <c r="F307" s="422"/>
    </row>
    <row r="308" spans="1:6">
      <c r="A308" s="420"/>
      <c r="B308" s="421"/>
      <c r="C308" s="420" t="s">
        <v>42</v>
      </c>
      <c r="D308" s="423"/>
      <c r="E308" s="654"/>
      <c r="F308" s="422"/>
    </row>
    <row r="309" spans="1:6">
      <c r="A309"/>
      <c r="B309"/>
      <c r="C309"/>
      <c r="D309"/>
      <c r="E309"/>
      <c r="F309"/>
    </row>
    <row r="310" spans="1:6" ht="62.45">
      <c r="A310" s="420" t="s">
        <v>791</v>
      </c>
      <c r="B310" s="421" t="s">
        <v>792</v>
      </c>
      <c r="C310" s="420"/>
      <c r="D310" s="421" t="s">
        <v>793</v>
      </c>
      <c r="E310" s="654"/>
      <c r="F310" s="422"/>
    </row>
    <row r="311" spans="1:6">
      <c r="A311" s="420"/>
      <c r="B311" s="421"/>
      <c r="C311" s="420" t="s">
        <v>19</v>
      </c>
      <c r="D311" s="423"/>
      <c r="E311" s="654"/>
      <c r="F311" s="422"/>
    </row>
    <row r="312" spans="1:6">
      <c r="A312" s="420"/>
      <c r="B312" s="421"/>
      <c r="C312" s="420" t="s">
        <v>632</v>
      </c>
      <c r="D312" s="424" t="s">
        <v>794</v>
      </c>
      <c r="E312" s="22" t="s">
        <v>641</v>
      </c>
      <c r="F312" s="422"/>
    </row>
    <row r="313" spans="1:6">
      <c r="A313" s="420"/>
      <c r="B313" s="421"/>
      <c r="C313" s="420" t="s">
        <v>26</v>
      </c>
      <c r="D313" s="423"/>
      <c r="E313" s="654"/>
      <c r="F313" s="422"/>
    </row>
    <row r="314" spans="1:6">
      <c r="A314" s="420"/>
      <c r="B314" s="421"/>
      <c r="C314" s="420" t="s">
        <v>32</v>
      </c>
      <c r="D314" s="424" t="s">
        <v>794</v>
      </c>
      <c r="E314" s="22" t="s">
        <v>641</v>
      </c>
      <c r="F314" s="422"/>
    </row>
    <row r="315" spans="1:6">
      <c r="A315" s="420"/>
      <c r="B315" s="421"/>
      <c r="C315" s="420" t="s">
        <v>37</v>
      </c>
      <c r="D315" s="423"/>
      <c r="E315" s="654"/>
      <c r="F315" s="422"/>
    </row>
    <row r="316" spans="1:6">
      <c r="A316" s="420"/>
      <c r="B316" s="421"/>
      <c r="C316" s="420" t="s">
        <v>42</v>
      </c>
      <c r="D316" s="423"/>
      <c r="E316" s="654"/>
      <c r="F316" s="422"/>
    </row>
    <row r="317" spans="1:6">
      <c r="A317"/>
      <c r="B317"/>
      <c r="C317"/>
      <c r="D317"/>
      <c r="E317"/>
      <c r="F317"/>
    </row>
    <row r="318" spans="1:6" ht="62.45">
      <c r="A318" s="420" t="s">
        <v>795</v>
      </c>
      <c r="B318" s="421" t="s">
        <v>796</v>
      </c>
      <c r="C318" s="420"/>
      <c r="D318" s="421" t="s">
        <v>797</v>
      </c>
      <c r="E318" s="654"/>
      <c r="F318" s="422"/>
    </row>
    <row r="319" spans="1:6">
      <c r="A319" s="420"/>
      <c r="B319" s="421"/>
      <c r="C319" s="420" t="s">
        <v>19</v>
      </c>
      <c r="D319" s="423"/>
      <c r="E319" s="654"/>
      <c r="F319" s="422"/>
    </row>
    <row r="320" spans="1:6">
      <c r="A320" s="420"/>
      <c r="B320" s="421"/>
      <c r="C320" s="420" t="s">
        <v>632</v>
      </c>
      <c r="D320" s="424" t="s">
        <v>798</v>
      </c>
      <c r="E320" s="22" t="s">
        <v>641</v>
      </c>
      <c r="F320" s="422"/>
    </row>
    <row r="321" spans="1:6">
      <c r="A321" s="420"/>
      <c r="B321" s="421"/>
      <c r="C321" s="420" t="s">
        <v>26</v>
      </c>
      <c r="D321" s="423"/>
      <c r="E321" s="654"/>
      <c r="F321" s="422"/>
    </row>
    <row r="322" spans="1:6">
      <c r="A322" s="420"/>
      <c r="B322" s="421"/>
      <c r="C322" s="420" t="s">
        <v>32</v>
      </c>
      <c r="D322" s="424" t="s">
        <v>798</v>
      </c>
      <c r="E322" s="22" t="s">
        <v>641</v>
      </c>
      <c r="F322" s="422"/>
    </row>
    <row r="323" spans="1:6">
      <c r="A323" s="420"/>
      <c r="B323" s="421"/>
      <c r="C323" s="420" t="s">
        <v>37</v>
      </c>
      <c r="D323" s="423"/>
      <c r="E323" s="654"/>
      <c r="F323" s="422"/>
    </row>
    <row r="324" spans="1:6">
      <c r="A324" s="420"/>
      <c r="B324" s="421"/>
      <c r="C324" s="420" t="s">
        <v>42</v>
      </c>
      <c r="D324" s="423"/>
      <c r="E324" s="654"/>
      <c r="F324" s="422"/>
    </row>
    <row r="325" spans="1:6">
      <c r="A325"/>
      <c r="B325"/>
      <c r="C325"/>
      <c r="D325"/>
      <c r="E325"/>
      <c r="F325"/>
    </row>
    <row r="326" spans="1:6" ht="137.44999999999999">
      <c r="A326" s="420" t="s">
        <v>799</v>
      </c>
      <c r="B326" s="421" t="s">
        <v>800</v>
      </c>
      <c r="C326" s="420"/>
      <c r="D326" s="421" t="s">
        <v>801</v>
      </c>
      <c r="E326" s="654"/>
      <c r="F326" s="422"/>
    </row>
    <row r="327" spans="1:6">
      <c r="A327" s="420"/>
      <c r="B327" s="421"/>
      <c r="C327" s="420" t="s">
        <v>19</v>
      </c>
      <c r="D327" s="423"/>
      <c r="E327" s="654"/>
      <c r="F327" s="422"/>
    </row>
    <row r="328" spans="1:6">
      <c r="A328" s="420"/>
      <c r="B328" s="421"/>
      <c r="C328" s="420" t="s">
        <v>632</v>
      </c>
      <c r="D328" s="424" t="s">
        <v>802</v>
      </c>
      <c r="E328" s="22" t="s">
        <v>641</v>
      </c>
      <c r="F328" s="422"/>
    </row>
    <row r="329" spans="1:6">
      <c r="A329" s="420"/>
      <c r="B329" s="421"/>
      <c r="C329" s="420" t="s">
        <v>26</v>
      </c>
      <c r="D329" s="423"/>
      <c r="E329" s="654"/>
      <c r="F329" s="422"/>
    </row>
    <row r="330" spans="1:6" ht="24.95">
      <c r="A330" s="420"/>
      <c r="B330" s="421"/>
      <c r="C330" s="420" t="s">
        <v>32</v>
      </c>
      <c r="D330" s="424" t="s">
        <v>803</v>
      </c>
      <c r="E330" s="22" t="s">
        <v>641</v>
      </c>
      <c r="F330" s="422"/>
    </row>
    <row r="331" spans="1:6">
      <c r="A331" s="420"/>
      <c r="B331" s="421"/>
      <c r="C331" s="420" t="s">
        <v>37</v>
      </c>
      <c r="D331" s="423"/>
      <c r="E331" s="654"/>
      <c r="F331" s="422"/>
    </row>
    <row r="332" spans="1:6">
      <c r="A332" s="420"/>
      <c r="B332" s="421"/>
      <c r="C332" s="420" t="s">
        <v>42</v>
      </c>
      <c r="D332" s="423"/>
      <c r="E332" s="654"/>
      <c r="F332" s="422"/>
    </row>
    <row r="333" spans="1:6">
      <c r="A333"/>
      <c r="B333"/>
      <c r="C333"/>
      <c r="D333"/>
      <c r="E333"/>
      <c r="F333"/>
    </row>
    <row r="334" spans="1:6" ht="162.6">
      <c r="A334" s="420" t="s">
        <v>804</v>
      </c>
      <c r="B334" s="421" t="s">
        <v>539</v>
      </c>
      <c r="C334" s="420"/>
      <c r="D334" s="421" t="s">
        <v>805</v>
      </c>
      <c r="E334" s="654"/>
      <c r="F334" s="422"/>
    </row>
    <row r="335" spans="1:6">
      <c r="A335" s="420"/>
      <c r="B335" s="421"/>
      <c r="C335" s="420" t="s">
        <v>19</v>
      </c>
      <c r="D335" s="423"/>
      <c r="E335" s="654"/>
      <c r="F335" s="422"/>
    </row>
    <row r="336" spans="1:6">
      <c r="A336" s="420"/>
      <c r="B336" s="421"/>
      <c r="C336" s="420" t="s">
        <v>632</v>
      </c>
      <c r="D336" s="424" t="s">
        <v>806</v>
      </c>
      <c r="E336" s="22" t="s">
        <v>641</v>
      </c>
      <c r="F336" s="422"/>
    </row>
    <row r="337" spans="1:6">
      <c r="A337" s="420"/>
      <c r="B337" s="421"/>
      <c r="C337" s="420" t="s">
        <v>26</v>
      </c>
      <c r="D337" s="423"/>
      <c r="E337" s="654"/>
      <c r="F337" s="422"/>
    </row>
    <row r="338" spans="1:6">
      <c r="A338" s="420"/>
      <c r="B338" s="421"/>
      <c r="C338" s="420" t="s">
        <v>32</v>
      </c>
      <c r="D338" s="424" t="s">
        <v>807</v>
      </c>
      <c r="E338" s="22" t="s">
        <v>641</v>
      </c>
      <c r="F338" s="422"/>
    </row>
    <row r="339" spans="1:6">
      <c r="A339" s="420"/>
      <c r="B339" s="421"/>
      <c r="C339" s="420" t="s">
        <v>37</v>
      </c>
      <c r="D339" s="423"/>
      <c r="E339" s="654"/>
      <c r="F339" s="422"/>
    </row>
    <row r="340" spans="1:6">
      <c r="A340" s="420"/>
      <c r="B340" s="421"/>
      <c r="C340" s="420" t="s">
        <v>42</v>
      </c>
      <c r="D340" s="423"/>
      <c r="E340" s="654"/>
      <c r="F340" s="422"/>
    </row>
    <row r="341" spans="1:6">
      <c r="A341"/>
      <c r="B341"/>
      <c r="C341"/>
      <c r="D341"/>
      <c r="E341"/>
      <c r="F341"/>
    </row>
    <row r="342" spans="1:6">
      <c r="A342" s="653">
        <v>2.2999999999999998</v>
      </c>
      <c r="B342" s="653"/>
      <c r="C342" s="653"/>
      <c r="D342" s="653" t="s">
        <v>808</v>
      </c>
      <c r="E342" s="458"/>
      <c r="F342" s="419"/>
    </row>
    <row r="343" spans="1:6" ht="174.95">
      <c r="A343" s="420" t="s">
        <v>809</v>
      </c>
      <c r="B343" s="421" t="s">
        <v>810</v>
      </c>
      <c r="C343" s="420"/>
      <c r="D343" s="421" t="s">
        <v>811</v>
      </c>
      <c r="E343" s="654"/>
      <c r="F343" s="422"/>
    </row>
    <row r="344" spans="1:6">
      <c r="A344" s="420"/>
      <c r="B344" s="421"/>
      <c r="C344" s="420" t="s">
        <v>19</v>
      </c>
      <c r="D344" s="423"/>
      <c r="E344" s="654"/>
      <c r="F344" s="422"/>
    </row>
    <row r="345" spans="1:6" ht="24.95">
      <c r="A345" s="420"/>
      <c r="B345" s="421"/>
      <c r="C345" s="420" t="s">
        <v>632</v>
      </c>
      <c r="D345" s="424" t="s">
        <v>812</v>
      </c>
      <c r="E345" s="22" t="s">
        <v>641</v>
      </c>
      <c r="F345" s="422"/>
    </row>
    <row r="346" spans="1:6">
      <c r="A346" s="420"/>
      <c r="B346" s="421"/>
      <c r="C346" s="420" t="s">
        <v>26</v>
      </c>
      <c r="D346" s="423"/>
      <c r="E346" s="654"/>
      <c r="F346" s="422"/>
    </row>
    <row r="347" spans="1:6" ht="80.25" customHeight="1">
      <c r="A347" s="420"/>
      <c r="B347" s="421"/>
      <c r="C347" s="420" t="s">
        <v>32</v>
      </c>
      <c r="D347" s="424" t="s">
        <v>813</v>
      </c>
      <c r="E347" s="22" t="s">
        <v>641</v>
      </c>
      <c r="F347" s="422"/>
    </row>
    <row r="348" spans="1:6">
      <c r="A348" s="420"/>
      <c r="B348" s="421"/>
      <c r="C348" s="420" t="s">
        <v>37</v>
      </c>
      <c r="D348" s="423"/>
      <c r="E348" s="654"/>
      <c r="F348" s="422"/>
    </row>
    <row r="349" spans="1:6">
      <c r="A349" s="420"/>
      <c r="B349" s="421"/>
      <c r="C349" s="420" t="s">
        <v>42</v>
      </c>
      <c r="D349" s="423"/>
      <c r="E349" s="654"/>
      <c r="F349" s="422"/>
    </row>
    <row r="350" spans="1:6">
      <c r="A350"/>
      <c r="B350"/>
      <c r="C350"/>
      <c r="D350"/>
      <c r="E350"/>
      <c r="F350"/>
    </row>
    <row r="351" spans="1:6" ht="112.5">
      <c r="A351" s="420" t="s">
        <v>814</v>
      </c>
      <c r="B351" s="421" t="s">
        <v>815</v>
      </c>
      <c r="C351" s="420"/>
      <c r="D351" s="421" t="s">
        <v>816</v>
      </c>
      <c r="E351" s="654"/>
      <c r="F351" s="422"/>
    </row>
    <row r="352" spans="1:6">
      <c r="A352" s="420"/>
      <c r="B352" s="421"/>
      <c r="C352" s="420" t="s">
        <v>19</v>
      </c>
      <c r="D352" s="423"/>
      <c r="E352" s="654"/>
      <c r="F352" s="422"/>
    </row>
    <row r="353" spans="1:6">
      <c r="A353" s="420"/>
      <c r="B353" s="421"/>
      <c r="C353" s="420" t="s">
        <v>632</v>
      </c>
      <c r="D353" s="424" t="s">
        <v>817</v>
      </c>
      <c r="E353" s="22" t="s">
        <v>641</v>
      </c>
      <c r="F353" s="422"/>
    </row>
    <row r="354" spans="1:6">
      <c r="A354" s="420"/>
      <c r="B354" s="421"/>
      <c r="C354" s="420" t="s">
        <v>26</v>
      </c>
      <c r="D354" s="423"/>
      <c r="E354" s="654"/>
      <c r="F354" s="422"/>
    </row>
    <row r="355" spans="1:6">
      <c r="A355" s="420"/>
      <c r="B355" s="421"/>
      <c r="C355" s="420" t="s">
        <v>32</v>
      </c>
      <c r="D355" s="424" t="s">
        <v>817</v>
      </c>
      <c r="E355" s="22" t="s">
        <v>641</v>
      </c>
      <c r="F355" s="422"/>
    </row>
    <row r="356" spans="1:6">
      <c r="A356" s="420"/>
      <c r="B356" s="421"/>
      <c r="C356" s="420" t="s">
        <v>37</v>
      </c>
      <c r="D356" s="423"/>
      <c r="E356" s="654"/>
      <c r="F356" s="422"/>
    </row>
    <row r="357" spans="1:6">
      <c r="A357" s="420"/>
      <c r="B357" s="421"/>
      <c r="C357" s="420" t="s">
        <v>42</v>
      </c>
      <c r="D357" s="423"/>
      <c r="E357" s="654"/>
      <c r="F357" s="422"/>
    </row>
    <row r="358" spans="1:6">
      <c r="A358"/>
      <c r="B358"/>
      <c r="C358"/>
      <c r="D358"/>
      <c r="E358"/>
      <c r="F358"/>
    </row>
    <row r="359" spans="1:6" ht="162.6">
      <c r="A359" s="420" t="s">
        <v>818</v>
      </c>
      <c r="B359" s="421" t="s">
        <v>819</v>
      </c>
      <c r="C359" s="420"/>
      <c r="D359" s="421" t="s">
        <v>820</v>
      </c>
      <c r="E359" s="654"/>
      <c r="F359" s="422"/>
    </row>
    <row r="360" spans="1:6">
      <c r="A360" s="420"/>
      <c r="B360" s="421"/>
      <c r="C360" s="420" t="s">
        <v>19</v>
      </c>
      <c r="D360" s="423"/>
      <c r="E360" s="654"/>
      <c r="F360" s="422"/>
    </row>
    <row r="361" spans="1:6" ht="24.95">
      <c r="A361" s="420"/>
      <c r="B361" s="421"/>
      <c r="C361" s="420" t="s">
        <v>632</v>
      </c>
      <c r="D361" s="424" t="s">
        <v>821</v>
      </c>
      <c r="E361" s="22" t="s">
        <v>641</v>
      </c>
      <c r="F361" s="422"/>
    </row>
    <row r="362" spans="1:6">
      <c r="A362" s="420"/>
      <c r="B362" s="421"/>
      <c r="C362" s="420" t="s">
        <v>26</v>
      </c>
      <c r="D362" s="423" t="s">
        <v>822</v>
      </c>
      <c r="E362" s="654"/>
      <c r="F362" s="422"/>
    </row>
    <row r="363" spans="1:6" ht="50.1">
      <c r="A363" s="420"/>
      <c r="B363" s="421"/>
      <c r="C363" s="420" t="s">
        <v>32</v>
      </c>
      <c r="D363" s="424" t="s">
        <v>823</v>
      </c>
      <c r="E363" s="22" t="s">
        <v>641</v>
      </c>
      <c r="F363" s="422"/>
    </row>
    <row r="364" spans="1:6" ht="50.1">
      <c r="A364" s="420"/>
      <c r="B364" s="421"/>
      <c r="C364" s="420" t="s">
        <v>37</v>
      </c>
      <c r="D364" s="423" t="s">
        <v>824</v>
      </c>
      <c r="E364" s="654" t="s">
        <v>641</v>
      </c>
      <c r="F364" s="422"/>
    </row>
    <row r="365" spans="1:6">
      <c r="A365" s="420"/>
      <c r="B365" s="421"/>
      <c r="C365" s="420" t="s">
        <v>42</v>
      </c>
      <c r="D365" s="423"/>
      <c r="E365" s="654"/>
      <c r="F365" s="422"/>
    </row>
    <row r="366" spans="1:6">
      <c r="A366"/>
      <c r="B366"/>
      <c r="D366"/>
      <c r="E366"/>
      <c r="F366"/>
    </row>
    <row r="367" spans="1:6" ht="112.5">
      <c r="A367" s="420" t="s">
        <v>825</v>
      </c>
      <c r="B367" s="421" t="s">
        <v>799</v>
      </c>
      <c r="C367" s="420"/>
      <c r="D367" s="421" t="s">
        <v>826</v>
      </c>
      <c r="E367" s="654"/>
      <c r="F367" s="422"/>
    </row>
    <row r="368" spans="1:6">
      <c r="A368" s="420"/>
      <c r="B368" s="421"/>
      <c r="C368" s="420" t="s">
        <v>19</v>
      </c>
      <c r="D368" s="423"/>
      <c r="E368" s="654"/>
      <c r="F368" s="422"/>
    </row>
    <row r="369" spans="1:6" ht="24.95">
      <c r="A369" s="420"/>
      <c r="B369" s="421"/>
      <c r="C369" s="420" t="s">
        <v>632</v>
      </c>
      <c r="D369" s="424" t="s">
        <v>821</v>
      </c>
      <c r="E369" s="22" t="s">
        <v>641</v>
      </c>
      <c r="F369" s="422"/>
    </row>
    <row r="370" spans="1:6">
      <c r="A370" s="420"/>
      <c r="B370" s="421"/>
      <c r="C370" s="420" t="s">
        <v>26</v>
      </c>
      <c r="D370" s="423"/>
      <c r="E370" s="654"/>
      <c r="F370" s="422"/>
    </row>
    <row r="371" spans="1:6" ht="50.1">
      <c r="A371" s="420"/>
      <c r="B371" s="421"/>
      <c r="C371" s="420" t="s">
        <v>32</v>
      </c>
      <c r="D371" s="423" t="s">
        <v>827</v>
      </c>
      <c r="E371" s="654" t="s">
        <v>641</v>
      </c>
      <c r="F371" s="422"/>
    </row>
    <row r="372" spans="1:6">
      <c r="A372" s="420"/>
      <c r="B372" s="421"/>
      <c r="C372" s="420" t="s">
        <v>37</v>
      </c>
      <c r="D372" s="423"/>
      <c r="E372" s="654"/>
      <c r="F372" s="422"/>
    </row>
    <row r="373" spans="1:6">
      <c r="A373" s="420"/>
      <c r="B373" s="421"/>
      <c r="C373" s="420" t="s">
        <v>42</v>
      </c>
      <c r="D373" s="423"/>
      <c r="E373" s="654"/>
      <c r="F373" s="422"/>
    </row>
    <row r="374" spans="1:6">
      <c r="A374"/>
      <c r="B374"/>
      <c r="D374"/>
      <c r="E374"/>
      <c r="F374"/>
    </row>
    <row r="375" spans="1:6" ht="144.75" customHeight="1">
      <c r="A375" s="420" t="s">
        <v>828</v>
      </c>
      <c r="B375" s="421" t="s">
        <v>829</v>
      </c>
      <c r="C375" s="420"/>
      <c r="D375" s="421" t="s">
        <v>830</v>
      </c>
      <c r="E375" s="654"/>
      <c r="F375" s="422"/>
    </row>
    <row r="376" spans="1:6">
      <c r="A376" s="420"/>
      <c r="B376" s="421"/>
      <c r="C376" s="420" t="s">
        <v>19</v>
      </c>
      <c r="D376" s="423"/>
      <c r="E376" s="654"/>
      <c r="F376" s="422"/>
    </row>
    <row r="377" spans="1:6">
      <c r="A377" s="420"/>
      <c r="B377" s="421"/>
      <c r="C377" s="420" t="s">
        <v>632</v>
      </c>
      <c r="D377" s="424" t="s">
        <v>831</v>
      </c>
      <c r="E377" s="22" t="s">
        <v>641</v>
      </c>
      <c r="F377" s="422"/>
    </row>
    <row r="378" spans="1:6">
      <c r="A378" s="420"/>
      <c r="B378" s="421"/>
      <c r="C378" s="420" t="s">
        <v>26</v>
      </c>
      <c r="D378" s="423"/>
      <c r="E378" s="654"/>
      <c r="F378" s="422"/>
    </row>
    <row r="379" spans="1:6" ht="24.95">
      <c r="A379" s="420"/>
      <c r="B379" s="421"/>
      <c r="C379" s="420" t="s">
        <v>32</v>
      </c>
      <c r="D379" s="423" t="s">
        <v>832</v>
      </c>
      <c r="E379" s="654" t="s">
        <v>641</v>
      </c>
      <c r="F379" s="422"/>
    </row>
    <row r="380" spans="1:6">
      <c r="A380" s="420"/>
      <c r="B380" s="421"/>
      <c r="C380" s="420" t="s">
        <v>37</v>
      </c>
      <c r="D380" s="423" t="s">
        <v>833</v>
      </c>
      <c r="E380" s="654" t="s">
        <v>641</v>
      </c>
      <c r="F380" s="422"/>
    </row>
    <row r="381" spans="1:6">
      <c r="A381" s="420"/>
      <c r="B381" s="421"/>
      <c r="C381" s="420" t="s">
        <v>42</v>
      </c>
      <c r="D381" s="423"/>
      <c r="E381" s="654"/>
      <c r="F381" s="422"/>
    </row>
    <row r="382" spans="1:6">
      <c r="A382"/>
      <c r="B382"/>
      <c r="D382"/>
      <c r="E382"/>
      <c r="F382"/>
    </row>
    <row r="383" spans="1:6" ht="99.95">
      <c r="A383" s="420" t="s">
        <v>834</v>
      </c>
      <c r="B383" s="421" t="s">
        <v>835</v>
      </c>
      <c r="C383" s="420"/>
      <c r="D383" s="421" t="s">
        <v>836</v>
      </c>
      <c r="E383" s="654"/>
      <c r="F383" s="422"/>
    </row>
    <row r="384" spans="1:6">
      <c r="A384" s="420"/>
      <c r="B384" s="421"/>
      <c r="C384" s="420" t="s">
        <v>19</v>
      </c>
      <c r="D384" s="423"/>
      <c r="E384" s="654"/>
      <c r="F384" s="422"/>
    </row>
    <row r="385" spans="1:6">
      <c r="A385" s="420"/>
      <c r="B385" s="421"/>
      <c r="C385" s="420" t="s">
        <v>632</v>
      </c>
      <c r="D385" s="424" t="s">
        <v>837</v>
      </c>
      <c r="E385" s="22" t="s">
        <v>641</v>
      </c>
      <c r="F385" s="422"/>
    </row>
    <row r="386" spans="1:6">
      <c r="A386" s="420"/>
      <c r="B386" s="421"/>
      <c r="C386" s="420" t="s">
        <v>26</v>
      </c>
      <c r="D386" s="423"/>
      <c r="E386" s="654"/>
      <c r="F386" s="422"/>
    </row>
    <row r="387" spans="1:6" ht="24.95">
      <c r="A387" s="420"/>
      <c r="B387" s="421"/>
      <c r="C387" s="420" t="s">
        <v>32</v>
      </c>
      <c r="D387" s="423" t="s">
        <v>838</v>
      </c>
      <c r="E387" s="654" t="s">
        <v>641</v>
      </c>
      <c r="F387" s="422"/>
    </row>
    <row r="388" spans="1:6">
      <c r="A388" s="420"/>
      <c r="B388" s="421"/>
      <c r="C388" s="420" t="s">
        <v>37</v>
      </c>
      <c r="D388" s="423"/>
      <c r="E388" s="654"/>
      <c r="F388" s="422"/>
    </row>
    <row r="389" spans="1:6">
      <c r="A389" s="420"/>
      <c r="B389" s="421"/>
      <c r="C389" s="420" t="s">
        <v>42</v>
      </c>
      <c r="D389" s="423"/>
      <c r="E389" s="654"/>
      <c r="F389" s="422"/>
    </row>
    <row r="390" spans="1:6">
      <c r="A390"/>
      <c r="B390"/>
      <c r="D390"/>
      <c r="E390"/>
      <c r="F390"/>
    </row>
    <row r="391" spans="1:6" ht="112.5">
      <c r="A391" s="420" t="s">
        <v>839</v>
      </c>
      <c r="B391" s="421" t="s">
        <v>840</v>
      </c>
      <c r="C391" s="420"/>
      <c r="D391" s="421" t="s">
        <v>841</v>
      </c>
      <c r="E391" s="654"/>
      <c r="F391" s="422"/>
    </row>
    <row r="392" spans="1:6">
      <c r="A392" s="420"/>
      <c r="B392" s="421"/>
      <c r="C392" s="420" t="s">
        <v>19</v>
      </c>
      <c r="D392" s="423"/>
      <c r="E392" s="654"/>
      <c r="F392" s="422"/>
    </row>
    <row r="393" spans="1:6" ht="24.95">
      <c r="A393" s="420"/>
      <c r="B393" s="421"/>
      <c r="C393" s="420" t="s">
        <v>632</v>
      </c>
      <c r="D393" s="424" t="s">
        <v>842</v>
      </c>
      <c r="E393" s="22" t="s">
        <v>641</v>
      </c>
      <c r="F393" s="422"/>
    </row>
    <row r="394" spans="1:6">
      <c r="A394" s="420"/>
      <c r="B394" s="421"/>
      <c r="C394" s="420" t="s">
        <v>26</v>
      </c>
      <c r="D394" s="423"/>
      <c r="E394" s="654"/>
      <c r="F394" s="422"/>
    </row>
    <row r="395" spans="1:6" ht="24.95">
      <c r="A395" s="420"/>
      <c r="B395" s="421"/>
      <c r="C395" s="420" t="s">
        <v>32</v>
      </c>
      <c r="D395" s="424" t="s">
        <v>843</v>
      </c>
      <c r="E395" s="22" t="s">
        <v>641</v>
      </c>
      <c r="F395" s="422"/>
    </row>
    <row r="396" spans="1:6">
      <c r="A396" s="420"/>
      <c r="B396" s="421"/>
      <c r="C396" s="420" t="s">
        <v>37</v>
      </c>
      <c r="D396" s="423"/>
      <c r="E396" s="654"/>
      <c r="F396" s="422"/>
    </row>
    <row r="397" spans="1:6">
      <c r="A397" s="420"/>
      <c r="B397" s="421"/>
      <c r="C397" s="420" t="s">
        <v>42</v>
      </c>
      <c r="D397" s="423"/>
      <c r="E397" s="654"/>
      <c r="F397" s="422"/>
    </row>
    <row r="398" spans="1:6">
      <c r="A398"/>
      <c r="B398"/>
      <c r="D398"/>
      <c r="E398"/>
      <c r="F398"/>
    </row>
    <row r="399" spans="1:6" ht="99.95">
      <c r="A399" s="420" t="s">
        <v>844</v>
      </c>
      <c r="B399" s="421" t="s">
        <v>845</v>
      </c>
      <c r="C399" s="420"/>
      <c r="D399" s="421" t="s">
        <v>846</v>
      </c>
      <c r="E399" s="654"/>
      <c r="F399" s="422"/>
    </row>
    <row r="400" spans="1:6">
      <c r="A400" s="420"/>
      <c r="B400" s="421"/>
      <c r="C400" s="420" t="s">
        <v>19</v>
      </c>
      <c r="D400" s="423"/>
      <c r="E400" s="654"/>
      <c r="F400" s="422"/>
    </row>
    <row r="401" spans="1:6">
      <c r="A401" s="420"/>
      <c r="B401" s="421"/>
      <c r="C401" s="420" t="s">
        <v>632</v>
      </c>
      <c r="D401" s="424" t="s">
        <v>847</v>
      </c>
      <c r="E401" s="22" t="s">
        <v>641</v>
      </c>
      <c r="F401" s="422"/>
    </row>
    <row r="402" spans="1:6">
      <c r="A402" s="420"/>
      <c r="B402" s="421"/>
      <c r="C402" s="420" t="s">
        <v>26</v>
      </c>
      <c r="D402" s="423" t="s">
        <v>822</v>
      </c>
      <c r="E402" s="654"/>
      <c r="F402" s="422"/>
    </row>
    <row r="403" spans="1:6" ht="24.95">
      <c r="A403" s="420"/>
      <c r="B403" s="421"/>
      <c r="C403" s="420" t="s">
        <v>32</v>
      </c>
      <c r="D403" s="424" t="s">
        <v>848</v>
      </c>
      <c r="E403" s="22" t="s">
        <v>641</v>
      </c>
      <c r="F403" s="422"/>
    </row>
    <row r="404" spans="1:6" ht="24.95">
      <c r="A404" s="420"/>
      <c r="B404" s="421"/>
      <c r="C404" s="420" t="s">
        <v>37</v>
      </c>
      <c r="D404" s="423" t="s">
        <v>848</v>
      </c>
      <c r="E404" s="654" t="s">
        <v>641</v>
      </c>
      <c r="F404" s="422"/>
    </row>
    <row r="405" spans="1:6">
      <c r="A405" s="420"/>
      <c r="B405" s="421"/>
      <c r="C405" s="420" t="s">
        <v>42</v>
      </c>
      <c r="D405" s="423"/>
      <c r="E405" s="654"/>
      <c r="F405" s="422"/>
    </row>
    <row r="406" spans="1:6">
      <c r="A406"/>
      <c r="B406"/>
      <c r="D406"/>
      <c r="E406"/>
      <c r="F406"/>
    </row>
    <row r="407" spans="1:6" ht="122.85" customHeight="1">
      <c r="A407" s="420" t="s">
        <v>849</v>
      </c>
      <c r="B407" s="421" t="s">
        <v>850</v>
      </c>
      <c r="C407" s="420"/>
      <c r="D407" s="421" t="s">
        <v>851</v>
      </c>
      <c r="E407" s="654"/>
      <c r="F407" s="422"/>
    </row>
    <row r="408" spans="1:6">
      <c r="A408" s="420"/>
      <c r="B408" s="421"/>
      <c r="C408" s="420" t="s">
        <v>19</v>
      </c>
      <c r="D408" s="423"/>
      <c r="E408" s="654"/>
      <c r="F408" s="422"/>
    </row>
    <row r="409" spans="1:6">
      <c r="A409" s="420"/>
      <c r="B409" s="421"/>
      <c r="C409" s="420" t="s">
        <v>632</v>
      </c>
      <c r="D409" s="424" t="s">
        <v>852</v>
      </c>
      <c r="E409" s="22" t="s">
        <v>641</v>
      </c>
      <c r="F409" s="422"/>
    </row>
    <row r="410" spans="1:6">
      <c r="A410" s="420"/>
      <c r="B410" s="421"/>
      <c r="C410" s="420" t="s">
        <v>26</v>
      </c>
      <c r="D410" s="423" t="s">
        <v>822</v>
      </c>
      <c r="E410" s="654"/>
      <c r="F410" s="422"/>
    </row>
    <row r="411" spans="1:6" ht="24.95">
      <c r="A411" s="420"/>
      <c r="B411" s="421"/>
      <c r="C411" s="420" t="s">
        <v>32</v>
      </c>
      <c r="D411" s="423" t="s">
        <v>853</v>
      </c>
      <c r="E411" s="654" t="s">
        <v>641</v>
      </c>
      <c r="F411" s="422"/>
    </row>
    <row r="412" spans="1:6" ht="24.95">
      <c r="A412" s="420"/>
      <c r="B412" s="421"/>
      <c r="C412" s="420" t="s">
        <v>37</v>
      </c>
      <c r="D412" s="423" t="s">
        <v>853</v>
      </c>
      <c r="E412" s="654" t="s">
        <v>641</v>
      </c>
      <c r="F412" s="422"/>
    </row>
    <row r="413" spans="1:6">
      <c r="A413" s="420"/>
      <c r="B413" s="421"/>
      <c r="C413" s="420" t="s">
        <v>42</v>
      </c>
      <c r="D413" s="423"/>
      <c r="E413" s="654"/>
      <c r="F413" s="422"/>
    </row>
    <row r="414" spans="1:6">
      <c r="A414"/>
      <c r="B414"/>
      <c r="D414"/>
      <c r="E414"/>
      <c r="F414"/>
    </row>
    <row r="415" spans="1:6">
      <c r="A415" s="417">
        <v>2.4</v>
      </c>
      <c r="B415" s="653"/>
      <c r="C415" s="417"/>
      <c r="D415" s="653" t="s">
        <v>854</v>
      </c>
      <c r="E415" s="458"/>
      <c r="F415" s="418"/>
    </row>
    <row r="416" spans="1:6" ht="62.45">
      <c r="A416" s="420" t="s">
        <v>855</v>
      </c>
      <c r="B416" s="421" t="s">
        <v>856</v>
      </c>
      <c r="C416" s="420"/>
      <c r="D416" s="421" t="s">
        <v>857</v>
      </c>
      <c r="E416" s="654"/>
      <c r="F416" s="422"/>
    </row>
    <row r="417" spans="1:6">
      <c r="A417" s="420"/>
      <c r="B417" s="421"/>
      <c r="C417" s="420" t="s">
        <v>19</v>
      </c>
      <c r="D417" s="423"/>
      <c r="E417" s="654"/>
      <c r="F417" s="422"/>
    </row>
    <row r="418" spans="1:6">
      <c r="A418" s="420"/>
      <c r="B418" s="421"/>
      <c r="C418" s="420" t="s">
        <v>632</v>
      </c>
      <c r="D418" s="424" t="s">
        <v>858</v>
      </c>
      <c r="E418" s="22" t="s">
        <v>641</v>
      </c>
      <c r="F418" s="422"/>
    </row>
    <row r="419" spans="1:6">
      <c r="A419" s="420"/>
      <c r="B419" s="421"/>
      <c r="C419" s="420" t="s">
        <v>26</v>
      </c>
      <c r="D419" s="423"/>
      <c r="E419" s="654"/>
      <c r="F419" s="422"/>
    </row>
    <row r="420" spans="1:6" ht="99.95">
      <c r="A420" s="420"/>
      <c r="B420" s="421"/>
      <c r="C420" s="420" t="s">
        <v>32</v>
      </c>
      <c r="D420" s="423" t="s">
        <v>859</v>
      </c>
      <c r="E420" s="654" t="s">
        <v>641</v>
      </c>
      <c r="F420" s="422" t="s">
        <v>860</v>
      </c>
    </row>
    <row r="421" spans="1:6">
      <c r="A421" s="420"/>
      <c r="B421" s="421"/>
      <c r="C421" s="420" t="s">
        <v>37</v>
      </c>
      <c r="D421" s="423"/>
      <c r="E421" s="654"/>
      <c r="F421" s="422"/>
    </row>
    <row r="422" spans="1:6">
      <c r="A422" s="420"/>
      <c r="B422" s="421"/>
      <c r="C422" s="420" t="s">
        <v>42</v>
      </c>
      <c r="D422" s="423"/>
      <c r="E422" s="654"/>
      <c r="F422" s="422"/>
    </row>
    <row r="423" spans="1:6">
      <c r="A423"/>
      <c r="B423"/>
      <c r="D423"/>
      <c r="E423"/>
      <c r="F423"/>
    </row>
    <row r="424" spans="1:6" ht="125.1">
      <c r="A424" s="420" t="s">
        <v>861</v>
      </c>
      <c r="B424" s="421" t="s">
        <v>862</v>
      </c>
      <c r="C424" s="420"/>
      <c r="D424" s="421" t="s">
        <v>863</v>
      </c>
      <c r="E424" s="654"/>
      <c r="F424" s="422"/>
    </row>
    <row r="425" spans="1:6">
      <c r="A425" s="420"/>
      <c r="B425" s="421"/>
      <c r="C425" s="420" t="s">
        <v>19</v>
      </c>
      <c r="D425" s="423"/>
      <c r="E425" s="654"/>
      <c r="F425" s="422"/>
    </row>
    <row r="426" spans="1:6">
      <c r="A426" s="420"/>
      <c r="B426" s="421"/>
      <c r="C426" s="420" t="s">
        <v>632</v>
      </c>
      <c r="D426" s="424" t="s">
        <v>864</v>
      </c>
      <c r="E426" s="22" t="s">
        <v>641</v>
      </c>
      <c r="F426" s="422"/>
    </row>
    <row r="427" spans="1:6">
      <c r="A427" s="420"/>
      <c r="B427" s="421"/>
      <c r="C427" s="420" t="s">
        <v>26</v>
      </c>
      <c r="D427" s="423"/>
      <c r="E427" s="654"/>
      <c r="F427" s="422"/>
    </row>
    <row r="428" spans="1:6">
      <c r="A428" s="420"/>
      <c r="B428" s="421"/>
      <c r="C428" s="420" t="s">
        <v>32</v>
      </c>
      <c r="D428" s="424" t="s">
        <v>865</v>
      </c>
      <c r="E428" s="22" t="s">
        <v>641</v>
      </c>
      <c r="F428" s="422"/>
    </row>
    <row r="429" spans="1:6">
      <c r="A429" s="420"/>
      <c r="B429" s="421"/>
      <c r="C429" s="420" t="s">
        <v>37</v>
      </c>
      <c r="D429" s="423"/>
      <c r="E429" s="654"/>
      <c r="F429" s="422"/>
    </row>
    <row r="430" spans="1:6">
      <c r="A430" s="420"/>
      <c r="B430" s="421"/>
      <c r="C430" s="420" t="s">
        <v>42</v>
      </c>
      <c r="D430" s="423"/>
      <c r="E430" s="654"/>
      <c r="F430" s="422"/>
    </row>
    <row r="431" spans="1:6">
      <c r="A431"/>
      <c r="B431"/>
      <c r="D431"/>
      <c r="E431"/>
      <c r="F431"/>
    </row>
    <row r="432" spans="1:6" ht="112.5">
      <c r="A432" s="420" t="s">
        <v>866</v>
      </c>
      <c r="B432" s="421" t="s">
        <v>867</v>
      </c>
      <c r="C432" s="420"/>
      <c r="D432" s="421" t="s">
        <v>868</v>
      </c>
      <c r="E432" s="654"/>
      <c r="F432" s="422"/>
    </row>
    <row r="433" spans="1:6">
      <c r="A433" s="420"/>
      <c r="B433" s="421"/>
      <c r="C433" s="420" t="s">
        <v>19</v>
      </c>
      <c r="D433" s="423"/>
      <c r="E433" s="654"/>
      <c r="F433" s="422"/>
    </row>
    <row r="434" spans="1:6">
      <c r="A434" s="420"/>
      <c r="B434" s="421"/>
      <c r="C434" s="420" t="s">
        <v>632</v>
      </c>
      <c r="D434" s="424" t="s">
        <v>869</v>
      </c>
      <c r="E434" s="22" t="s">
        <v>641</v>
      </c>
      <c r="F434" s="422"/>
    </row>
    <row r="435" spans="1:6">
      <c r="A435" s="420"/>
      <c r="B435" s="421"/>
      <c r="C435" s="420" t="s">
        <v>26</v>
      </c>
      <c r="D435" s="423"/>
      <c r="E435" s="654"/>
      <c r="F435" s="422"/>
    </row>
    <row r="436" spans="1:6">
      <c r="A436" s="420"/>
      <c r="B436" s="421"/>
      <c r="C436" s="420" t="s">
        <v>32</v>
      </c>
      <c r="D436" s="424" t="s">
        <v>870</v>
      </c>
      <c r="E436" s="22" t="s">
        <v>641</v>
      </c>
      <c r="F436" s="422"/>
    </row>
    <row r="437" spans="1:6">
      <c r="A437" s="420"/>
      <c r="B437" s="421"/>
      <c r="C437" s="420" t="s">
        <v>37</v>
      </c>
      <c r="D437" s="423"/>
      <c r="E437" s="654"/>
      <c r="F437" s="422"/>
    </row>
    <row r="438" spans="1:6">
      <c r="A438" s="420"/>
      <c r="B438" s="421"/>
      <c r="C438" s="420" t="s">
        <v>42</v>
      </c>
      <c r="D438" s="423"/>
      <c r="E438" s="654"/>
      <c r="F438" s="422"/>
    </row>
    <row r="439" spans="1:6">
      <c r="A439"/>
      <c r="B439"/>
      <c r="D439"/>
      <c r="E439"/>
      <c r="F439"/>
    </row>
    <row r="440" spans="1:6" ht="83.85" customHeight="1">
      <c r="A440" s="420" t="s">
        <v>871</v>
      </c>
      <c r="B440" s="421" t="s">
        <v>872</v>
      </c>
      <c r="C440" s="420"/>
      <c r="D440" s="421" t="s">
        <v>873</v>
      </c>
      <c r="E440" s="654"/>
      <c r="F440" s="422"/>
    </row>
    <row r="441" spans="1:6">
      <c r="A441" s="420"/>
      <c r="B441" s="421"/>
      <c r="C441" s="420" t="s">
        <v>19</v>
      </c>
      <c r="D441" s="423"/>
      <c r="E441" s="654"/>
      <c r="F441" s="422"/>
    </row>
    <row r="442" spans="1:6">
      <c r="A442" s="420"/>
      <c r="B442" s="421"/>
      <c r="C442" s="420" t="s">
        <v>632</v>
      </c>
      <c r="D442" s="424" t="s">
        <v>782</v>
      </c>
      <c r="E442" s="22" t="s">
        <v>641</v>
      </c>
      <c r="F442" s="422"/>
    </row>
    <row r="443" spans="1:6">
      <c r="A443" s="420"/>
      <c r="B443" s="421"/>
      <c r="C443" s="420" t="s">
        <v>26</v>
      </c>
      <c r="D443" s="423"/>
      <c r="E443" s="654"/>
      <c r="F443" s="422"/>
    </row>
    <row r="444" spans="1:6">
      <c r="A444" s="420"/>
      <c r="B444" s="421"/>
      <c r="C444" s="420" t="s">
        <v>32</v>
      </c>
      <c r="D444" s="424" t="s">
        <v>782</v>
      </c>
      <c r="E444" s="22" t="s">
        <v>641</v>
      </c>
      <c r="F444" s="422"/>
    </row>
    <row r="445" spans="1:6">
      <c r="A445" s="420"/>
      <c r="B445" s="421"/>
      <c r="C445" s="420" t="s">
        <v>37</v>
      </c>
      <c r="D445" s="423"/>
      <c r="E445" s="654"/>
      <c r="F445" s="422"/>
    </row>
    <row r="446" spans="1:6">
      <c r="A446" s="420"/>
      <c r="B446" s="421"/>
      <c r="C446" s="420" t="s">
        <v>42</v>
      </c>
      <c r="D446" s="423"/>
      <c r="E446" s="654"/>
      <c r="F446" s="422"/>
    </row>
    <row r="447" spans="1:6">
      <c r="A447"/>
      <c r="B447"/>
      <c r="D447"/>
      <c r="E447"/>
      <c r="F447"/>
    </row>
    <row r="448" spans="1:6" ht="87.6">
      <c r="A448" s="420" t="s">
        <v>874</v>
      </c>
      <c r="B448" s="421" t="s">
        <v>875</v>
      </c>
      <c r="C448" s="420"/>
      <c r="D448" s="421" t="s">
        <v>876</v>
      </c>
      <c r="E448" s="654"/>
      <c r="F448" s="422"/>
    </row>
    <row r="449" spans="1:6">
      <c r="A449" s="420"/>
      <c r="B449" s="421"/>
      <c r="C449" s="420" t="s">
        <v>19</v>
      </c>
      <c r="D449" s="423"/>
      <c r="E449" s="654"/>
      <c r="F449" s="422"/>
    </row>
    <row r="450" spans="1:6">
      <c r="A450" s="420"/>
      <c r="B450" s="421"/>
      <c r="C450" s="420" t="s">
        <v>632</v>
      </c>
      <c r="D450" s="424" t="s">
        <v>877</v>
      </c>
      <c r="E450" s="22" t="s">
        <v>641</v>
      </c>
      <c r="F450" s="422"/>
    </row>
    <row r="451" spans="1:6">
      <c r="A451" s="420"/>
      <c r="B451" s="421"/>
      <c r="C451" s="420" t="s">
        <v>26</v>
      </c>
      <c r="D451" s="423"/>
      <c r="E451" s="654"/>
      <c r="F451" s="422"/>
    </row>
    <row r="452" spans="1:6">
      <c r="A452" s="420"/>
      <c r="B452" s="421"/>
      <c r="C452" s="420" t="s">
        <v>32</v>
      </c>
      <c r="D452" s="424" t="s">
        <v>877</v>
      </c>
      <c r="E452" s="22" t="s">
        <v>641</v>
      </c>
      <c r="F452" s="422"/>
    </row>
    <row r="453" spans="1:6">
      <c r="A453" s="420"/>
      <c r="B453" s="421"/>
      <c r="C453" s="420" t="s">
        <v>37</v>
      </c>
      <c r="D453" s="423"/>
      <c r="E453" s="654"/>
      <c r="F453" s="422"/>
    </row>
    <row r="454" spans="1:6">
      <c r="A454" s="420"/>
      <c r="B454" s="421"/>
      <c r="C454" s="420" t="s">
        <v>42</v>
      </c>
      <c r="D454" s="423"/>
      <c r="E454" s="654"/>
      <c r="F454" s="422"/>
    </row>
    <row r="455" spans="1:6">
      <c r="A455" s="425"/>
      <c r="B455" s="426"/>
      <c r="C455" s="425"/>
      <c r="D455" s="426"/>
      <c r="E455" s="655"/>
      <c r="F455"/>
    </row>
    <row r="456" spans="1:6">
      <c r="A456" s="417">
        <v>2.5</v>
      </c>
      <c r="B456" s="653"/>
      <c r="C456" s="417"/>
      <c r="D456" s="653" t="s">
        <v>878</v>
      </c>
      <c r="E456" s="458"/>
      <c r="F456" s="418"/>
    </row>
    <row r="457" spans="1:6" ht="99.95">
      <c r="A457" s="420" t="s">
        <v>879</v>
      </c>
      <c r="B457" s="421" t="s">
        <v>880</v>
      </c>
      <c r="C457" s="420"/>
      <c r="D457" s="421" t="s">
        <v>881</v>
      </c>
      <c r="E457" s="654"/>
      <c r="F457" s="422"/>
    </row>
    <row r="458" spans="1:6">
      <c r="A458" s="420"/>
      <c r="B458" s="421"/>
      <c r="C458" s="420" t="s">
        <v>19</v>
      </c>
      <c r="D458" s="423"/>
      <c r="E458" s="654"/>
      <c r="F458" s="422"/>
    </row>
    <row r="459" spans="1:6" ht="24.95">
      <c r="A459" s="420"/>
      <c r="B459" s="421"/>
      <c r="C459" s="420" t="s">
        <v>632</v>
      </c>
      <c r="D459" s="424" t="s">
        <v>882</v>
      </c>
      <c r="E459" s="22" t="s">
        <v>641</v>
      </c>
      <c r="F459" s="422"/>
    </row>
    <row r="460" spans="1:6">
      <c r="A460" s="420"/>
      <c r="B460" s="421"/>
      <c r="C460" s="420" t="s">
        <v>26</v>
      </c>
      <c r="D460" s="423"/>
      <c r="E460" s="654"/>
      <c r="F460" s="422"/>
    </row>
    <row r="461" spans="1:6" ht="24.95">
      <c r="A461" s="420"/>
      <c r="B461" s="421"/>
      <c r="C461" s="420" t="s">
        <v>32</v>
      </c>
      <c r="D461" s="423" t="s">
        <v>883</v>
      </c>
      <c r="E461" s="654" t="s">
        <v>641</v>
      </c>
      <c r="F461" s="422"/>
    </row>
    <row r="462" spans="1:6">
      <c r="A462" s="420"/>
      <c r="B462" s="421"/>
      <c r="C462" s="420" t="s">
        <v>37</v>
      </c>
      <c r="D462" s="423"/>
      <c r="E462" s="654"/>
      <c r="F462" s="422"/>
    </row>
    <row r="463" spans="1:6">
      <c r="A463" s="420"/>
      <c r="B463" s="421"/>
      <c r="C463" s="420" t="s">
        <v>42</v>
      </c>
      <c r="D463" s="423"/>
      <c r="E463" s="654"/>
      <c r="F463" s="422"/>
    </row>
    <row r="464" spans="1:6">
      <c r="A464" s="425"/>
      <c r="B464" s="426"/>
      <c r="C464" s="425"/>
      <c r="D464" s="426"/>
      <c r="E464" s="655"/>
      <c r="F464"/>
    </row>
    <row r="465" spans="1:6" ht="99.95">
      <c r="A465" s="420" t="s">
        <v>884</v>
      </c>
      <c r="B465" s="421" t="s">
        <v>436</v>
      </c>
      <c r="C465" s="420"/>
      <c r="D465" s="421" t="s">
        <v>885</v>
      </c>
      <c r="E465" s="654"/>
      <c r="F465" s="422"/>
    </row>
    <row r="466" spans="1:6">
      <c r="A466" s="420"/>
      <c r="B466" s="421"/>
      <c r="C466" s="420" t="s">
        <v>19</v>
      </c>
      <c r="D466" s="423"/>
      <c r="E466" s="654"/>
      <c r="F466" s="422"/>
    </row>
    <row r="467" spans="1:6" ht="66.75" customHeight="1">
      <c r="A467" s="420"/>
      <c r="B467" s="421"/>
      <c r="C467" s="420" t="s">
        <v>632</v>
      </c>
      <c r="D467" s="424" t="s">
        <v>886</v>
      </c>
      <c r="E467" s="22" t="s">
        <v>641</v>
      </c>
      <c r="F467" s="422"/>
    </row>
    <row r="468" spans="1:6">
      <c r="A468" s="420"/>
      <c r="B468" s="421"/>
      <c r="C468" s="420" t="s">
        <v>26</v>
      </c>
      <c r="D468" s="423"/>
      <c r="E468" s="654"/>
      <c r="F468" s="422"/>
    </row>
    <row r="469" spans="1:6" ht="24.95">
      <c r="A469" s="420"/>
      <c r="B469" s="421"/>
      <c r="C469" s="420" t="s">
        <v>32</v>
      </c>
      <c r="D469" s="423" t="s">
        <v>887</v>
      </c>
      <c r="E469" s="654" t="s">
        <v>641</v>
      </c>
      <c r="F469" s="422"/>
    </row>
    <row r="470" spans="1:6">
      <c r="A470" s="420"/>
      <c r="B470" s="421"/>
      <c r="C470" s="420" t="s">
        <v>37</v>
      </c>
      <c r="D470" s="423"/>
      <c r="E470" s="654"/>
      <c r="F470" s="422"/>
    </row>
    <row r="471" spans="1:6">
      <c r="A471" s="420"/>
      <c r="B471" s="421"/>
      <c r="C471" s="420" t="s">
        <v>42</v>
      </c>
      <c r="D471" s="423"/>
      <c r="E471" s="654"/>
      <c r="F471" s="422"/>
    </row>
    <row r="472" spans="1:6">
      <c r="B472" s="209"/>
      <c r="C472" s="207"/>
      <c r="D472"/>
      <c r="E472" s="457"/>
      <c r="F472"/>
    </row>
    <row r="473" spans="1:6" ht="99.95">
      <c r="A473" s="420" t="s">
        <v>888</v>
      </c>
      <c r="B473" s="421" t="s">
        <v>889</v>
      </c>
      <c r="C473" s="420"/>
      <c r="D473" s="421" t="s">
        <v>890</v>
      </c>
      <c r="E473" s="654"/>
      <c r="F473" s="422"/>
    </row>
    <row r="474" spans="1:6">
      <c r="A474" s="420"/>
      <c r="B474" s="421"/>
      <c r="C474" s="420" t="s">
        <v>19</v>
      </c>
      <c r="D474" s="423"/>
      <c r="E474" s="654"/>
      <c r="F474" s="422"/>
    </row>
    <row r="475" spans="1:6">
      <c r="A475" s="420"/>
      <c r="B475" s="421"/>
      <c r="C475" s="420" t="s">
        <v>632</v>
      </c>
      <c r="D475" s="424" t="s">
        <v>891</v>
      </c>
      <c r="E475" s="22" t="s">
        <v>641</v>
      </c>
      <c r="F475" s="422"/>
    </row>
    <row r="476" spans="1:6">
      <c r="A476" s="420"/>
      <c r="B476" s="421"/>
      <c r="C476" s="420" t="s">
        <v>26</v>
      </c>
      <c r="D476" s="423"/>
      <c r="E476" s="654"/>
      <c r="F476" s="422"/>
    </row>
    <row r="477" spans="1:6">
      <c r="A477" s="420"/>
      <c r="B477" s="421"/>
      <c r="C477" s="420" t="s">
        <v>32</v>
      </c>
      <c r="D477" s="424" t="s">
        <v>891</v>
      </c>
      <c r="E477" s="22" t="s">
        <v>641</v>
      </c>
      <c r="F477" s="422"/>
    </row>
    <row r="478" spans="1:6">
      <c r="A478" s="420"/>
      <c r="B478" s="421"/>
      <c r="C478" s="420" t="s">
        <v>37</v>
      </c>
      <c r="D478" s="423"/>
      <c r="E478" s="654"/>
      <c r="F478" s="422"/>
    </row>
    <row r="479" spans="1:6">
      <c r="A479" s="420"/>
      <c r="B479" s="421"/>
      <c r="C479" s="420" t="s">
        <v>42</v>
      </c>
      <c r="D479" s="423"/>
      <c r="E479" s="654"/>
      <c r="F479" s="422"/>
    </row>
    <row r="480" spans="1:6">
      <c r="A480"/>
      <c r="B480"/>
      <c r="D480"/>
      <c r="E480"/>
      <c r="F480"/>
    </row>
    <row r="481" spans="1:6" ht="62.45">
      <c r="A481" s="420" t="s">
        <v>892</v>
      </c>
      <c r="B481" s="421" t="s">
        <v>893</v>
      </c>
      <c r="C481" s="420"/>
      <c r="D481" s="421" t="s">
        <v>894</v>
      </c>
      <c r="E481" s="654"/>
      <c r="F481" s="422"/>
    </row>
    <row r="482" spans="1:6">
      <c r="A482" s="420"/>
      <c r="B482" s="421"/>
      <c r="C482" s="420" t="s">
        <v>19</v>
      </c>
      <c r="D482" s="423"/>
      <c r="E482" s="654"/>
      <c r="F482" s="422"/>
    </row>
    <row r="483" spans="1:6">
      <c r="A483" s="420"/>
      <c r="B483" s="421"/>
      <c r="C483" s="420" t="s">
        <v>632</v>
      </c>
      <c r="D483" s="424" t="s">
        <v>895</v>
      </c>
      <c r="E483" s="22" t="s">
        <v>641</v>
      </c>
      <c r="F483" s="422"/>
    </row>
    <row r="484" spans="1:6">
      <c r="A484" s="420"/>
      <c r="B484" s="421"/>
      <c r="C484" s="420" t="s">
        <v>26</v>
      </c>
      <c r="D484" s="423"/>
      <c r="E484" s="654"/>
      <c r="F484" s="422"/>
    </row>
    <row r="485" spans="1:6">
      <c r="A485" s="420"/>
      <c r="B485" s="421"/>
      <c r="C485" s="420" t="s">
        <v>32</v>
      </c>
      <c r="D485" s="424" t="s">
        <v>895</v>
      </c>
      <c r="E485" s="22" t="s">
        <v>641</v>
      </c>
      <c r="F485" s="422"/>
    </row>
    <row r="486" spans="1:6">
      <c r="A486" s="420"/>
      <c r="B486" s="421"/>
      <c r="C486" s="420" t="s">
        <v>37</v>
      </c>
      <c r="D486" s="423"/>
      <c r="E486" s="654"/>
      <c r="F486" s="422"/>
    </row>
    <row r="487" spans="1:6">
      <c r="A487" s="420"/>
      <c r="B487" s="421"/>
      <c r="C487" s="420" t="s">
        <v>42</v>
      </c>
      <c r="D487" s="423"/>
      <c r="E487" s="654"/>
      <c r="F487" s="422"/>
    </row>
    <row r="488" spans="1:6">
      <c r="A488"/>
      <c r="B488"/>
      <c r="D488"/>
      <c r="E488"/>
      <c r="F488"/>
    </row>
    <row r="489" spans="1:6" ht="62.45">
      <c r="A489" s="420" t="s">
        <v>896</v>
      </c>
      <c r="B489" s="421" t="s">
        <v>897</v>
      </c>
      <c r="C489" s="420"/>
      <c r="D489" s="421" t="s">
        <v>898</v>
      </c>
      <c r="E489" s="654"/>
      <c r="F489" s="422"/>
    </row>
    <row r="490" spans="1:6">
      <c r="A490" s="420"/>
      <c r="B490" s="421"/>
      <c r="C490" s="420" t="s">
        <v>19</v>
      </c>
      <c r="D490" s="423"/>
      <c r="E490" s="654"/>
      <c r="F490" s="422"/>
    </row>
    <row r="491" spans="1:6">
      <c r="A491" s="420"/>
      <c r="B491" s="421"/>
      <c r="C491" s="420" t="s">
        <v>632</v>
      </c>
      <c r="D491" s="424" t="s">
        <v>895</v>
      </c>
      <c r="E491" s="22" t="s">
        <v>641</v>
      </c>
      <c r="F491" s="422"/>
    </row>
    <row r="492" spans="1:6">
      <c r="A492" s="420"/>
      <c r="B492" s="421"/>
      <c r="C492" s="420" t="s">
        <v>26</v>
      </c>
      <c r="D492" s="423"/>
      <c r="E492" s="654"/>
      <c r="F492" s="422"/>
    </row>
    <row r="493" spans="1:6">
      <c r="A493" s="420"/>
      <c r="B493" s="421"/>
      <c r="C493" s="420" t="s">
        <v>32</v>
      </c>
      <c r="D493" s="424" t="s">
        <v>895</v>
      </c>
      <c r="E493" s="22" t="s">
        <v>641</v>
      </c>
      <c r="F493" s="422"/>
    </row>
    <row r="494" spans="1:6">
      <c r="A494" s="420"/>
      <c r="B494" s="421"/>
      <c r="C494" s="420" t="s">
        <v>37</v>
      </c>
      <c r="D494" s="423"/>
      <c r="E494" s="654"/>
      <c r="F494" s="422"/>
    </row>
    <row r="495" spans="1:6">
      <c r="A495" s="420"/>
      <c r="B495" s="421"/>
      <c r="C495" s="420" t="s">
        <v>42</v>
      </c>
      <c r="D495" s="423"/>
      <c r="E495" s="654"/>
      <c r="F495" s="422"/>
    </row>
    <row r="496" spans="1:6">
      <c r="A496"/>
      <c r="B496"/>
      <c r="D496"/>
      <c r="E496"/>
      <c r="F496"/>
    </row>
    <row r="497" spans="1:6">
      <c r="A497" s="417">
        <v>2.6</v>
      </c>
      <c r="B497" s="653"/>
      <c r="C497" s="417"/>
      <c r="D497" s="653" t="s">
        <v>899</v>
      </c>
      <c r="E497" s="458"/>
      <c r="F497" s="418"/>
    </row>
    <row r="498" spans="1:6" ht="174.95">
      <c r="A498" s="420" t="s">
        <v>900</v>
      </c>
      <c r="B498" s="421" t="s">
        <v>901</v>
      </c>
      <c r="C498" s="420"/>
      <c r="D498" s="421" t="s">
        <v>902</v>
      </c>
      <c r="E498" s="654"/>
      <c r="F498" s="422"/>
    </row>
    <row r="499" spans="1:6">
      <c r="A499" s="420"/>
      <c r="B499" s="421"/>
      <c r="C499" s="420" t="s">
        <v>19</v>
      </c>
      <c r="D499" s="423"/>
      <c r="E499" s="654"/>
      <c r="F499" s="422"/>
    </row>
    <row r="500" spans="1:6">
      <c r="A500" s="420"/>
      <c r="B500" s="421"/>
      <c r="C500" s="420" t="s">
        <v>632</v>
      </c>
      <c r="D500" s="424" t="s">
        <v>903</v>
      </c>
      <c r="E500" s="22" t="s">
        <v>641</v>
      </c>
      <c r="F500" s="422"/>
    </row>
    <row r="501" spans="1:6">
      <c r="A501" s="420"/>
      <c r="B501" s="421"/>
      <c r="C501" s="420" t="s">
        <v>26</v>
      </c>
      <c r="D501" s="423"/>
      <c r="E501" s="654"/>
      <c r="F501" s="422"/>
    </row>
    <row r="502" spans="1:6">
      <c r="A502" s="420"/>
      <c r="B502" s="421"/>
      <c r="C502" s="420" t="s">
        <v>32</v>
      </c>
      <c r="D502" s="424" t="s">
        <v>903</v>
      </c>
      <c r="E502" s="22" t="s">
        <v>641</v>
      </c>
      <c r="F502" s="422"/>
    </row>
    <row r="503" spans="1:6">
      <c r="A503" s="420"/>
      <c r="B503" s="421"/>
      <c r="C503" s="420" t="s">
        <v>37</v>
      </c>
      <c r="D503" s="423"/>
      <c r="E503" s="654"/>
      <c r="F503" s="422"/>
    </row>
    <row r="504" spans="1:6">
      <c r="A504" s="420"/>
      <c r="B504" s="421"/>
      <c r="C504" s="420" t="s">
        <v>42</v>
      </c>
      <c r="D504" s="423"/>
      <c r="E504" s="654"/>
      <c r="F504" s="422"/>
    </row>
    <row r="505" spans="1:6">
      <c r="A505" s="425"/>
      <c r="B505" s="426"/>
      <c r="C505" s="425"/>
      <c r="D505" s="426"/>
      <c r="E505" s="655"/>
      <c r="F505"/>
    </row>
    <row r="506" spans="1:6">
      <c r="A506" s="417">
        <v>2.7</v>
      </c>
      <c r="B506" s="653"/>
      <c r="C506" s="417"/>
      <c r="D506" s="653" t="s">
        <v>904</v>
      </c>
      <c r="E506" s="458"/>
      <c r="F506" s="419"/>
    </row>
    <row r="507" spans="1:6" ht="99.95">
      <c r="A507" s="420" t="s">
        <v>905</v>
      </c>
      <c r="B507" s="421" t="s">
        <v>906</v>
      </c>
      <c r="C507" s="420"/>
      <c r="D507" s="421" t="s">
        <v>907</v>
      </c>
      <c r="E507" s="654"/>
      <c r="F507" s="422"/>
    </row>
    <row r="508" spans="1:6">
      <c r="A508" s="420"/>
      <c r="B508" s="421"/>
      <c r="C508" s="420" t="s">
        <v>19</v>
      </c>
      <c r="D508" s="423"/>
      <c r="E508" s="654"/>
      <c r="F508" s="422"/>
    </row>
    <row r="509" spans="1:6">
      <c r="A509" s="420"/>
      <c r="B509" s="421"/>
      <c r="C509" s="420" t="s">
        <v>632</v>
      </c>
      <c r="D509" s="424" t="s">
        <v>908</v>
      </c>
      <c r="E509" s="22" t="s">
        <v>641</v>
      </c>
      <c r="F509" s="422"/>
    </row>
    <row r="510" spans="1:6">
      <c r="A510" s="420"/>
      <c r="B510" s="421"/>
      <c r="C510" s="420" t="s">
        <v>26</v>
      </c>
      <c r="D510" s="423"/>
      <c r="E510" s="654"/>
      <c r="F510" s="422"/>
    </row>
    <row r="511" spans="1:6">
      <c r="A511" s="420"/>
      <c r="B511" s="421"/>
      <c r="C511" s="420" t="s">
        <v>32</v>
      </c>
      <c r="D511" s="424" t="s">
        <v>908</v>
      </c>
      <c r="E511" s="22" t="s">
        <v>641</v>
      </c>
      <c r="F511" s="422"/>
    </row>
    <row r="512" spans="1:6">
      <c r="A512" s="420"/>
      <c r="B512" s="421"/>
      <c r="C512" s="420" t="s">
        <v>37</v>
      </c>
      <c r="D512" s="423"/>
      <c r="E512" s="654"/>
      <c r="F512" s="422"/>
    </row>
    <row r="513" spans="1:6">
      <c r="A513" s="420"/>
      <c r="B513" s="421"/>
      <c r="C513" s="420" t="s">
        <v>42</v>
      </c>
      <c r="D513" s="423"/>
      <c r="E513" s="654"/>
      <c r="F513" s="422"/>
    </row>
    <row r="514" spans="1:6">
      <c r="B514" s="209"/>
      <c r="C514" s="207"/>
      <c r="D514"/>
      <c r="E514" s="457"/>
      <c r="F514"/>
    </row>
    <row r="515" spans="1:6">
      <c r="A515" s="417">
        <v>2.8</v>
      </c>
      <c r="B515" s="653"/>
      <c r="C515" s="417"/>
      <c r="D515" s="653" t="s">
        <v>909</v>
      </c>
      <c r="E515" s="458"/>
      <c r="F515" s="419"/>
    </row>
    <row r="516" spans="1:6" ht="162.6">
      <c r="A516" s="420" t="s">
        <v>910</v>
      </c>
      <c r="B516" s="421" t="s">
        <v>911</v>
      </c>
      <c r="C516" s="420"/>
      <c r="D516" s="421" t="s">
        <v>912</v>
      </c>
      <c r="E516" s="654"/>
      <c r="F516" s="422"/>
    </row>
    <row r="517" spans="1:6">
      <c r="A517" s="420"/>
      <c r="B517" s="421"/>
      <c r="C517" s="420" t="s">
        <v>19</v>
      </c>
      <c r="D517" s="423"/>
      <c r="E517" s="654"/>
      <c r="F517" s="422"/>
    </row>
    <row r="518" spans="1:6" ht="24.95">
      <c r="A518" s="420"/>
      <c r="B518" s="421"/>
      <c r="C518" s="420" t="s">
        <v>632</v>
      </c>
      <c r="D518" s="424" t="s">
        <v>913</v>
      </c>
      <c r="E518" s="22" t="s">
        <v>641</v>
      </c>
      <c r="F518" s="422"/>
    </row>
    <row r="519" spans="1:6">
      <c r="A519" s="420"/>
      <c r="B519" s="421"/>
      <c r="C519" s="420" t="s">
        <v>26</v>
      </c>
      <c r="D519" s="423"/>
      <c r="E519" s="654"/>
      <c r="F519" s="422"/>
    </row>
    <row r="520" spans="1:6" ht="24.95">
      <c r="A520" s="420"/>
      <c r="B520" s="421"/>
      <c r="C520" s="420" t="s">
        <v>32</v>
      </c>
      <c r="D520" s="424" t="s">
        <v>914</v>
      </c>
      <c r="E520" s="22" t="s">
        <v>641</v>
      </c>
      <c r="F520" s="422"/>
    </row>
    <row r="521" spans="1:6" ht="24.95">
      <c r="A521" s="420"/>
      <c r="B521" s="421"/>
      <c r="C521" s="420" t="s">
        <v>37</v>
      </c>
      <c r="D521" s="423" t="s">
        <v>915</v>
      </c>
      <c r="E521" s="654" t="s">
        <v>641</v>
      </c>
      <c r="F521" s="422"/>
    </row>
    <row r="522" spans="1:6">
      <c r="A522" s="420"/>
      <c r="B522" s="421"/>
      <c r="C522" s="420" t="s">
        <v>42</v>
      </c>
      <c r="D522" s="423"/>
      <c r="E522" s="654"/>
      <c r="F522" s="422"/>
    </row>
    <row r="523" spans="1:6">
      <c r="A523"/>
      <c r="B523"/>
      <c r="D523"/>
      <c r="E523"/>
      <c r="F523"/>
    </row>
    <row r="524" spans="1:6" ht="87.6">
      <c r="A524" s="420" t="s">
        <v>916</v>
      </c>
      <c r="B524" s="421" t="s">
        <v>917</v>
      </c>
      <c r="C524" s="420"/>
      <c r="D524" s="421" t="s">
        <v>918</v>
      </c>
      <c r="E524" s="654"/>
      <c r="F524" s="422"/>
    </row>
    <row r="525" spans="1:6">
      <c r="A525" s="420"/>
      <c r="B525" s="421"/>
      <c r="C525" s="420" t="s">
        <v>19</v>
      </c>
      <c r="D525" s="423"/>
      <c r="E525" s="654"/>
      <c r="F525" s="422"/>
    </row>
    <row r="526" spans="1:6" ht="24.95">
      <c r="A526" s="420"/>
      <c r="B526" s="421"/>
      <c r="C526" s="420" t="s">
        <v>632</v>
      </c>
      <c r="D526" s="424" t="s">
        <v>919</v>
      </c>
      <c r="E526" s="22" t="s">
        <v>641</v>
      </c>
      <c r="F526" s="422"/>
    </row>
    <row r="527" spans="1:6">
      <c r="A527" s="420"/>
      <c r="B527" s="421"/>
      <c r="C527" s="420" t="s">
        <v>26</v>
      </c>
      <c r="D527" s="423"/>
      <c r="E527" s="654"/>
      <c r="F527" s="422"/>
    </row>
    <row r="528" spans="1:6" ht="24.95">
      <c r="A528" s="420"/>
      <c r="B528" s="421"/>
      <c r="C528" s="420" t="s">
        <v>32</v>
      </c>
      <c r="D528" s="423" t="s">
        <v>920</v>
      </c>
      <c r="E528" s="654" t="s">
        <v>641</v>
      </c>
      <c r="F528" s="422"/>
    </row>
    <row r="529" spans="1:6">
      <c r="A529" s="420"/>
      <c r="B529" s="421"/>
      <c r="C529" s="420" t="s">
        <v>37</v>
      </c>
      <c r="D529" s="423"/>
      <c r="E529" s="654"/>
      <c r="F529" s="422"/>
    </row>
    <row r="530" spans="1:6">
      <c r="A530" s="420"/>
      <c r="B530" s="421"/>
      <c r="C530" s="420" t="s">
        <v>42</v>
      </c>
      <c r="D530" s="423"/>
      <c r="E530" s="654"/>
      <c r="F530" s="422"/>
    </row>
    <row r="531" spans="1:6">
      <c r="A531"/>
      <c r="B531"/>
      <c r="D531"/>
      <c r="E531"/>
      <c r="F531"/>
    </row>
    <row r="532" spans="1:6">
      <c r="A532" s="420" t="s">
        <v>921</v>
      </c>
      <c r="B532" s="421" t="s">
        <v>922</v>
      </c>
      <c r="C532" s="420"/>
      <c r="D532" s="421" t="s">
        <v>923</v>
      </c>
      <c r="E532" s="654"/>
      <c r="F532" s="422"/>
    </row>
    <row r="533" spans="1:6">
      <c r="A533" s="420"/>
      <c r="B533" s="421"/>
      <c r="C533" s="420" t="s">
        <v>19</v>
      </c>
      <c r="D533" s="423"/>
      <c r="E533" s="654"/>
      <c r="F533" s="422"/>
    </row>
    <row r="534" spans="1:6" ht="46.35" customHeight="1">
      <c r="A534" s="420"/>
      <c r="B534" s="421"/>
      <c r="C534" s="420" t="s">
        <v>632</v>
      </c>
      <c r="D534" s="438" t="s">
        <v>924</v>
      </c>
      <c r="E534" s="22" t="s">
        <v>641</v>
      </c>
      <c r="F534" s="422"/>
    </row>
    <row r="535" spans="1:6">
      <c r="A535" s="420"/>
      <c r="B535" s="421"/>
      <c r="C535" s="420" t="s">
        <v>26</v>
      </c>
      <c r="D535" s="423"/>
      <c r="E535" s="654"/>
      <c r="F535" s="422"/>
    </row>
    <row r="536" spans="1:6" ht="24.95">
      <c r="A536" s="420"/>
      <c r="B536" s="421"/>
      <c r="C536" s="420" t="s">
        <v>32</v>
      </c>
      <c r="D536" s="423" t="s">
        <v>925</v>
      </c>
      <c r="E536" s="654" t="s">
        <v>641</v>
      </c>
      <c r="F536" s="422"/>
    </row>
    <row r="537" spans="1:6" ht="24.95">
      <c r="A537" s="420"/>
      <c r="B537" s="421"/>
      <c r="C537" s="420" t="s">
        <v>37</v>
      </c>
      <c r="D537" s="423" t="s">
        <v>925</v>
      </c>
      <c r="E537" s="654" t="s">
        <v>641</v>
      </c>
      <c r="F537" s="422"/>
    </row>
    <row r="538" spans="1:6">
      <c r="A538" s="420"/>
      <c r="B538" s="421"/>
      <c r="C538" s="420" t="s">
        <v>42</v>
      </c>
      <c r="D538" s="423"/>
      <c r="E538" s="654"/>
      <c r="F538" s="422"/>
    </row>
    <row r="539" spans="1:6">
      <c r="A539"/>
      <c r="B539"/>
      <c r="D539"/>
      <c r="E539"/>
      <c r="F539"/>
    </row>
    <row r="540" spans="1:6">
      <c r="A540" s="417">
        <v>2.9</v>
      </c>
      <c r="B540" s="653"/>
      <c r="C540" s="417"/>
      <c r="D540" s="653" t="s">
        <v>926</v>
      </c>
      <c r="E540" s="458"/>
      <c r="F540" s="419"/>
    </row>
    <row r="541" spans="1:6" ht="87.6">
      <c r="A541" s="420" t="s">
        <v>927</v>
      </c>
      <c r="B541" s="421" t="s">
        <v>928</v>
      </c>
      <c r="C541" s="420"/>
      <c r="D541" s="421" t="s">
        <v>929</v>
      </c>
      <c r="E541" s="654"/>
      <c r="F541" s="422"/>
    </row>
    <row r="542" spans="1:6">
      <c r="A542" s="420"/>
      <c r="B542" s="421"/>
      <c r="C542" s="420" t="s">
        <v>19</v>
      </c>
      <c r="D542" s="423"/>
      <c r="E542" s="654"/>
      <c r="F542" s="422"/>
    </row>
    <row r="543" spans="1:6" ht="44.85" customHeight="1">
      <c r="A543" s="420"/>
      <c r="B543" s="421"/>
      <c r="C543" s="420" t="s">
        <v>632</v>
      </c>
      <c r="D543" s="424" t="s">
        <v>930</v>
      </c>
      <c r="E543" s="22" t="s">
        <v>641</v>
      </c>
      <c r="F543" s="422"/>
    </row>
    <row r="544" spans="1:6">
      <c r="A544" s="420"/>
      <c r="B544" s="421"/>
      <c r="C544" s="420" t="s">
        <v>26</v>
      </c>
      <c r="D544" s="423" t="s">
        <v>822</v>
      </c>
      <c r="E544" s="654"/>
      <c r="F544" s="422"/>
    </row>
    <row r="545" spans="1:6">
      <c r="A545" s="420"/>
      <c r="B545" s="421"/>
      <c r="C545" s="420" t="s">
        <v>32</v>
      </c>
      <c r="D545" s="423" t="s">
        <v>931</v>
      </c>
      <c r="E545" s="654" t="s">
        <v>641</v>
      </c>
      <c r="F545" s="422"/>
    </row>
    <row r="546" spans="1:6" ht="24.95">
      <c r="A546" s="420"/>
      <c r="B546" s="421"/>
      <c r="C546" s="420" t="s">
        <v>37</v>
      </c>
      <c r="D546" s="423" t="s">
        <v>932</v>
      </c>
      <c r="E546" s="654" t="s">
        <v>641</v>
      </c>
      <c r="F546" s="422"/>
    </row>
    <row r="547" spans="1:6">
      <c r="A547" s="420"/>
      <c r="B547" s="421"/>
      <c r="C547" s="420" t="s">
        <v>42</v>
      </c>
      <c r="D547" s="423"/>
      <c r="E547" s="654"/>
      <c r="F547" s="422"/>
    </row>
    <row r="548" spans="1:6">
      <c r="A548"/>
      <c r="B548"/>
      <c r="D548"/>
      <c r="E548"/>
      <c r="F548"/>
    </row>
    <row r="549" spans="1:6" ht="75">
      <c r="A549" s="420" t="s">
        <v>933</v>
      </c>
      <c r="B549" s="421" t="s">
        <v>934</v>
      </c>
      <c r="C549" s="420"/>
      <c r="D549" s="421" t="s">
        <v>935</v>
      </c>
      <c r="E549" s="654"/>
      <c r="F549" s="422"/>
    </row>
    <row r="550" spans="1:6">
      <c r="A550" s="420"/>
      <c r="B550" s="421"/>
      <c r="C550" s="420" t="s">
        <v>19</v>
      </c>
      <c r="D550" s="423"/>
      <c r="E550" s="654"/>
      <c r="F550" s="422"/>
    </row>
    <row r="551" spans="1:6">
      <c r="A551" s="420"/>
      <c r="B551" s="421"/>
      <c r="C551" s="420" t="s">
        <v>632</v>
      </c>
      <c r="D551" s="438" t="s">
        <v>936</v>
      </c>
      <c r="E551" s="22" t="s">
        <v>641</v>
      </c>
      <c r="F551" s="422"/>
    </row>
    <row r="552" spans="1:6">
      <c r="A552" s="420"/>
      <c r="B552" s="421"/>
      <c r="C552" s="420" t="s">
        <v>26</v>
      </c>
      <c r="D552" s="423" t="s">
        <v>822</v>
      </c>
      <c r="E552" s="654"/>
      <c r="F552" s="422"/>
    </row>
    <row r="553" spans="1:6">
      <c r="A553" s="420"/>
      <c r="B553" s="421"/>
      <c r="C553" s="420" t="s">
        <v>32</v>
      </c>
      <c r="D553" s="438" t="s">
        <v>936</v>
      </c>
      <c r="E553" s="22" t="s">
        <v>641</v>
      </c>
      <c r="F553" s="422"/>
    </row>
    <row r="554" spans="1:6">
      <c r="A554" s="420"/>
      <c r="B554" s="421"/>
      <c r="C554" s="420" t="s">
        <v>37</v>
      </c>
      <c r="D554" s="423" t="s">
        <v>937</v>
      </c>
      <c r="E554" s="654" t="s">
        <v>641</v>
      </c>
      <c r="F554" s="422"/>
    </row>
    <row r="555" spans="1:6">
      <c r="A555" s="420"/>
      <c r="B555" s="421"/>
      <c r="C555" s="420" t="s">
        <v>42</v>
      </c>
      <c r="D555" s="423"/>
      <c r="E555" s="654"/>
      <c r="F555" s="422"/>
    </row>
    <row r="556" spans="1:6">
      <c r="A556"/>
      <c r="B556"/>
      <c r="D556"/>
      <c r="E556"/>
      <c r="F556"/>
    </row>
    <row r="557" spans="1:6" ht="75">
      <c r="A557" s="420" t="s">
        <v>938</v>
      </c>
      <c r="B557" s="421" t="s">
        <v>939</v>
      </c>
      <c r="C557" s="420"/>
      <c r="D557" s="421" t="s">
        <v>940</v>
      </c>
      <c r="E557" s="654"/>
      <c r="F557" s="422"/>
    </row>
    <row r="558" spans="1:6">
      <c r="A558" s="420"/>
      <c r="B558" s="421"/>
      <c r="C558" s="420" t="s">
        <v>19</v>
      </c>
      <c r="D558" s="423"/>
      <c r="E558" s="654"/>
      <c r="F558" s="422"/>
    </row>
    <row r="559" spans="1:6">
      <c r="A559" s="420"/>
      <c r="B559" s="421"/>
      <c r="C559" s="420" t="s">
        <v>632</v>
      </c>
      <c r="D559" s="438" t="s">
        <v>936</v>
      </c>
      <c r="E559" s="22" t="s">
        <v>641</v>
      </c>
      <c r="F559" s="422"/>
    </row>
    <row r="560" spans="1:6">
      <c r="A560" s="420"/>
      <c r="B560" s="421"/>
      <c r="C560" s="420" t="s">
        <v>26</v>
      </c>
      <c r="D560" s="423" t="s">
        <v>822</v>
      </c>
      <c r="E560" s="654"/>
      <c r="F560" s="422"/>
    </row>
    <row r="561" spans="1:6">
      <c r="A561" s="420"/>
      <c r="B561" s="421"/>
      <c r="C561" s="420" t="s">
        <v>32</v>
      </c>
      <c r="D561" s="438" t="s">
        <v>936</v>
      </c>
      <c r="E561" s="22" t="s">
        <v>641</v>
      </c>
      <c r="F561" s="422"/>
    </row>
    <row r="562" spans="1:6">
      <c r="A562" s="420"/>
      <c r="B562" s="421"/>
      <c r="C562" s="420" t="s">
        <v>37</v>
      </c>
      <c r="D562" s="423" t="s">
        <v>937</v>
      </c>
      <c r="E562" s="654"/>
      <c r="F562" s="422"/>
    </row>
    <row r="563" spans="1:6">
      <c r="A563" s="420"/>
      <c r="B563" s="421"/>
      <c r="C563" s="420" t="s">
        <v>42</v>
      </c>
      <c r="D563" s="423"/>
      <c r="E563" s="654"/>
      <c r="F563" s="422"/>
    </row>
    <row r="564" spans="1:6">
      <c r="A564"/>
      <c r="B564"/>
      <c r="D564"/>
      <c r="E564"/>
      <c r="F564"/>
    </row>
    <row r="565" spans="1:6">
      <c r="A565" s="427">
        <v>2.1</v>
      </c>
      <c r="B565" s="653"/>
      <c r="C565" s="417"/>
      <c r="D565" s="653" t="s">
        <v>941</v>
      </c>
      <c r="E565" s="458"/>
      <c r="F565" s="418"/>
    </row>
    <row r="566" spans="1:6" ht="87.6">
      <c r="A566" s="420" t="s">
        <v>942</v>
      </c>
      <c r="B566" s="421" t="s">
        <v>943</v>
      </c>
      <c r="C566" s="420"/>
      <c r="D566" s="421" t="s">
        <v>944</v>
      </c>
      <c r="E566" s="654"/>
      <c r="F566" s="422"/>
    </row>
    <row r="567" spans="1:6">
      <c r="A567" s="420"/>
      <c r="B567" s="421"/>
      <c r="C567" s="420" t="s">
        <v>19</v>
      </c>
      <c r="D567" s="423"/>
      <c r="E567" s="654"/>
      <c r="F567" s="422"/>
    </row>
    <row r="568" spans="1:6" ht="32.25" customHeight="1">
      <c r="A568" s="420"/>
      <c r="B568" s="421"/>
      <c r="C568" s="420" t="s">
        <v>632</v>
      </c>
      <c r="D568" s="424" t="s">
        <v>945</v>
      </c>
      <c r="E568" s="22" t="s">
        <v>641</v>
      </c>
      <c r="F568" s="422"/>
    </row>
    <row r="569" spans="1:6">
      <c r="A569" s="420"/>
      <c r="B569" s="421"/>
      <c r="C569" s="420" t="s">
        <v>26</v>
      </c>
      <c r="D569" s="423"/>
      <c r="E569" s="654"/>
      <c r="F569" s="422"/>
    </row>
    <row r="570" spans="1:6">
      <c r="A570" s="420"/>
      <c r="B570" s="421"/>
      <c r="C570" s="420" t="s">
        <v>32</v>
      </c>
      <c r="D570" s="424" t="s">
        <v>945</v>
      </c>
      <c r="E570" s="22" t="s">
        <v>641</v>
      </c>
      <c r="F570" s="422"/>
    </row>
    <row r="571" spans="1:6">
      <c r="A571" s="420"/>
      <c r="B571" s="421"/>
      <c r="C571" s="420" t="s">
        <v>37</v>
      </c>
      <c r="D571" s="423"/>
      <c r="E571" s="654"/>
      <c r="F571" s="422"/>
    </row>
    <row r="572" spans="1:6">
      <c r="A572" s="420"/>
      <c r="B572" s="421"/>
      <c r="C572" s="420" t="s">
        <v>42</v>
      </c>
      <c r="D572" s="423"/>
      <c r="E572" s="654"/>
      <c r="F572" s="422"/>
    </row>
    <row r="573" spans="1:6">
      <c r="A573"/>
      <c r="B573"/>
      <c r="D573"/>
      <c r="E573"/>
      <c r="F573"/>
    </row>
    <row r="574" spans="1:6" ht="87.6">
      <c r="A574" s="420" t="s">
        <v>946</v>
      </c>
      <c r="B574" s="421" t="s">
        <v>947</v>
      </c>
      <c r="C574" s="420"/>
      <c r="D574" s="421" t="s">
        <v>948</v>
      </c>
      <c r="E574" s="654"/>
      <c r="F574" s="422"/>
    </row>
    <row r="575" spans="1:6">
      <c r="A575" s="420"/>
      <c r="B575" s="421"/>
      <c r="C575" s="420" t="s">
        <v>19</v>
      </c>
      <c r="D575" s="423"/>
      <c r="E575" s="654"/>
      <c r="F575" s="422"/>
    </row>
    <row r="576" spans="1:6">
      <c r="A576" s="420"/>
      <c r="B576" s="421"/>
      <c r="C576" s="420" t="s">
        <v>632</v>
      </c>
      <c r="D576" s="424" t="s">
        <v>945</v>
      </c>
      <c r="E576" s="22" t="s">
        <v>641</v>
      </c>
      <c r="F576" s="422"/>
    </row>
    <row r="577" spans="1:6">
      <c r="A577" s="420"/>
      <c r="B577" s="421"/>
      <c r="C577" s="420" t="s">
        <v>26</v>
      </c>
      <c r="D577" s="423"/>
      <c r="E577" s="654"/>
      <c r="F577" s="422"/>
    </row>
    <row r="578" spans="1:6">
      <c r="A578" s="420"/>
      <c r="B578" s="421"/>
      <c r="C578" s="420" t="s">
        <v>32</v>
      </c>
      <c r="D578" s="424" t="s">
        <v>945</v>
      </c>
      <c r="E578" s="22" t="s">
        <v>641</v>
      </c>
      <c r="F578" s="422"/>
    </row>
    <row r="579" spans="1:6">
      <c r="A579" s="420"/>
      <c r="B579" s="421"/>
      <c r="C579" s="420" t="s">
        <v>37</v>
      </c>
      <c r="D579" s="423"/>
      <c r="E579" s="654"/>
      <c r="F579" s="422"/>
    </row>
    <row r="580" spans="1:6">
      <c r="A580" s="420"/>
      <c r="B580" s="421"/>
      <c r="C580" s="420" t="s">
        <v>42</v>
      </c>
      <c r="D580" s="423"/>
      <c r="E580" s="654"/>
      <c r="F580" s="422"/>
    </row>
    <row r="581" spans="1:6">
      <c r="A581"/>
      <c r="B581"/>
      <c r="D581"/>
      <c r="E581"/>
      <c r="F581"/>
    </row>
    <row r="582" spans="1:6" ht="75">
      <c r="A582" s="420" t="s">
        <v>949</v>
      </c>
      <c r="B582" s="421" t="s">
        <v>950</v>
      </c>
      <c r="C582" s="420"/>
      <c r="D582" s="421" t="s">
        <v>951</v>
      </c>
      <c r="E582" s="654"/>
      <c r="F582" s="422"/>
    </row>
    <row r="583" spans="1:6">
      <c r="A583" s="420"/>
      <c r="B583" s="421"/>
      <c r="C583" s="420" t="s">
        <v>19</v>
      </c>
      <c r="D583" s="423"/>
      <c r="E583" s="654"/>
      <c r="F583" s="422"/>
    </row>
    <row r="584" spans="1:6">
      <c r="A584" s="420"/>
      <c r="B584" s="421"/>
      <c r="C584" s="420" t="s">
        <v>632</v>
      </c>
      <c r="D584" s="424" t="s">
        <v>952</v>
      </c>
      <c r="E584" s="22" t="s">
        <v>641</v>
      </c>
      <c r="F584" s="422"/>
    </row>
    <row r="585" spans="1:6">
      <c r="A585" s="420"/>
      <c r="B585" s="421"/>
      <c r="C585" s="420" t="s">
        <v>26</v>
      </c>
      <c r="D585" s="423"/>
      <c r="E585" s="654"/>
      <c r="F585" s="422"/>
    </row>
    <row r="586" spans="1:6">
      <c r="A586" s="420"/>
      <c r="B586" s="421"/>
      <c r="C586" s="420" t="s">
        <v>32</v>
      </c>
      <c r="D586" s="424" t="s">
        <v>952</v>
      </c>
      <c r="E586" s="22" t="s">
        <v>641</v>
      </c>
      <c r="F586" s="422"/>
    </row>
    <row r="587" spans="1:6">
      <c r="A587" s="420"/>
      <c r="B587" s="421"/>
      <c r="C587" s="420" t="s">
        <v>37</v>
      </c>
      <c r="D587" s="423"/>
      <c r="E587" s="654"/>
      <c r="F587" s="422"/>
    </row>
    <row r="588" spans="1:6">
      <c r="A588" s="420"/>
      <c r="B588" s="421"/>
      <c r="C588" s="420" t="s">
        <v>42</v>
      </c>
      <c r="D588" s="423"/>
      <c r="E588" s="654"/>
      <c r="F588" s="422"/>
    </row>
    <row r="589" spans="1:6">
      <c r="A589"/>
      <c r="B589"/>
      <c r="D589"/>
      <c r="E589"/>
      <c r="F589"/>
    </row>
    <row r="590" spans="1:6" ht="75">
      <c r="A590" s="420" t="s">
        <v>953</v>
      </c>
      <c r="B590" s="421" t="s">
        <v>954</v>
      </c>
      <c r="C590" s="420"/>
      <c r="D590" s="421" t="s">
        <v>955</v>
      </c>
      <c r="E590" s="654"/>
      <c r="F590" s="422"/>
    </row>
    <row r="591" spans="1:6">
      <c r="A591" s="420"/>
      <c r="B591" s="421"/>
      <c r="C591" s="420" t="s">
        <v>19</v>
      </c>
      <c r="D591" s="423"/>
      <c r="E591" s="654"/>
      <c r="F591" s="422"/>
    </row>
    <row r="592" spans="1:6">
      <c r="A592" s="420"/>
      <c r="B592" s="421"/>
      <c r="C592" s="420" t="s">
        <v>632</v>
      </c>
      <c r="D592" s="424" t="s">
        <v>952</v>
      </c>
      <c r="E592" s="22" t="s">
        <v>641</v>
      </c>
      <c r="F592" s="422"/>
    </row>
    <row r="593" spans="1:6">
      <c r="A593" s="420"/>
      <c r="B593" s="421"/>
      <c r="C593" s="420" t="s">
        <v>26</v>
      </c>
      <c r="D593" s="423"/>
      <c r="E593" s="654"/>
      <c r="F593" s="422"/>
    </row>
    <row r="594" spans="1:6">
      <c r="A594" s="420"/>
      <c r="B594" s="421"/>
      <c r="C594" s="420" t="s">
        <v>32</v>
      </c>
      <c r="D594" s="424" t="s">
        <v>952</v>
      </c>
      <c r="E594" s="22" t="s">
        <v>641</v>
      </c>
      <c r="F594" s="422"/>
    </row>
    <row r="595" spans="1:6">
      <c r="A595" s="420"/>
      <c r="B595" s="421"/>
      <c r="C595" s="420" t="s">
        <v>37</v>
      </c>
      <c r="D595" s="423"/>
      <c r="E595" s="654"/>
      <c r="F595" s="422"/>
    </row>
    <row r="596" spans="1:6">
      <c r="A596" s="420"/>
      <c r="B596" s="421"/>
      <c r="C596" s="420" t="s">
        <v>42</v>
      </c>
      <c r="D596" s="423"/>
      <c r="E596" s="654"/>
      <c r="F596" s="422"/>
    </row>
    <row r="597" spans="1:6">
      <c r="A597"/>
      <c r="B597"/>
      <c r="D597"/>
      <c r="E597"/>
      <c r="F597"/>
    </row>
    <row r="598" spans="1:6">
      <c r="A598" s="417">
        <v>2.11</v>
      </c>
      <c r="B598" s="653"/>
      <c r="C598" s="417"/>
      <c r="D598" s="653" t="s">
        <v>956</v>
      </c>
      <c r="E598" s="458"/>
      <c r="F598" s="418"/>
    </row>
    <row r="599" spans="1:6" ht="62.45">
      <c r="A599" s="420" t="s">
        <v>957</v>
      </c>
      <c r="B599" s="421" t="s">
        <v>958</v>
      </c>
      <c r="C599" s="420"/>
      <c r="D599" s="421" t="s">
        <v>959</v>
      </c>
      <c r="E599" s="654"/>
      <c r="F599" s="422"/>
    </row>
    <row r="600" spans="1:6">
      <c r="A600" s="420"/>
      <c r="B600" s="421"/>
      <c r="C600" s="420" t="s">
        <v>19</v>
      </c>
      <c r="D600" s="423"/>
      <c r="E600" s="654"/>
      <c r="F600" s="422"/>
    </row>
    <row r="601" spans="1:6" ht="37.5">
      <c r="A601" s="420"/>
      <c r="B601" s="421"/>
      <c r="C601" s="420" t="s">
        <v>632</v>
      </c>
      <c r="D601" s="424" t="s">
        <v>960</v>
      </c>
      <c r="E601" s="22" t="s">
        <v>641</v>
      </c>
      <c r="F601" s="422"/>
    </row>
    <row r="602" spans="1:6">
      <c r="A602" s="420"/>
      <c r="B602" s="421"/>
      <c r="C602" s="420" t="s">
        <v>26</v>
      </c>
      <c r="D602" s="423"/>
      <c r="E602" s="654"/>
      <c r="F602" s="422"/>
    </row>
    <row r="603" spans="1:6" ht="24.95">
      <c r="A603" s="420"/>
      <c r="B603" s="421"/>
      <c r="C603" s="420" t="s">
        <v>32</v>
      </c>
      <c r="D603" s="424" t="s">
        <v>961</v>
      </c>
      <c r="E603" s="22" t="s">
        <v>641</v>
      </c>
      <c r="F603" s="422"/>
    </row>
    <row r="604" spans="1:6">
      <c r="A604" s="420"/>
      <c r="B604" s="421"/>
      <c r="C604" s="420" t="s">
        <v>37</v>
      </c>
      <c r="D604" s="423"/>
      <c r="E604" s="654"/>
      <c r="F604" s="422"/>
    </row>
    <row r="605" spans="1:6">
      <c r="A605" s="420"/>
      <c r="B605" s="421"/>
      <c r="C605" s="420" t="s">
        <v>42</v>
      </c>
      <c r="D605" s="423"/>
      <c r="E605" s="654"/>
      <c r="F605" s="422"/>
    </row>
    <row r="606" spans="1:6">
      <c r="A606"/>
      <c r="B606"/>
      <c r="D606"/>
      <c r="E606"/>
      <c r="F606"/>
    </row>
    <row r="607" spans="1:6" ht="162.6">
      <c r="A607" s="420" t="s">
        <v>962</v>
      </c>
      <c r="B607" s="421" t="s">
        <v>963</v>
      </c>
      <c r="C607" s="420"/>
      <c r="D607" s="421" t="s">
        <v>964</v>
      </c>
      <c r="E607" s="654"/>
      <c r="F607" s="422"/>
    </row>
    <row r="608" spans="1:6">
      <c r="A608" s="420"/>
      <c r="B608" s="421"/>
      <c r="C608" s="420" t="s">
        <v>19</v>
      </c>
      <c r="D608" s="423"/>
      <c r="E608" s="654"/>
      <c r="F608" s="422"/>
    </row>
    <row r="609" spans="1:6" ht="37.5">
      <c r="A609" s="420"/>
      <c r="B609" s="421"/>
      <c r="C609" s="420" t="s">
        <v>632</v>
      </c>
      <c r="D609" s="424" t="s">
        <v>960</v>
      </c>
      <c r="E609" s="22" t="s">
        <v>641</v>
      </c>
      <c r="F609" s="422"/>
    </row>
    <row r="610" spans="1:6">
      <c r="A610" s="420"/>
      <c r="B610" s="421"/>
      <c r="C610" s="420" t="s">
        <v>26</v>
      </c>
      <c r="D610" s="423"/>
      <c r="E610" s="654"/>
      <c r="F610" s="422"/>
    </row>
    <row r="611" spans="1:6" ht="24.95">
      <c r="A611" s="420"/>
      <c r="B611" s="421"/>
      <c r="C611" s="420" t="s">
        <v>32</v>
      </c>
      <c r="D611" s="423" t="s">
        <v>965</v>
      </c>
      <c r="E611" s="654" t="s">
        <v>641</v>
      </c>
      <c r="F611" s="422"/>
    </row>
    <row r="612" spans="1:6">
      <c r="A612" s="420"/>
      <c r="B612" s="421"/>
      <c r="C612" s="420" t="s">
        <v>37</v>
      </c>
      <c r="D612" s="423"/>
      <c r="E612" s="654"/>
      <c r="F612" s="422"/>
    </row>
    <row r="613" spans="1:6">
      <c r="A613" s="420"/>
      <c r="B613" s="421"/>
      <c r="C613" s="420" t="s">
        <v>42</v>
      </c>
      <c r="D613" s="423"/>
      <c r="E613" s="654"/>
      <c r="F613" s="422"/>
    </row>
    <row r="614" spans="1:6">
      <c r="A614"/>
      <c r="B614"/>
      <c r="D614"/>
      <c r="E614"/>
      <c r="F614"/>
    </row>
    <row r="615" spans="1:6" ht="148.35" customHeight="1">
      <c r="A615" s="420" t="s">
        <v>966</v>
      </c>
      <c r="B615" s="421" t="s">
        <v>967</v>
      </c>
      <c r="C615" s="420"/>
      <c r="D615" s="421" t="s">
        <v>968</v>
      </c>
      <c r="E615" s="654"/>
      <c r="F615" s="422"/>
    </row>
    <row r="616" spans="1:6">
      <c r="A616" s="420"/>
      <c r="B616" s="421"/>
      <c r="C616" s="420" t="s">
        <v>19</v>
      </c>
      <c r="D616" s="423"/>
      <c r="E616" s="654"/>
      <c r="F616" s="422"/>
    </row>
    <row r="617" spans="1:6" ht="24.95">
      <c r="A617" s="420"/>
      <c r="B617" s="421"/>
      <c r="C617" s="420" t="s">
        <v>632</v>
      </c>
      <c r="D617" s="424" t="s">
        <v>969</v>
      </c>
      <c r="E617" s="22" t="s">
        <v>657</v>
      </c>
      <c r="F617" s="422">
        <v>2021.02</v>
      </c>
    </row>
    <row r="618" spans="1:6">
      <c r="A618" s="420"/>
      <c r="B618" s="421"/>
      <c r="C618" s="420" t="s">
        <v>26</v>
      </c>
      <c r="D618" s="423"/>
      <c r="E618" s="654"/>
      <c r="F618" s="422"/>
    </row>
    <row r="619" spans="1:6" ht="24.95">
      <c r="A619" s="420"/>
      <c r="B619" s="421"/>
      <c r="C619" s="420" t="s">
        <v>32</v>
      </c>
      <c r="D619" s="423" t="s">
        <v>970</v>
      </c>
      <c r="E619" s="654" t="s">
        <v>641</v>
      </c>
      <c r="F619" s="422"/>
    </row>
    <row r="620" spans="1:6">
      <c r="A620" s="420"/>
      <c r="B620" s="421"/>
      <c r="C620" s="420" t="s">
        <v>37</v>
      </c>
      <c r="D620" s="423"/>
      <c r="E620" s="654"/>
      <c r="F620" s="422"/>
    </row>
    <row r="621" spans="1:6">
      <c r="A621" s="420"/>
      <c r="B621" s="421"/>
      <c r="C621" s="420" t="s">
        <v>42</v>
      </c>
      <c r="D621" s="423"/>
      <c r="E621" s="654"/>
      <c r="F621" s="422"/>
    </row>
    <row r="622" spans="1:6">
      <c r="A622"/>
      <c r="B622"/>
      <c r="D622"/>
      <c r="E622"/>
      <c r="F622"/>
    </row>
    <row r="623" spans="1:6" ht="75">
      <c r="A623" s="420" t="s">
        <v>971</v>
      </c>
      <c r="B623" s="421" t="s">
        <v>972</v>
      </c>
      <c r="C623" s="420"/>
      <c r="D623" s="421" t="s">
        <v>973</v>
      </c>
      <c r="E623" s="654"/>
      <c r="F623" s="422"/>
    </row>
    <row r="624" spans="1:6">
      <c r="A624" s="420"/>
      <c r="B624" s="421"/>
      <c r="C624" s="420" t="s">
        <v>19</v>
      </c>
      <c r="D624" s="423"/>
      <c r="E624" s="654"/>
      <c r="F624" s="422"/>
    </row>
    <row r="625" spans="1:6" ht="24.95">
      <c r="A625" s="420"/>
      <c r="B625" s="421"/>
      <c r="C625" s="420" t="s">
        <v>632</v>
      </c>
      <c r="D625" s="424" t="s">
        <v>974</v>
      </c>
      <c r="E625" s="22" t="s">
        <v>641</v>
      </c>
      <c r="F625" s="422"/>
    </row>
    <row r="626" spans="1:6">
      <c r="A626" s="420"/>
      <c r="B626" s="421"/>
      <c r="C626" s="420" t="s">
        <v>26</v>
      </c>
      <c r="D626" s="423"/>
      <c r="E626" s="654"/>
      <c r="F626" s="422"/>
    </row>
    <row r="627" spans="1:6">
      <c r="A627" s="420"/>
      <c r="B627" s="421"/>
      <c r="C627" s="420" t="s">
        <v>32</v>
      </c>
      <c r="D627" s="423" t="s">
        <v>975</v>
      </c>
      <c r="E627" s="654" t="s">
        <v>641</v>
      </c>
      <c r="F627" s="422"/>
    </row>
    <row r="628" spans="1:6">
      <c r="A628" s="420"/>
      <c r="B628" s="421"/>
      <c r="C628" s="420" t="s">
        <v>37</v>
      </c>
      <c r="D628" s="423"/>
      <c r="E628" s="654"/>
      <c r="F628" s="422"/>
    </row>
    <row r="629" spans="1:6">
      <c r="A629" s="420"/>
      <c r="B629" s="421"/>
      <c r="C629" s="420" t="s">
        <v>42</v>
      </c>
      <c r="D629" s="423"/>
      <c r="E629" s="654"/>
      <c r="F629" s="422"/>
    </row>
    <row r="630" spans="1:6">
      <c r="A630"/>
      <c r="B630"/>
      <c r="D630"/>
      <c r="E630"/>
      <c r="F630"/>
    </row>
    <row r="631" spans="1:6">
      <c r="A631" s="417">
        <v>2.12</v>
      </c>
      <c r="B631" s="653"/>
      <c r="C631" s="417"/>
      <c r="D631" s="653" t="s">
        <v>976</v>
      </c>
      <c r="E631" s="458"/>
      <c r="F631" s="418"/>
    </row>
    <row r="632" spans="1:6" ht="137.44999999999999">
      <c r="A632" s="420" t="s">
        <v>977</v>
      </c>
      <c r="B632" s="421" t="s">
        <v>978</v>
      </c>
      <c r="C632" s="420"/>
      <c r="D632" s="421" t="s">
        <v>979</v>
      </c>
      <c r="E632" s="654"/>
      <c r="F632" s="422"/>
    </row>
    <row r="633" spans="1:6">
      <c r="A633" s="420"/>
      <c r="B633" s="421"/>
      <c r="C633" s="420" t="s">
        <v>19</v>
      </c>
      <c r="D633" s="423"/>
      <c r="E633" s="654"/>
      <c r="F633" s="422"/>
    </row>
    <row r="634" spans="1:6">
      <c r="A634" s="420"/>
      <c r="B634" s="421"/>
      <c r="C634" s="420" t="s">
        <v>632</v>
      </c>
      <c r="D634" s="424" t="s">
        <v>980</v>
      </c>
      <c r="E634" s="22" t="s">
        <v>641</v>
      </c>
      <c r="F634" s="422"/>
    </row>
    <row r="635" spans="1:6">
      <c r="A635" s="420"/>
      <c r="B635" s="421"/>
      <c r="C635" s="420" t="s">
        <v>26</v>
      </c>
      <c r="D635" s="423"/>
      <c r="E635" s="654"/>
      <c r="F635" s="422"/>
    </row>
    <row r="636" spans="1:6">
      <c r="A636" s="420"/>
      <c r="B636" s="421"/>
      <c r="C636" s="420" t="s">
        <v>32</v>
      </c>
      <c r="D636" s="424" t="s">
        <v>980</v>
      </c>
      <c r="E636" s="22" t="s">
        <v>641</v>
      </c>
      <c r="F636" s="422"/>
    </row>
    <row r="637" spans="1:6">
      <c r="A637" s="420"/>
      <c r="B637" s="421"/>
      <c r="C637" s="420" t="s">
        <v>37</v>
      </c>
      <c r="D637" s="423"/>
      <c r="E637" s="654"/>
      <c r="F637" s="422"/>
    </row>
    <row r="638" spans="1:6">
      <c r="A638" s="420"/>
      <c r="B638" s="421"/>
      <c r="C638" s="420" t="s">
        <v>42</v>
      </c>
      <c r="D638" s="423"/>
      <c r="E638" s="654"/>
      <c r="F638" s="422"/>
    </row>
    <row r="639" spans="1:6">
      <c r="A639"/>
      <c r="B639"/>
      <c r="D639"/>
      <c r="E639"/>
      <c r="F639"/>
    </row>
    <row r="640" spans="1:6" ht="99.95">
      <c r="A640" s="420" t="s">
        <v>981</v>
      </c>
      <c r="B640" s="421" t="s">
        <v>982</v>
      </c>
      <c r="C640" s="420"/>
      <c r="D640" s="421" t="s">
        <v>983</v>
      </c>
      <c r="E640" s="654"/>
      <c r="F640" s="422"/>
    </row>
    <row r="641" spans="1:6">
      <c r="A641" s="420"/>
      <c r="B641" s="421"/>
      <c r="C641" s="420" t="s">
        <v>19</v>
      </c>
      <c r="D641" s="423"/>
      <c r="E641" s="654"/>
      <c r="F641" s="422"/>
    </row>
    <row r="642" spans="1:6">
      <c r="A642" s="420"/>
      <c r="B642" s="421"/>
      <c r="C642" s="420" t="s">
        <v>632</v>
      </c>
      <c r="D642" s="424" t="s">
        <v>984</v>
      </c>
      <c r="E642" s="22" t="s">
        <v>641</v>
      </c>
      <c r="F642" s="422"/>
    </row>
    <row r="643" spans="1:6">
      <c r="A643" s="420"/>
      <c r="B643" s="421"/>
      <c r="C643" s="420" t="s">
        <v>26</v>
      </c>
      <c r="D643" s="423"/>
      <c r="E643" s="654"/>
      <c r="F643" s="422"/>
    </row>
    <row r="644" spans="1:6">
      <c r="A644" s="420"/>
      <c r="B644" s="421"/>
      <c r="C644" s="420" t="s">
        <v>32</v>
      </c>
      <c r="D644" s="424" t="s">
        <v>984</v>
      </c>
      <c r="E644" s="22" t="s">
        <v>641</v>
      </c>
      <c r="F644" s="422"/>
    </row>
    <row r="645" spans="1:6">
      <c r="A645" s="420"/>
      <c r="B645" s="421"/>
      <c r="C645" s="420" t="s">
        <v>37</v>
      </c>
      <c r="D645" s="423"/>
      <c r="E645" s="654"/>
      <c r="F645" s="422"/>
    </row>
    <row r="646" spans="1:6">
      <c r="A646" s="420"/>
      <c r="B646" s="421"/>
      <c r="C646" s="420" t="s">
        <v>42</v>
      </c>
      <c r="D646" s="423"/>
      <c r="E646" s="654"/>
      <c r="F646" s="422"/>
    </row>
    <row r="647" spans="1:6">
      <c r="A647"/>
      <c r="B647"/>
      <c r="D647"/>
      <c r="E647"/>
      <c r="F647"/>
    </row>
    <row r="648" spans="1:6">
      <c r="A648" s="417">
        <v>2.13</v>
      </c>
      <c r="B648" s="653"/>
      <c r="C648" s="417"/>
      <c r="D648" s="653" t="s">
        <v>985</v>
      </c>
      <c r="E648" s="458"/>
      <c r="F648" s="418"/>
    </row>
    <row r="649" spans="1:6" ht="99.95">
      <c r="A649" s="420" t="s">
        <v>986</v>
      </c>
      <c r="B649" s="421" t="s">
        <v>987</v>
      </c>
      <c r="C649" s="420"/>
      <c r="D649" s="421" t="s">
        <v>988</v>
      </c>
      <c r="E649" s="654"/>
      <c r="F649" s="422"/>
    </row>
    <row r="650" spans="1:6">
      <c r="A650" s="420"/>
      <c r="B650" s="421"/>
      <c r="C650" s="420" t="s">
        <v>19</v>
      </c>
      <c r="D650" s="423"/>
      <c r="E650" s="654"/>
      <c r="F650" s="422"/>
    </row>
    <row r="651" spans="1:6">
      <c r="A651" s="420"/>
      <c r="B651" s="421"/>
      <c r="C651" s="420" t="s">
        <v>632</v>
      </c>
      <c r="D651" s="424" t="s">
        <v>989</v>
      </c>
      <c r="E651" s="22" t="s">
        <v>641</v>
      </c>
      <c r="F651" s="422"/>
    </row>
    <row r="652" spans="1:6">
      <c r="A652" s="420"/>
      <c r="B652" s="421"/>
      <c r="C652" s="420" t="s">
        <v>26</v>
      </c>
      <c r="D652" s="423"/>
      <c r="E652" s="654"/>
      <c r="F652" s="422"/>
    </row>
    <row r="653" spans="1:6">
      <c r="A653" s="420"/>
      <c r="B653" s="421"/>
      <c r="C653" s="420" t="s">
        <v>32</v>
      </c>
      <c r="D653" s="424" t="s">
        <v>989</v>
      </c>
      <c r="E653" s="22" t="s">
        <v>641</v>
      </c>
      <c r="F653" s="422"/>
    </row>
    <row r="654" spans="1:6">
      <c r="A654" s="420"/>
      <c r="B654" s="421"/>
      <c r="C654" s="420" t="s">
        <v>37</v>
      </c>
      <c r="D654" s="423"/>
      <c r="E654" s="654"/>
      <c r="F654" s="422"/>
    </row>
    <row r="655" spans="1:6">
      <c r="A655" s="420"/>
      <c r="B655" s="421"/>
      <c r="C655" s="420" t="s">
        <v>42</v>
      </c>
      <c r="D655" s="423"/>
      <c r="E655" s="654"/>
      <c r="F655" s="422"/>
    </row>
    <row r="656" spans="1:6">
      <c r="A656"/>
      <c r="B656"/>
      <c r="D656"/>
      <c r="E656"/>
      <c r="F656"/>
    </row>
    <row r="657" spans="1:6">
      <c r="A657" s="420" t="s">
        <v>990</v>
      </c>
      <c r="B657" s="421" t="s">
        <v>991</v>
      </c>
      <c r="C657" s="420"/>
      <c r="D657" s="421" t="s">
        <v>992</v>
      </c>
      <c r="E657" s="654"/>
      <c r="F657" s="422"/>
    </row>
    <row r="658" spans="1:6">
      <c r="A658" s="420"/>
      <c r="B658" s="421"/>
      <c r="C658" s="420" t="s">
        <v>19</v>
      </c>
      <c r="D658" s="423"/>
      <c r="E658" s="654"/>
      <c r="F658" s="422"/>
    </row>
    <row r="659" spans="1:6">
      <c r="A659" s="420"/>
      <c r="B659" s="421"/>
      <c r="C659" s="420" t="s">
        <v>632</v>
      </c>
      <c r="D659" s="424" t="s">
        <v>989</v>
      </c>
      <c r="E659" s="22" t="s">
        <v>641</v>
      </c>
      <c r="F659" s="422"/>
    </row>
    <row r="660" spans="1:6">
      <c r="A660" s="420"/>
      <c r="B660" s="421"/>
      <c r="C660" s="420" t="s">
        <v>26</v>
      </c>
      <c r="D660" s="423"/>
      <c r="E660" s="654"/>
      <c r="F660" s="422"/>
    </row>
    <row r="661" spans="1:6">
      <c r="A661" s="420"/>
      <c r="B661" s="421"/>
      <c r="C661" s="420" t="s">
        <v>32</v>
      </c>
      <c r="D661" s="424" t="s">
        <v>989</v>
      </c>
      <c r="E661" s="22" t="s">
        <v>641</v>
      </c>
      <c r="F661" s="422"/>
    </row>
    <row r="662" spans="1:6">
      <c r="A662" s="420"/>
      <c r="B662" s="421"/>
      <c r="C662" s="420" t="s">
        <v>37</v>
      </c>
      <c r="D662" s="423"/>
      <c r="E662" s="654"/>
      <c r="F662" s="422"/>
    </row>
    <row r="663" spans="1:6">
      <c r="A663" s="420"/>
      <c r="B663" s="421"/>
      <c r="C663" s="420" t="s">
        <v>42</v>
      </c>
      <c r="D663" s="423"/>
      <c r="E663" s="654"/>
      <c r="F663" s="422"/>
    </row>
    <row r="664" spans="1:6">
      <c r="A664"/>
      <c r="B664"/>
      <c r="D664"/>
      <c r="E664"/>
      <c r="F664"/>
    </row>
    <row r="665" spans="1:6" ht="112.5">
      <c r="A665" s="420" t="s">
        <v>993</v>
      </c>
      <c r="B665" s="421" t="s">
        <v>994</v>
      </c>
      <c r="C665" s="420"/>
      <c r="D665" s="421" t="s">
        <v>995</v>
      </c>
      <c r="E665" s="654"/>
      <c r="F665" s="422"/>
    </row>
    <row r="666" spans="1:6">
      <c r="A666" s="420"/>
      <c r="B666" s="421"/>
      <c r="C666" s="420" t="s">
        <v>19</v>
      </c>
      <c r="D666" s="423"/>
      <c r="E666" s="654"/>
      <c r="F666" s="422"/>
    </row>
    <row r="667" spans="1:6" ht="24.95">
      <c r="A667" s="420"/>
      <c r="B667" s="421"/>
      <c r="C667" s="420" t="s">
        <v>632</v>
      </c>
      <c r="D667" s="424" t="s">
        <v>996</v>
      </c>
      <c r="E667" s="22" t="s">
        <v>641</v>
      </c>
      <c r="F667" s="422"/>
    </row>
    <row r="668" spans="1:6">
      <c r="A668" s="420"/>
      <c r="B668" s="421"/>
      <c r="C668" s="420" t="s">
        <v>26</v>
      </c>
      <c r="D668" s="423"/>
      <c r="E668" s="654"/>
      <c r="F668" s="422"/>
    </row>
    <row r="669" spans="1:6">
      <c r="A669" s="420"/>
      <c r="B669" s="421"/>
      <c r="C669" s="420" t="s">
        <v>32</v>
      </c>
      <c r="D669" s="423" t="s">
        <v>997</v>
      </c>
      <c r="E669" s="654" t="s">
        <v>641</v>
      </c>
      <c r="F669" s="422"/>
    </row>
    <row r="670" spans="1:6">
      <c r="A670" s="420"/>
      <c r="B670" s="421"/>
      <c r="C670" s="420" t="s">
        <v>37</v>
      </c>
      <c r="D670" s="423"/>
      <c r="E670" s="654"/>
      <c r="F670" s="422"/>
    </row>
    <row r="671" spans="1:6">
      <c r="A671" s="420"/>
      <c r="B671" s="421"/>
      <c r="C671" s="420" t="s">
        <v>42</v>
      </c>
      <c r="D671" s="423"/>
      <c r="E671" s="654"/>
      <c r="F671" s="422"/>
    </row>
    <row r="672" spans="1:6">
      <c r="A672"/>
      <c r="B672"/>
      <c r="D672"/>
      <c r="E672"/>
      <c r="F672"/>
    </row>
    <row r="673" spans="1:6" ht="212.45">
      <c r="A673" s="420" t="s">
        <v>998</v>
      </c>
      <c r="B673" s="421" t="s">
        <v>999</v>
      </c>
      <c r="C673" s="420"/>
      <c r="D673" s="421" t="s">
        <v>1000</v>
      </c>
      <c r="E673" s="654"/>
      <c r="F673" s="422"/>
    </row>
    <row r="674" spans="1:6">
      <c r="A674" s="420"/>
      <c r="B674" s="421"/>
      <c r="C674" s="420" t="s">
        <v>19</v>
      </c>
      <c r="D674" s="423"/>
      <c r="E674" s="654"/>
      <c r="F674" s="422"/>
    </row>
    <row r="675" spans="1:6" ht="24.95">
      <c r="A675" s="420"/>
      <c r="B675" s="421"/>
      <c r="C675" s="420" t="s">
        <v>632</v>
      </c>
      <c r="D675" s="424" t="s">
        <v>1001</v>
      </c>
      <c r="E675" s="22" t="s">
        <v>641</v>
      </c>
      <c r="F675" s="422"/>
    </row>
    <row r="676" spans="1:6">
      <c r="A676" s="420"/>
      <c r="B676" s="421"/>
      <c r="C676" s="420" t="s">
        <v>26</v>
      </c>
      <c r="D676" s="423"/>
      <c r="E676" s="654"/>
      <c r="F676" s="422"/>
    </row>
    <row r="677" spans="1:6">
      <c r="A677" s="420"/>
      <c r="B677" s="421"/>
      <c r="C677" s="420" t="s">
        <v>32</v>
      </c>
      <c r="D677" s="423" t="s">
        <v>997</v>
      </c>
      <c r="E677" s="654" t="s">
        <v>641</v>
      </c>
      <c r="F677" s="422"/>
    </row>
    <row r="678" spans="1:6">
      <c r="A678" s="420"/>
      <c r="B678" s="421"/>
      <c r="C678" s="420" t="s">
        <v>37</v>
      </c>
      <c r="D678" s="423"/>
      <c r="E678" s="654"/>
      <c r="F678" s="422"/>
    </row>
    <row r="679" spans="1:6">
      <c r="A679" s="420"/>
      <c r="B679" s="421"/>
      <c r="C679" s="420" t="s">
        <v>42</v>
      </c>
      <c r="D679" s="423"/>
      <c r="E679" s="654"/>
      <c r="F679" s="422"/>
    </row>
    <row r="680" spans="1:6">
      <c r="A680"/>
      <c r="B680"/>
      <c r="D680"/>
      <c r="E680"/>
      <c r="F680"/>
    </row>
    <row r="681" spans="1:6" ht="75">
      <c r="A681" s="420" t="s">
        <v>1002</v>
      </c>
      <c r="B681" s="421" t="s">
        <v>1003</v>
      </c>
      <c r="C681" s="420"/>
      <c r="D681" s="421" t="s">
        <v>1004</v>
      </c>
      <c r="E681" s="654"/>
      <c r="F681" s="422"/>
    </row>
    <row r="682" spans="1:6">
      <c r="A682" s="420"/>
      <c r="B682" s="421"/>
      <c r="C682" s="420" t="s">
        <v>19</v>
      </c>
      <c r="D682" s="424"/>
      <c r="E682" s="654"/>
      <c r="F682" s="422"/>
    </row>
    <row r="683" spans="1:6">
      <c r="A683" s="420"/>
      <c r="B683" s="421"/>
      <c r="C683" s="420" t="s">
        <v>632</v>
      </c>
      <c r="D683" s="424" t="s">
        <v>1005</v>
      </c>
      <c r="E683" s="22" t="s">
        <v>641</v>
      </c>
      <c r="F683" s="422"/>
    </row>
    <row r="684" spans="1:6">
      <c r="A684" s="420"/>
      <c r="B684" s="421"/>
      <c r="C684" s="420" t="s">
        <v>26</v>
      </c>
      <c r="D684" s="423"/>
      <c r="E684" s="654"/>
      <c r="F684" s="422"/>
    </row>
    <row r="685" spans="1:6">
      <c r="A685" s="420"/>
      <c r="B685" s="421"/>
      <c r="C685" s="420" t="s">
        <v>32</v>
      </c>
      <c r="D685" s="424" t="s">
        <v>1005</v>
      </c>
      <c r="E685" s="22" t="s">
        <v>641</v>
      </c>
      <c r="F685" s="422"/>
    </row>
    <row r="686" spans="1:6">
      <c r="A686" s="420"/>
      <c r="B686" s="421"/>
      <c r="C686" s="420" t="s">
        <v>37</v>
      </c>
      <c r="D686" s="423"/>
      <c r="E686" s="654"/>
      <c r="F686" s="422"/>
    </row>
    <row r="687" spans="1:6">
      <c r="A687" s="420"/>
      <c r="B687" s="421"/>
      <c r="C687" s="420" t="s">
        <v>42</v>
      </c>
      <c r="D687" s="423"/>
      <c r="E687" s="654"/>
      <c r="F687" s="422"/>
    </row>
    <row r="688" spans="1:6">
      <c r="A688" s="206"/>
      <c r="B688" s="416"/>
      <c r="F688"/>
    </row>
    <row r="689" spans="1:6">
      <c r="A689" s="420" t="s">
        <v>1006</v>
      </c>
      <c r="B689" s="421" t="s">
        <v>1007</v>
      </c>
      <c r="C689" s="420"/>
      <c r="D689" s="421" t="s">
        <v>1008</v>
      </c>
      <c r="E689" s="654"/>
      <c r="F689" s="422"/>
    </row>
    <row r="690" spans="1:6">
      <c r="A690" s="420"/>
      <c r="B690" s="421"/>
      <c r="C690" s="420" t="s">
        <v>19</v>
      </c>
      <c r="D690" s="423"/>
      <c r="E690" s="654"/>
      <c r="F690" s="422"/>
    </row>
    <row r="691" spans="1:6">
      <c r="A691" s="420"/>
      <c r="B691" s="421"/>
      <c r="C691" s="420" t="s">
        <v>632</v>
      </c>
      <c r="D691" s="424" t="s">
        <v>1005</v>
      </c>
      <c r="E691" s="22" t="s">
        <v>641</v>
      </c>
      <c r="F691" s="422"/>
    </row>
    <row r="692" spans="1:6">
      <c r="A692" s="420"/>
      <c r="B692" s="421"/>
      <c r="C692" s="420" t="s">
        <v>26</v>
      </c>
      <c r="D692" s="423"/>
      <c r="E692" s="654"/>
      <c r="F692" s="422"/>
    </row>
    <row r="693" spans="1:6">
      <c r="A693" s="420"/>
      <c r="B693" s="421"/>
      <c r="C693" s="420" t="s">
        <v>32</v>
      </c>
      <c r="D693" s="424" t="s">
        <v>1005</v>
      </c>
      <c r="E693" s="22" t="s">
        <v>641</v>
      </c>
      <c r="F693" s="422"/>
    </row>
    <row r="694" spans="1:6">
      <c r="A694" s="420"/>
      <c r="B694" s="421"/>
      <c r="C694" s="420" t="s">
        <v>37</v>
      </c>
      <c r="D694" s="423"/>
      <c r="E694" s="654"/>
      <c r="F694" s="422"/>
    </row>
    <row r="695" spans="1:6">
      <c r="A695" s="420"/>
      <c r="B695" s="421"/>
      <c r="C695" s="420" t="s">
        <v>42</v>
      </c>
      <c r="D695" s="423"/>
      <c r="E695" s="654"/>
      <c r="F695" s="422"/>
    </row>
    <row r="696" spans="1:6">
      <c r="A696" s="206"/>
      <c r="B696" s="416"/>
      <c r="F696"/>
    </row>
    <row r="697" spans="1:6">
      <c r="A697" s="417">
        <v>2.14</v>
      </c>
      <c r="B697" s="653"/>
      <c r="C697" s="417"/>
      <c r="D697" s="653" t="s">
        <v>1009</v>
      </c>
      <c r="E697" s="458"/>
      <c r="F697" s="418"/>
    </row>
    <row r="698" spans="1:6" ht="87.6">
      <c r="A698" s="420"/>
      <c r="B698" s="421" t="s">
        <v>1010</v>
      </c>
      <c r="C698" s="420"/>
      <c r="D698" s="421" t="s">
        <v>1011</v>
      </c>
      <c r="E698" s="654"/>
      <c r="F698" s="422"/>
    </row>
    <row r="699" spans="1:6">
      <c r="A699" s="420"/>
      <c r="B699" s="421"/>
      <c r="C699" s="420" t="s">
        <v>19</v>
      </c>
      <c r="D699" s="423"/>
      <c r="E699" s="654"/>
      <c r="F699" s="422"/>
    </row>
    <row r="700" spans="1:6" ht="24.95">
      <c r="A700" s="420"/>
      <c r="B700" s="421"/>
      <c r="C700" s="420" t="s">
        <v>632</v>
      </c>
      <c r="D700" s="424" t="s">
        <v>1012</v>
      </c>
      <c r="E700" s="22" t="s">
        <v>641</v>
      </c>
      <c r="F700" s="422"/>
    </row>
    <row r="701" spans="1:6">
      <c r="A701" s="420"/>
      <c r="B701" s="421"/>
      <c r="C701" s="420" t="s">
        <v>26</v>
      </c>
      <c r="D701" s="423"/>
      <c r="E701" s="654"/>
      <c r="F701" s="422"/>
    </row>
    <row r="702" spans="1:6" ht="37.5">
      <c r="A702" s="420"/>
      <c r="B702" s="421"/>
      <c r="C702" s="420" t="s">
        <v>32</v>
      </c>
      <c r="D702" s="423" t="s">
        <v>1013</v>
      </c>
      <c r="E702" s="654" t="s">
        <v>641</v>
      </c>
      <c r="F702" s="422"/>
    </row>
    <row r="703" spans="1:6">
      <c r="A703" s="420"/>
      <c r="B703" s="421"/>
      <c r="C703" s="420" t="s">
        <v>37</v>
      </c>
      <c r="D703" s="423"/>
      <c r="E703" s="654"/>
      <c r="F703" s="422"/>
    </row>
    <row r="704" spans="1:6">
      <c r="A704" s="420"/>
      <c r="B704" s="421"/>
      <c r="C704" s="420" t="s">
        <v>42</v>
      </c>
      <c r="D704" s="423"/>
      <c r="E704" s="654"/>
      <c r="F704" s="422"/>
    </row>
    <row r="705" spans="1:6">
      <c r="A705" s="206"/>
      <c r="B705" s="416"/>
      <c r="F705"/>
    </row>
    <row r="706" spans="1:6">
      <c r="A706" s="417">
        <v>2.15</v>
      </c>
      <c r="B706" s="653"/>
      <c r="C706" s="417"/>
      <c r="D706" s="653" t="s">
        <v>1014</v>
      </c>
      <c r="E706" s="458"/>
      <c r="F706" s="418"/>
    </row>
    <row r="707" spans="1:6" ht="87.6">
      <c r="A707" s="420" t="s">
        <v>1015</v>
      </c>
      <c r="B707" s="421" t="s">
        <v>1016</v>
      </c>
      <c r="C707" s="420"/>
      <c r="D707" s="421" t="s">
        <v>1017</v>
      </c>
      <c r="E707" s="654"/>
      <c r="F707" s="422"/>
    </row>
    <row r="708" spans="1:6">
      <c r="A708" s="420"/>
      <c r="B708" s="421"/>
      <c r="C708" s="420" t="s">
        <v>19</v>
      </c>
      <c r="D708" s="423"/>
      <c r="E708" s="654"/>
      <c r="F708" s="422"/>
    </row>
    <row r="709" spans="1:6" ht="24.95">
      <c r="A709" s="420"/>
      <c r="B709" s="421"/>
      <c r="C709" s="420" t="s">
        <v>632</v>
      </c>
      <c r="D709" s="424" t="s">
        <v>1018</v>
      </c>
      <c r="E709" s="22" t="s">
        <v>641</v>
      </c>
      <c r="F709" s="422"/>
    </row>
    <row r="710" spans="1:6">
      <c r="A710" s="420"/>
      <c r="B710" s="421"/>
      <c r="C710" s="420" t="s">
        <v>26</v>
      </c>
      <c r="D710" s="423"/>
      <c r="E710" s="654"/>
      <c r="F710" s="422"/>
    </row>
    <row r="711" spans="1:6" ht="37.5">
      <c r="A711" s="420"/>
      <c r="B711" s="421"/>
      <c r="C711" s="420" t="s">
        <v>32</v>
      </c>
      <c r="D711" s="424" t="s">
        <v>1019</v>
      </c>
      <c r="E711" s="22" t="s">
        <v>641</v>
      </c>
      <c r="F711" s="422"/>
    </row>
    <row r="712" spans="1:6">
      <c r="A712" s="420"/>
      <c r="B712" s="421"/>
      <c r="C712" s="420" t="s">
        <v>37</v>
      </c>
      <c r="D712" s="423"/>
      <c r="E712" s="654"/>
      <c r="F712" s="422"/>
    </row>
    <row r="713" spans="1:6">
      <c r="A713" s="420"/>
      <c r="B713" s="421"/>
      <c r="C713" s="420" t="s">
        <v>42</v>
      </c>
      <c r="D713" s="423"/>
      <c r="E713" s="654"/>
      <c r="F713" s="422"/>
    </row>
    <row r="714" spans="1:6">
      <c r="A714" s="206"/>
      <c r="B714" s="416"/>
      <c r="F714"/>
    </row>
    <row r="715" spans="1:6" ht="112.5">
      <c r="A715" s="420" t="s">
        <v>1020</v>
      </c>
      <c r="B715" s="421" t="s">
        <v>1021</v>
      </c>
      <c r="C715" s="420"/>
      <c r="D715" s="421" t="s">
        <v>1022</v>
      </c>
      <c r="E715" s="654"/>
      <c r="F715" s="422"/>
    </row>
    <row r="716" spans="1:6">
      <c r="A716" s="420"/>
      <c r="B716" s="421"/>
      <c r="C716" s="420" t="s">
        <v>19</v>
      </c>
      <c r="D716" s="424"/>
      <c r="E716" s="654"/>
      <c r="F716" s="422"/>
    </row>
    <row r="717" spans="1:6" ht="24.95">
      <c r="A717" s="420"/>
      <c r="B717" s="421"/>
      <c r="C717" s="420" t="s">
        <v>632</v>
      </c>
      <c r="D717" s="424" t="s">
        <v>1018</v>
      </c>
      <c r="E717" s="22" t="s">
        <v>641</v>
      </c>
      <c r="F717" s="422"/>
    </row>
    <row r="718" spans="1:6">
      <c r="A718" s="420"/>
      <c r="B718" s="421"/>
      <c r="C718" s="420" t="s">
        <v>26</v>
      </c>
      <c r="D718" s="423"/>
      <c r="E718" s="654"/>
      <c r="F718" s="422"/>
    </row>
    <row r="719" spans="1:6" ht="24.95">
      <c r="A719" s="420"/>
      <c r="B719" s="421"/>
      <c r="C719" s="420" t="s">
        <v>32</v>
      </c>
      <c r="D719" s="424" t="s">
        <v>1023</v>
      </c>
      <c r="E719" s="654" t="s">
        <v>641</v>
      </c>
      <c r="F719" s="422"/>
    </row>
    <row r="720" spans="1:6">
      <c r="A720" s="420"/>
      <c r="B720" s="421"/>
      <c r="C720" s="420" t="s">
        <v>37</v>
      </c>
      <c r="D720" s="423"/>
      <c r="E720" s="654"/>
      <c r="F720" s="422"/>
    </row>
    <row r="721" spans="1:6">
      <c r="A721" s="420"/>
      <c r="B721" s="421"/>
      <c r="C721" s="420" t="s">
        <v>42</v>
      </c>
      <c r="D721" s="423"/>
      <c r="E721" s="654"/>
      <c r="F721" s="422"/>
    </row>
    <row r="722" spans="1:6">
      <c r="A722"/>
      <c r="B722"/>
      <c r="D722"/>
      <c r="E722"/>
      <c r="F722"/>
    </row>
    <row r="723" spans="1:6" ht="337.5">
      <c r="A723" s="420" t="s">
        <v>1024</v>
      </c>
      <c r="B723" s="421" t="s">
        <v>1025</v>
      </c>
      <c r="C723" s="420"/>
      <c r="D723" s="421" t="s">
        <v>1026</v>
      </c>
      <c r="E723" s="654"/>
      <c r="F723" s="422"/>
    </row>
    <row r="724" spans="1:6">
      <c r="A724" s="420"/>
      <c r="B724" s="421"/>
      <c r="C724" s="420" t="s">
        <v>19</v>
      </c>
      <c r="D724" s="423"/>
      <c r="E724" s="654"/>
      <c r="F724" s="422"/>
    </row>
    <row r="725" spans="1:6" ht="24.95">
      <c r="A725" s="420"/>
      <c r="B725" s="421"/>
      <c r="C725" s="420" t="s">
        <v>632</v>
      </c>
      <c r="D725" s="424" t="s">
        <v>1018</v>
      </c>
      <c r="E725" s="22" t="s">
        <v>641</v>
      </c>
      <c r="F725" s="422"/>
    </row>
    <row r="726" spans="1:6">
      <c r="A726" s="420"/>
      <c r="B726" s="421"/>
      <c r="C726" s="420" t="s">
        <v>26</v>
      </c>
      <c r="D726" s="423"/>
      <c r="E726" s="654"/>
      <c r="F726" s="422"/>
    </row>
    <row r="727" spans="1:6">
      <c r="A727" s="420"/>
      <c r="B727" s="421"/>
      <c r="C727" s="420" t="s">
        <v>32</v>
      </c>
      <c r="D727" s="423" t="s">
        <v>1027</v>
      </c>
      <c r="E727" s="654" t="s">
        <v>641</v>
      </c>
      <c r="F727" s="422"/>
    </row>
    <row r="728" spans="1:6">
      <c r="A728" s="420"/>
      <c r="B728" s="421"/>
      <c r="C728" s="420" t="s">
        <v>37</v>
      </c>
      <c r="D728" s="423"/>
      <c r="E728" s="654"/>
      <c r="F728" s="422"/>
    </row>
    <row r="729" spans="1:6">
      <c r="A729" s="420"/>
      <c r="B729" s="421"/>
      <c r="C729" s="420" t="s">
        <v>42</v>
      </c>
      <c r="D729" s="423"/>
      <c r="E729" s="654"/>
      <c r="F729" s="422"/>
    </row>
    <row r="730" spans="1:6">
      <c r="A730"/>
      <c r="B730"/>
      <c r="C730"/>
      <c r="D730"/>
      <c r="E730"/>
      <c r="F730"/>
    </row>
    <row r="731" spans="1:6" ht="87.6">
      <c r="A731" s="420" t="s">
        <v>1028</v>
      </c>
      <c r="B731" s="421" t="s">
        <v>600</v>
      </c>
      <c r="C731" s="420"/>
      <c r="D731" s="421" t="s">
        <v>1029</v>
      </c>
      <c r="E731" s="654"/>
      <c r="F731" s="422"/>
    </row>
    <row r="732" spans="1:6">
      <c r="A732" s="420"/>
      <c r="B732" s="421"/>
      <c r="C732" s="420" t="s">
        <v>19</v>
      </c>
      <c r="D732" s="423"/>
      <c r="E732" s="654"/>
      <c r="F732" s="422"/>
    </row>
    <row r="733" spans="1:6" ht="24.95">
      <c r="A733" s="420"/>
      <c r="B733" s="421"/>
      <c r="C733" s="420" t="s">
        <v>632</v>
      </c>
      <c r="D733" s="424" t="s">
        <v>1018</v>
      </c>
      <c r="E733" s="22" t="s">
        <v>641</v>
      </c>
      <c r="F733" s="422"/>
    </row>
    <row r="734" spans="1:6">
      <c r="A734" s="420"/>
      <c r="B734" s="421"/>
      <c r="C734" s="420" t="s">
        <v>26</v>
      </c>
      <c r="D734" s="423" t="s">
        <v>822</v>
      </c>
      <c r="E734" s="654"/>
      <c r="F734" s="422"/>
    </row>
    <row r="735" spans="1:6" ht="24.95">
      <c r="A735" s="420"/>
      <c r="B735" s="421"/>
      <c r="C735" s="420" t="s">
        <v>32</v>
      </c>
      <c r="D735" s="423" t="s">
        <v>1030</v>
      </c>
      <c r="E735" s="654" t="s">
        <v>641</v>
      </c>
      <c r="F735" s="422"/>
    </row>
    <row r="736" spans="1:6" ht="24.95">
      <c r="A736" s="420"/>
      <c r="B736" s="421"/>
      <c r="C736" s="420" t="s">
        <v>37</v>
      </c>
      <c r="D736" s="423" t="s">
        <v>1030</v>
      </c>
      <c r="E736" s="654" t="s">
        <v>641</v>
      </c>
      <c r="F736" s="422"/>
    </row>
    <row r="737" spans="1:6">
      <c r="A737" s="420"/>
      <c r="B737" s="421"/>
      <c r="C737" s="420" t="s">
        <v>42</v>
      </c>
      <c r="D737" s="423"/>
      <c r="E737" s="654"/>
      <c r="F737" s="422"/>
    </row>
    <row r="738" spans="1:6">
      <c r="A738"/>
      <c r="B738"/>
      <c r="C738"/>
      <c r="D738"/>
      <c r="E738"/>
      <c r="F738"/>
    </row>
    <row r="739" spans="1:6" ht="125.1">
      <c r="A739" s="420" t="s">
        <v>1031</v>
      </c>
      <c r="B739" s="421" t="s">
        <v>1032</v>
      </c>
      <c r="C739" s="420"/>
      <c r="D739" s="421" t="s">
        <v>1033</v>
      </c>
      <c r="E739" s="654"/>
      <c r="F739" s="422"/>
    </row>
    <row r="740" spans="1:6">
      <c r="A740" s="420"/>
      <c r="B740" s="421"/>
      <c r="C740" s="420" t="s">
        <v>19</v>
      </c>
      <c r="D740" s="423"/>
      <c r="E740" s="654"/>
      <c r="F740" s="422"/>
    </row>
    <row r="741" spans="1:6">
      <c r="A741" s="420"/>
      <c r="B741" s="421"/>
      <c r="C741" s="420" t="s">
        <v>632</v>
      </c>
      <c r="D741" s="424" t="s">
        <v>1034</v>
      </c>
      <c r="E741" s="22" t="s">
        <v>641</v>
      </c>
      <c r="F741" s="422"/>
    </row>
    <row r="742" spans="1:6">
      <c r="A742" s="420"/>
      <c r="B742" s="421"/>
      <c r="C742" s="420" t="s">
        <v>26</v>
      </c>
      <c r="D742" s="424" t="s">
        <v>1034</v>
      </c>
      <c r="E742" s="22" t="s">
        <v>641</v>
      </c>
      <c r="F742" s="422"/>
    </row>
    <row r="743" spans="1:6">
      <c r="A743" s="420"/>
      <c r="B743" s="421"/>
      <c r="C743" s="420" t="s">
        <v>32</v>
      </c>
      <c r="D743" s="423"/>
      <c r="E743" s="654"/>
      <c r="F743" s="422"/>
    </row>
    <row r="744" spans="1:6">
      <c r="A744" s="420"/>
      <c r="B744" s="421"/>
      <c r="C744" s="420" t="s">
        <v>37</v>
      </c>
      <c r="D744" s="423" t="s">
        <v>1034</v>
      </c>
      <c r="E744" s="654" t="s">
        <v>641</v>
      </c>
      <c r="F744" s="422"/>
    </row>
    <row r="745" spans="1:6">
      <c r="A745" s="420"/>
      <c r="B745" s="421"/>
      <c r="C745" s="420" t="s">
        <v>42</v>
      </c>
      <c r="D745" s="423"/>
      <c r="E745" s="654"/>
      <c r="F745" s="422"/>
    </row>
    <row r="746" spans="1:6">
      <c r="A746"/>
      <c r="B746"/>
      <c r="D746"/>
      <c r="E746"/>
      <c r="F746"/>
    </row>
    <row r="747" spans="1:6" ht="50.1">
      <c r="A747" s="420" t="s">
        <v>1035</v>
      </c>
      <c r="B747" s="421" t="s">
        <v>1036</v>
      </c>
      <c r="C747" s="420"/>
      <c r="D747" s="421" t="s">
        <v>1037</v>
      </c>
      <c r="E747" s="654"/>
      <c r="F747" s="422"/>
    </row>
    <row r="748" spans="1:6">
      <c r="A748" s="420"/>
      <c r="B748" s="421"/>
      <c r="C748" s="420" t="s">
        <v>19</v>
      </c>
      <c r="D748" s="423"/>
      <c r="E748" s="654"/>
      <c r="F748" s="422"/>
    </row>
    <row r="749" spans="1:6">
      <c r="A749" s="420"/>
      <c r="B749" s="421"/>
      <c r="C749" s="420" t="s">
        <v>632</v>
      </c>
      <c r="D749" s="424" t="s">
        <v>1038</v>
      </c>
      <c r="E749" s="22" t="s">
        <v>641</v>
      </c>
      <c r="F749" s="422"/>
    </row>
    <row r="750" spans="1:6">
      <c r="A750" s="420"/>
      <c r="B750" s="421"/>
      <c r="C750" s="420" t="s">
        <v>26</v>
      </c>
      <c r="D750" s="423"/>
      <c r="E750" s="654"/>
      <c r="F750" s="422"/>
    </row>
    <row r="751" spans="1:6">
      <c r="A751" s="420"/>
      <c r="B751" s="421"/>
      <c r="C751" s="420" t="s">
        <v>32</v>
      </c>
      <c r="D751" s="424" t="s">
        <v>1038</v>
      </c>
      <c r="E751" s="22" t="s">
        <v>641</v>
      </c>
      <c r="F751" s="422"/>
    </row>
    <row r="752" spans="1:6">
      <c r="A752" s="420"/>
      <c r="B752" s="421"/>
      <c r="C752" s="420" t="s">
        <v>37</v>
      </c>
      <c r="D752" s="423"/>
      <c r="E752" s="654"/>
      <c r="F752" s="422"/>
    </row>
    <row r="753" spans="1:6">
      <c r="A753" s="420"/>
      <c r="B753" s="421"/>
      <c r="C753" s="420" t="s">
        <v>42</v>
      </c>
      <c r="D753" s="423"/>
      <c r="E753" s="654"/>
      <c r="F753" s="422"/>
    </row>
    <row r="754" spans="1:6">
      <c r="A754"/>
      <c r="B754"/>
      <c r="D754" s="426"/>
      <c r="E754"/>
      <c r="F754"/>
    </row>
    <row r="755" spans="1:6">
      <c r="A755" s="417">
        <v>3</v>
      </c>
      <c r="B755" s="653"/>
      <c r="C755" s="417"/>
      <c r="D755" s="653" t="s">
        <v>1039</v>
      </c>
      <c r="E755" s="458"/>
      <c r="F755" s="418"/>
    </row>
    <row r="756" spans="1:6">
      <c r="A756" s="417">
        <v>3.1</v>
      </c>
      <c r="B756" s="653"/>
      <c r="C756" s="417"/>
      <c r="D756" s="653" t="s">
        <v>1040</v>
      </c>
      <c r="E756" s="458"/>
      <c r="F756" s="418"/>
    </row>
    <row r="757" spans="1:6" ht="75">
      <c r="A757" s="420" t="s">
        <v>1041</v>
      </c>
      <c r="B757" s="421" t="s">
        <v>1042</v>
      </c>
      <c r="C757" s="420"/>
      <c r="D757" s="421" t="s">
        <v>1043</v>
      </c>
      <c r="E757" s="654"/>
      <c r="F757" s="422"/>
    </row>
    <row r="758" spans="1:6">
      <c r="A758" s="420"/>
      <c r="B758" s="421"/>
      <c r="C758" s="420" t="s">
        <v>19</v>
      </c>
      <c r="D758" s="423"/>
      <c r="E758" s="654"/>
      <c r="F758" s="422"/>
    </row>
    <row r="759" spans="1:6" ht="50.1">
      <c r="A759" s="420"/>
      <c r="B759" s="421"/>
      <c r="C759" s="420" t="s">
        <v>632</v>
      </c>
      <c r="D759" s="436" t="s">
        <v>1044</v>
      </c>
      <c r="E759" s="449" t="s">
        <v>657</v>
      </c>
      <c r="F759" s="450">
        <v>2021.02</v>
      </c>
    </row>
    <row r="760" spans="1:6" ht="37.5">
      <c r="A760" s="420"/>
      <c r="B760" s="421"/>
      <c r="C760" s="420" t="s">
        <v>26</v>
      </c>
      <c r="D760" s="423" t="s">
        <v>1045</v>
      </c>
      <c r="E760" s="654" t="s">
        <v>641</v>
      </c>
      <c r="F760" s="422"/>
    </row>
    <row r="761" spans="1:6">
      <c r="A761" s="420"/>
      <c r="B761" s="421"/>
      <c r="C761" s="420" t="s">
        <v>32</v>
      </c>
      <c r="D761" s="423"/>
      <c r="E761" s="654"/>
      <c r="F761" s="422"/>
    </row>
    <row r="762" spans="1:6" ht="37.5">
      <c r="A762" s="420"/>
      <c r="B762" s="421"/>
      <c r="C762" s="420" t="s">
        <v>37</v>
      </c>
      <c r="D762" s="423" t="s">
        <v>1046</v>
      </c>
      <c r="E762" s="654" t="s">
        <v>641</v>
      </c>
      <c r="F762" s="422"/>
    </row>
    <row r="763" spans="1:6">
      <c r="A763" s="420"/>
      <c r="B763" s="421"/>
      <c r="C763" s="420" t="s">
        <v>42</v>
      </c>
      <c r="D763" s="423"/>
      <c r="E763" s="654"/>
      <c r="F763" s="422"/>
    </row>
    <row r="764" spans="1:6">
      <c r="A764"/>
      <c r="B764"/>
      <c r="D764"/>
      <c r="E764"/>
      <c r="F764"/>
    </row>
    <row r="765" spans="1:6" ht="300">
      <c r="A765" s="420" t="s">
        <v>1047</v>
      </c>
      <c r="B765" s="421" t="s">
        <v>1048</v>
      </c>
      <c r="C765" s="420"/>
      <c r="D765" s="421" t="s">
        <v>1049</v>
      </c>
      <c r="E765" s="654"/>
      <c r="F765" s="422"/>
    </row>
    <row r="766" spans="1:6">
      <c r="A766" s="420"/>
      <c r="B766" s="421"/>
      <c r="C766" s="420" t="s">
        <v>19</v>
      </c>
      <c r="D766" s="423"/>
      <c r="E766" s="654"/>
      <c r="F766" s="422"/>
    </row>
    <row r="767" spans="1:6">
      <c r="A767" s="420"/>
      <c r="B767" s="421"/>
      <c r="C767" s="420" t="s">
        <v>632</v>
      </c>
      <c r="D767" s="424" t="s">
        <v>1050</v>
      </c>
      <c r="E767" s="22" t="s">
        <v>641</v>
      </c>
      <c r="F767" s="422"/>
    </row>
    <row r="768" spans="1:6" ht="62.45">
      <c r="A768" s="420"/>
      <c r="B768" s="421"/>
      <c r="C768" s="420" t="s">
        <v>26</v>
      </c>
      <c r="D768" s="423" t="s">
        <v>1051</v>
      </c>
      <c r="E768" s="654" t="s">
        <v>641</v>
      </c>
      <c r="F768" s="422" t="s">
        <v>1052</v>
      </c>
    </row>
    <row r="769" spans="1:6" ht="50.1">
      <c r="A769" s="420"/>
      <c r="B769" s="421"/>
      <c r="C769" s="420" t="s">
        <v>32</v>
      </c>
      <c r="D769" s="423" t="s">
        <v>1053</v>
      </c>
      <c r="E769" s="654" t="s">
        <v>641</v>
      </c>
      <c r="F769" s="422"/>
    </row>
    <row r="770" spans="1:6" ht="24.95">
      <c r="A770" s="420"/>
      <c r="B770" s="421"/>
      <c r="C770" s="420" t="s">
        <v>37</v>
      </c>
      <c r="D770" s="423" t="s">
        <v>1054</v>
      </c>
      <c r="E770" s="654" t="s">
        <v>641</v>
      </c>
      <c r="F770" s="422"/>
    </row>
    <row r="771" spans="1:6">
      <c r="A771" s="420"/>
      <c r="B771" s="421"/>
      <c r="C771" s="420" t="s">
        <v>42</v>
      </c>
      <c r="D771" s="423"/>
      <c r="E771" s="654"/>
      <c r="F771" s="422"/>
    </row>
    <row r="772" spans="1:6">
      <c r="A772"/>
      <c r="B772"/>
      <c r="D772"/>
      <c r="E772"/>
      <c r="F772"/>
    </row>
    <row r="773" spans="1:6" ht="112.5">
      <c r="A773" s="420" t="s">
        <v>1055</v>
      </c>
      <c r="B773" s="421" t="s">
        <v>1056</v>
      </c>
      <c r="C773" s="420"/>
      <c r="D773" s="421" t="s">
        <v>1057</v>
      </c>
      <c r="E773" s="654"/>
      <c r="F773" s="422"/>
    </row>
    <row r="774" spans="1:6">
      <c r="A774" s="420"/>
      <c r="B774" s="421"/>
      <c r="C774" s="420" t="s">
        <v>19</v>
      </c>
      <c r="D774" s="423"/>
      <c r="E774" s="654"/>
      <c r="F774" s="422"/>
    </row>
    <row r="775" spans="1:6" ht="24.95">
      <c r="A775" s="420"/>
      <c r="B775" s="421"/>
      <c r="C775" s="420" t="s">
        <v>632</v>
      </c>
      <c r="D775" s="424" t="s">
        <v>1058</v>
      </c>
      <c r="E775" s="22" t="s">
        <v>641</v>
      </c>
      <c r="F775" s="422"/>
    </row>
    <row r="776" spans="1:6" ht="75">
      <c r="A776" s="420"/>
      <c r="B776" s="421"/>
      <c r="C776" s="420" t="s">
        <v>26</v>
      </c>
      <c r="D776" s="423" t="s">
        <v>1059</v>
      </c>
      <c r="E776" s="654" t="s">
        <v>641</v>
      </c>
      <c r="F776" s="422" t="s">
        <v>1060</v>
      </c>
    </row>
    <row r="777" spans="1:6">
      <c r="A777" s="420"/>
      <c r="B777" s="421"/>
      <c r="C777" s="420" t="s">
        <v>32</v>
      </c>
      <c r="D777" s="423"/>
      <c r="E777" s="654"/>
      <c r="F777" s="422"/>
    </row>
    <row r="778" spans="1:6" ht="24.95">
      <c r="A778" s="420"/>
      <c r="B778" s="421"/>
      <c r="C778" s="420" t="s">
        <v>37</v>
      </c>
      <c r="D778" s="424" t="s">
        <v>1061</v>
      </c>
      <c r="E778" s="654" t="s">
        <v>641</v>
      </c>
      <c r="F778" s="422"/>
    </row>
    <row r="779" spans="1:6">
      <c r="A779" s="420"/>
      <c r="B779" s="421"/>
      <c r="C779" s="420" t="s">
        <v>42</v>
      </c>
      <c r="D779" s="423"/>
      <c r="E779" s="654"/>
      <c r="F779" s="422"/>
    </row>
    <row r="780" spans="1:6">
      <c r="A780"/>
      <c r="B780"/>
      <c r="D780"/>
      <c r="E780"/>
      <c r="F780"/>
    </row>
    <row r="781" spans="1:6" ht="137.44999999999999">
      <c r="A781" s="420" t="s">
        <v>1062</v>
      </c>
      <c r="B781" s="421" t="s">
        <v>1063</v>
      </c>
      <c r="C781" s="420"/>
      <c r="D781" s="421" t="s">
        <v>1064</v>
      </c>
      <c r="E781" s="654"/>
      <c r="F781" s="422"/>
    </row>
    <row r="782" spans="1:6">
      <c r="A782" s="420"/>
      <c r="B782" s="421"/>
      <c r="C782" s="420" t="s">
        <v>19</v>
      </c>
      <c r="D782" s="423"/>
      <c r="E782" s="654"/>
      <c r="F782" s="422"/>
    </row>
    <row r="783" spans="1:6">
      <c r="A783" s="420"/>
      <c r="B783" s="421"/>
      <c r="C783" s="420" t="s">
        <v>632</v>
      </c>
      <c r="D783" s="424" t="s">
        <v>1065</v>
      </c>
      <c r="E783" s="22" t="s">
        <v>641</v>
      </c>
      <c r="F783" s="422"/>
    </row>
    <row r="784" spans="1:6" ht="24.95">
      <c r="A784" s="420"/>
      <c r="B784" s="421"/>
      <c r="C784" s="420" t="s">
        <v>26</v>
      </c>
      <c r="D784" s="423" t="s">
        <v>1066</v>
      </c>
      <c r="E784" s="654" t="s">
        <v>641</v>
      </c>
      <c r="F784" s="422"/>
    </row>
    <row r="785" spans="1:6">
      <c r="A785" s="420"/>
      <c r="B785" s="421"/>
      <c r="C785" s="420" t="s">
        <v>32</v>
      </c>
      <c r="D785" s="423"/>
      <c r="E785" s="654"/>
      <c r="F785" s="422"/>
    </row>
    <row r="786" spans="1:6">
      <c r="A786" s="420"/>
      <c r="B786" s="421"/>
      <c r="C786" s="420" t="s">
        <v>37</v>
      </c>
      <c r="D786" s="423" t="s">
        <v>1067</v>
      </c>
      <c r="E786" s="654" t="s">
        <v>641</v>
      </c>
      <c r="F786" s="422"/>
    </row>
    <row r="787" spans="1:6">
      <c r="A787" s="420"/>
      <c r="B787" s="421"/>
      <c r="C787" s="420" t="s">
        <v>42</v>
      </c>
      <c r="D787" s="424"/>
      <c r="E787" s="654"/>
      <c r="F787" s="422"/>
    </row>
    <row r="788" spans="1:6">
      <c r="A788"/>
      <c r="B788"/>
      <c r="D788"/>
      <c r="E788"/>
      <c r="F788"/>
    </row>
    <row r="789" spans="1:6">
      <c r="A789" s="417">
        <v>3.2</v>
      </c>
      <c r="B789" s="653"/>
      <c r="C789" s="417"/>
      <c r="D789" s="653" t="s">
        <v>1068</v>
      </c>
      <c r="E789" s="458"/>
      <c r="F789" s="418"/>
    </row>
    <row r="790" spans="1:6" ht="50.1">
      <c r="A790" s="420" t="s">
        <v>1069</v>
      </c>
      <c r="B790" s="421" t="s">
        <v>1070</v>
      </c>
      <c r="C790" s="420"/>
      <c r="D790" s="421" t="s">
        <v>1071</v>
      </c>
      <c r="E790" s="654"/>
      <c r="F790" s="422"/>
    </row>
    <row r="791" spans="1:6">
      <c r="A791" s="420"/>
      <c r="B791" s="421"/>
      <c r="C791" s="420" t="s">
        <v>19</v>
      </c>
      <c r="D791" s="423"/>
      <c r="E791" s="654"/>
      <c r="F791" s="422"/>
    </row>
    <row r="792" spans="1:6">
      <c r="A792" s="420"/>
      <c r="B792" s="421"/>
      <c r="C792" s="420" t="s">
        <v>632</v>
      </c>
      <c r="D792" s="424" t="s">
        <v>1072</v>
      </c>
      <c r="E792" s="22" t="s">
        <v>641</v>
      </c>
      <c r="F792" s="422"/>
    </row>
    <row r="793" spans="1:6">
      <c r="A793" s="420"/>
      <c r="B793" s="421"/>
      <c r="C793" s="420" t="s">
        <v>26</v>
      </c>
      <c r="D793" s="423" t="s">
        <v>1073</v>
      </c>
      <c r="E793" s="654" t="s">
        <v>641</v>
      </c>
      <c r="F793" s="422"/>
    </row>
    <row r="794" spans="1:6">
      <c r="A794" s="420"/>
      <c r="B794" s="421"/>
      <c r="C794" s="420" t="s">
        <v>32</v>
      </c>
      <c r="D794" s="423"/>
      <c r="E794" s="654"/>
      <c r="F794" s="422"/>
    </row>
    <row r="795" spans="1:6">
      <c r="A795" s="420"/>
      <c r="B795" s="421"/>
      <c r="C795" s="420" t="s">
        <v>37</v>
      </c>
      <c r="D795" s="423" t="s">
        <v>1074</v>
      </c>
      <c r="E795" s="654" t="s">
        <v>641</v>
      </c>
      <c r="F795" s="422"/>
    </row>
    <row r="796" spans="1:6">
      <c r="A796" s="420"/>
      <c r="B796" s="421"/>
      <c r="C796" s="420" t="s">
        <v>42</v>
      </c>
      <c r="D796" s="423"/>
      <c r="E796" s="654"/>
      <c r="F796" s="422"/>
    </row>
    <row r="797" spans="1:6">
      <c r="A797"/>
      <c r="B797"/>
      <c r="D797"/>
      <c r="E797"/>
      <c r="F797"/>
    </row>
    <row r="798" spans="1:6" ht="99.95">
      <c r="A798" s="420" t="s">
        <v>1075</v>
      </c>
      <c r="B798" s="421" t="s">
        <v>1076</v>
      </c>
      <c r="C798" s="420"/>
      <c r="D798" s="421" t="s">
        <v>1077</v>
      </c>
      <c r="E798" s="656"/>
      <c r="F798" s="422"/>
    </row>
    <row r="799" spans="1:6">
      <c r="A799" s="420"/>
      <c r="B799" s="421"/>
      <c r="C799" s="420" t="s">
        <v>19</v>
      </c>
      <c r="D799" s="423"/>
      <c r="E799" s="656"/>
      <c r="F799" s="422"/>
    </row>
    <row r="800" spans="1:6" ht="24.95">
      <c r="A800" s="420"/>
      <c r="B800" s="421"/>
      <c r="C800" s="420" t="s">
        <v>632</v>
      </c>
      <c r="D800" s="424" t="s">
        <v>1078</v>
      </c>
      <c r="E800" s="22" t="s">
        <v>641</v>
      </c>
      <c r="F800" s="422"/>
    </row>
    <row r="801" spans="1:6" ht="24.95">
      <c r="A801" s="420"/>
      <c r="B801" s="421"/>
      <c r="C801" s="420" t="s">
        <v>26</v>
      </c>
      <c r="D801" s="423" t="s">
        <v>1079</v>
      </c>
      <c r="E801" s="656" t="s">
        <v>641</v>
      </c>
      <c r="F801" s="422"/>
    </row>
    <row r="802" spans="1:6">
      <c r="A802" s="420"/>
      <c r="B802" s="421"/>
      <c r="C802" s="420" t="s">
        <v>32</v>
      </c>
      <c r="D802" s="423"/>
      <c r="E802" s="656"/>
      <c r="F802" s="422"/>
    </row>
    <row r="803" spans="1:6" ht="24.95">
      <c r="A803" s="420"/>
      <c r="B803" s="421"/>
      <c r="C803" s="420" t="s">
        <v>37</v>
      </c>
      <c r="D803" s="423" t="s">
        <v>1080</v>
      </c>
      <c r="E803" s="656" t="s">
        <v>641</v>
      </c>
      <c r="F803" s="422"/>
    </row>
    <row r="804" spans="1:6">
      <c r="A804" s="420"/>
      <c r="B804" s="421"/>
      <c r="C804" s="420" t="s">
        <v>42</v>
      </c>
      <c r="D804" s="423"/>
      <c r="E804" s="656"/>
      <c r="F804" s="422"/>
    </row>
    <row r="805" spans="1:6">
      <c r="A805"/>
      <c r="B805"/>
      <c r="D805"/>
      <c r="E805"/>
      <c r="F805"/>
    </row>
    <row r="806" spans="1:6" ht="75">
      <c r="A806" s="420" t="s">
        <v>1081</v>
      </c>
      <c r="B806" s="421" t="s">
        <v>1082</v>
      </c>
      <c r="C806" s="420"/>
      <c r="D806" s="421" t="s">
        <v>1083</v>
      </c>
      <c r="E806" s="654"/>
      <c r="F806" s="422"/>
    </row>
    <row r="807" spans="1:6">
      <c r="A807" s="420"/>
      <c r="B807" s="421"/>
      <c r="C807" s="420" t="s">
        <v>19</v>
      </c>
      <c r="D807" s="423"/>
      <c r="E807" s="654"/>
      <c r="F807" s="422"/>
    </row>
    <row r="808" spans="1:6">
      <c r="A808" s="420"/>
      <c r="B808" s="421"/>
      <c r="C808" s="420" t="s">
        <v>632</v>
      </c>
      <c r="D808" s="424" t="s">
        <v>1084</v>
      </c>
      <c r="E808" s="22" t="s">
        <v>641</v>
      </c>
      <c r="F808" s="422"/>
    </row>
    <row r="809" spans="1:6" ht="50.1">
      <c r="A809" s="420"/>
      <c r="B809" s="421"/>
      <c r="C809" s="420" t="s">
        <v>26</v>
      </c>
      <c r="D809" s="423" t="s">
        <v>1085</v>
      </c>
      <c r="E809" s="654" t="s">
        <v>641</v>
      </c>
      <c r="F809" s="422"/>
    </row>
    <row r="810" spans="1:6">
      <c r="A810" s="420"/>
      <c r="B810" s="421"/>
      <c r="C810" s="420" t="s">
        <v>32</v>
      </c>
      <c r="D810" s="423"/>
      <c r="E810" s="654"/>
      <c r="F810" s="422"/>
    </row>
    <row r="811" spans="1:6" ht="24.95">
      <c r="A811" s="420"/>
      <c r="B811" s="421"/>
      <c r="C811" s="420" t="s">
        <v>37</v>
      </c>
      <c r="D811" s="423" t="s">
        <v>1086</v>
      </c>
      <c r="E811" s="654" t="s">
        <v>641</v>
      </c>
      <c r="F811" s="422"/>
    </row>
    <row r="812" spans="1:6">
      <c r="A812" s="420"/>
      <c r="B812" s="421"/>
      <c r="C812" s="420" t="s">
        <v>42</v>
      </c>
      <c r="D812" s="423"/>
      <c r="E812" s="654"/>
      <c r="F812" s="422"/>
    </row>
    <row r="813" spans="1:6">
      <c r="A813"/>
      <c r="B813"/>
      <c r="D813"/>
      <c r="E813"/>
      <c r="F813"/>
    </row>
    <row r="814" spans="1:6" ht="87.6">
      <c r="A814" s="420" t="s">
        <v>1087</v>
      </c>
      <c r="B814" s="421" t="s">
        <v>1088</v>
      </c>
      <c r="C814" s="420"/>
      <c r="D814" s="421" t="s">
        <v>1089</v>
      </c>
      <c r="E814" s="654"/>
      <c r="F814" s="422"/>
    </row>
    <row r="815" spans="1:6">
      <c r="A815" s="420"/>
      <c r="B815" s="421"/>
      <c r="C815" s="420" t="s">
        <v>19</v>
      </c>
      <c r="D815" s="423"/>
      <c r="E815" s="654"/>
      <c r="F815" s="422"/>
    </row>
    <row r="816" spans="1:6">
      <c r="A816" s="420"/>
      <c r="B816" s="421"/>
      <c r="C816" s="420" t="s">
        <v>632</v>
      </c>
      <c r="D816" s="424" t="s">
        <v>1090</v>
      </c>
      <c r="E816" s="22" t="s">
        <v>641</v>
      </c>
      <c r="F816" s="422"/>
    </row>
    <row r="817" spans="1:6">
      <c r="A817" s="420"/>
      <c r="B817" s="421"/>
      <c r="C817" s="420" t="s">
        <v>26</v>
      </c>
      <c r="D817" s="424" t="s">
        <v>1091</v>
      </c>
      <c r="E817" s="22" t="s">
        <v>641</v>
      </c>
      <c r="F817" s="422"/>
    </row>
    <row r="818" spans="1:6">
      <c r="A818" s="420"/>
      <c r="B818" s="421"/>
      <c r="C818" s="420" t="s">
        <v>32</v>
      </c>
      <c r="D818" s="423"/>
      <c r="E818" s="654"/>
      <c r="F818" s="422"/>
    </row>
    <row r="819" spans="1:6">
      <c r="A819" s="420"/>
      <c r="B819" s="421"/>
      <c r="C819" s="420" t="s">
        <v>37</v>
      </c>
      <c r="D819" s="423" t="s">
        <v>1090</v>
      </c>
      <c r="E819" s="654" t="s">
        <v>641</v>
      </c>
      <c r="F819" s="422"/>
    </row>
    <row r="820" spans="1:6">
      <c r="A820" s="420"/>
      <c r="B820" s="421"/>
      <c r="C820" s="420" t="s">
        <v>42</v>
      </c>
      <c r="D820" s="423"/>
      <c r="E820" s="654"/>
      <c r="F820" s="422"/>
    </row>
    <row r="821" spans="1:6">
      <c r="A821"/>
      <c r="B821"/>
      <c r="D821"/>
      <c r="E821"/>
      <c r="F821"/>
    </row>
    <row r="822" spans="1:6" ht="112.5">
      <c r="A822" s="420" t="s">
        <v>1092</v>
      </c>
      <c r="B822" s="421" t="s">
        <v>1093</v>
      </c>
      <c r="C822" s="420"/>
      <c r="D822" s="421" t="s">
        <v>1094</v>
      </c>
      <c r="E822" s="654"/>
      <c r="F822" s="422"/>
    </row>
    <row r="823" spans="1:6">
      <c r="A823" s="420"/>
      <c r="B823" s="421"/>
      <c r="C823" s="420" t="s">
        <v>19</v>
      </c>
      <c r="D823" s="423"/>
      <c r="E823" s="654"/>
      <c r="F823" s="422"/>
    </row>
    <row r="824" spans="1:6">
      <c r="A824" s="420"/>
      <c r="B824" s="421"/>
      <c r="C824" s="420" t="s">
        <v>632</v>
      </c>
      <c r="D824" s="424" t="s">
        <v>1095</v>
      </c>
      <c r="E824" s="22" t="s">
        <v>641</v>
      </c>
      <c r="F824" s="422"/>
    </row>
    <row r="825" spans="1:6">
      <c r="A825" s="420"/>
      <c r="B825" s="421"/>
      <c r="C825" s="420" t="s">
        <v>26</v>
      </c>
      <c r="D825" s="424" t="s">
        <v>1096</v>
      </c>
      <c r="E825" s="22" t="s">
        <v>641</v>
      </c>
      <c r="F825" s="422"/>
    </row>
    <row r="826" spans="1:6">
      <c r="A826" s="420"/>
      <c r="B826" s="421"/>
      <c r="C826" s="420" t="s">
        <v>32</v>
      </c>
      <c r="D826" s="423"/>
      <c r="E826" s="654"/>
      <c r="F826" s="422"/>
    </row>
    <row r="827" spans="1:6">
      <c r="A827" s="420"/>
      <c r="B827" s="421"/>
      <c r="C827" s="420" t="s">
        <v>37</v>
      </c>
      <c r="D827" s="423" t="s">
        <v>1097</v>
      </c>
      <c r="E827" s="654" t="s">
        <v>641</v>
      </c>
      <c r="F827" s="422"/>
    </row>
    <row r="828" spans="1:6">
      <c r="A828" s="420"/>
      <c r="B828" s="421"/>
      <c r="C828" s="420" t="s">
        <v>42</v>
      </c>
      <c r="D828" s="423"/>
      <c r="E828" s="654"/>
      <c r="F828" s="422"/>
    </row>
    <row r="829" spans="1:6">
      <c r="A829"/>
      <c r="B829"/>
      <c r="D829"/>
      <c r="E829"/>
      <c r="F829"/>
    </row>
    <row r="830" spans="1:6">
      <c r="A830" s="417">
        <v>3.3</v>
      </c>
      <c r="B830" s="653"/>
      <c r="C830" s="417"/>
      <c r="D830" s="653" t="s">
        <v>1098</v>
      </c>
      <c r="E830" s="458"/>
      <c r="F830" s="418"/>
    </row>
    <row r="831" spans="1:6" ht="125.1">
      <c r="A831" s="420" t="s">
        <v>1099</v>
      </c>
      <c r="B831" s="421" t="s">
        <v>1100</v>
      </c>
      <c r="C831" s="420"/>
      <c r="D831" s="421" t="s">
        <v>1101</v>
      </c>
      <c r="E831" s="654"/>
      <c r="F831" s="422"/>
    </row>
    <row r="832" spans="1:6">
      <c r="A832" s="420"/>
      <c r="B832" s="421"/>
      <c r="C832" s="420" t="s">
        <v>19</v>
      </c>
      <c r="D832" s="423"/>
      <c r="E832" s="654"/>
      <c r="F832" s="422"/>
    </row>
    <row r="833" spans="1:6" ht="24.95">
      <c r="A833" s="420"/>
      <c r="B833" s="421"/>
      <c r="C833" s="420" t="s">
        <v>632</v>
      </c>
      <c r="D833" s="424" t="s">
        <v>1102</v>
      </c>
      <c r="E833" s="22" t="s">
        <v>641</v>
      </c>
      <c r="F833" s="422"/>
    </row>
    <row r="834" spans="1:6">
      <c r="A834" s="420"/>
      <c r="B834" s="421"/>
      <c r="C834" s="420" t="s">
        <v>26</v>
      </c>
      <c r="D834" s="423" t="s">
        <v>1103</v>
      </c>
      <c r="E834" s="654" t="s">
        <v>641</v>
      </c>
      <c r="F834" s="422"/>
    </row>
    <row r="835" spans="1:6">
      <c r="A835" s="420"/>
      <c r="B835" s="421"/>
      <c r="C835" s="420" t="s">
        <v>32</v>
      </c>
      <c r="D835" s="423"/>
      <c r="E835" s="654"/>
      <c r="F835" s="422"/>
    </row>
    <row r="836" spans="1:6">
      <c r="A836" s="420"/>
      <c r="B836" s="421"/>
      <c r="C836" s="420" t="s">
        <v>37</v>
      </c>
      <c r="D836" s="423" t="s">
        <v>1104</v>
      </c>
      <c r="E836" s="654" t="s">
        <v>641</v>
      </c>
      <c r="F836" s="422"/>
    </row>
    <row r="837" spans="1:6">
      <c r="A837" s="420"/>
      <c r="B837" s="421"/>
      <c r="C837" s="420" t="s">
        <v>42</v>
      </c>
      <c r="D837" s="428"/>
      <c r="E837" s="654"/>
      <c r="F837" s="422"/>
    </row>
    <row r="838" spans="1:6">
      <c r="A838"/>
      <c r="B838"/>
      <c r="D838"/>
      <c r="E838"/>
      <c r="F838"/>
    </row>
    <row r="839" spans="1:6" ht="99.95">
      <c r="A839" s="420" t="s">
        <v>1105</v>
      </c>
      <c r="B839" s="421" t="s">
        <v>1106</v>
      </c>
      <c r="C839" s="420"/>
      <c r="D839" s="421" t="s">
        <v>1107</v>
      </c>
      <c r="E839" s="656"/>
      <c r="F839" s="422"/>
    </row>
    <row r="840" spans="1:6">
      <c r="A840" s="420"/>
      <c r="B840" s="421"/>
      <c r="C840" s="420" t="s">
        <v>19</v>
      </c>
      <c r="D840" s="423"/>
      <c r="E840" s="656"/>
      <c r="F840" s="422"/>
    </row>
    <row r="841" spans="1:6">
      <c r="A841" s="420"/>
      <c r="B841" s="421"/>
      <c r="C841" s="420" t="s">
        <v>632</v>
      </c>
      <c r="D841" s="424" t="s">
        <v>1108</v>
      </c>
      <c r="E841" s="22" t="s">
        <v>641</v>
      </c>
      <c r="F841" s="422"/>
    </row>
    <row r="842" spans="1:6">
      <c r="A842" s="420"/>
      <c r="B842" s="421"/>
      <c r="C842" s="420" t="s">
        <v>26</v>
      </c>
      <c r="D842" s="423" t="s">
        <v>1109</v>
      </c>
      <c r="E842" s="656" t="s">
        <v>641</v>
      </c>
      <c r="F842" s="422"/>
    </row>
    <row r="843" spans="1:6">
      <c r="A843" s="420"/>
      <c r="B843" s="421"/>
      <c r="C843" s="420" t="s">
        <v>32</v>
      </c>
      <c r="D843" s="423"/>
      <c r="E843" s="656"/>
      <c r="F843" s="422"/>
    </row>
    <row r="844" spans="1:6">
      <c r="A844" s="420"/>
      <c r="B844" s="421"/>
      <c r="C844" s="420" t="s">
        <v>37</v>
      </c>
      <c r="D844" s="423" t="s">
        <v>1110</v>
      </c>
      <c r="E844" s="656" t="s">
        <v>641</v>
      </c>
      <c r="F844" s="422"/>
    </row>
    <row r="845" spans="1:6">
      <c r="A845" s="420"/>
      <c r="B845" s="421"/>
      <c r="C845" s="420" t="s">
        <v>42</v>
      </c>
      <c r="D845" s="423"/>
      <c r="E845" s="656"/>
      <c r="F845" s="422"/>
    </row>
    <row r="846" spans="1:6">
      <c r="A846"/>
      <c r="B846"/>
      <c r="D846"/>
      <c r="E846"/>
      <c r="F846"/>
    </row>
    <row r="847" spans="1:6">
      <c r="A847" s="417">
        <v>3.4</v>
      </c>
      <c r="B847" s="653"/>
      <c r="C847" s="417"/>
      <c r="D847" s="653" t="s">
        <v>1111</v>
      </c>
      <c r="E847" s="458"/>
      <c r="F847" s="418"/>
    </row>
    <row r="848" spans="1:6" ht="75">
      <c r="A848" s="420" t="s">
        <v>1112</v>
      </c>
      <c r="B848" s="421" t="s">
        <v>1113</v>
      </c>
      <c r="C848" s="420"/>
      <c r="D848" s="421" t="s">
        <v>1114</v>
      </c>
      <c r="E848" s="656"/>
      <c r="F848" s="422"/>
    </row>
    <row r="849" spans="1:6">
      <c r="A849" s="420"/>
      <c r="B849" s="421"/>
      <c r="C849" s="420" t="s">
        <v>19</v>
      </c>
      <c r="D849" s="423"/>
      <c r="E849" s="656"/>
      <c r="F849" s="422"/>
    </row>
    <row r="850" spans="1:6" ht="50.1">
      <c r="A850" s="420"/>
      <c r="B850" s="421"/>
      <c r="C850" s="420" t="s">
        <v>632</v>
      </c>
      <c r="D850" s="438" t="s">
        <v>1115</v>
      </c>
      <c r="E850" s="22" t="s">
        <v>641</v>
      </c>
      <c r="F850" s="422"/>
    </row>
    <row r="851" spans="1:6" ht="37.5">
      <c r="A851" s="420"/>
      <c r="B851" s="421"/>
      <c r="C851" s="420" t="s">
        <v>26</v>
      </c>
      <c r="D851" s="423" t="s">
        <v>1116</v>
      </c>
      <c r="E851" s="656" t="s">
        <v>641</v>
      </c>
      <c r="F851" s="422"/>
    </row>
    <row r="852" spans="1:6">
      <c r="A852" s="420"/>
      <c r="B852" s="421"/>
      <c r="C852" s="420" t="s">
        <v>32</v>
      </c>
      <c r="D852" s="423"/>
      <c r="E852" s="656"/>
      <c r="F852" s="422"/>
    </row>
    <row r="853" spans="1:6" ht="37.5">
      <c r="A853" s="420"/>
      <c r="B853" s="421"/>
      <c r="C853" s="420" t="s">
        <v>37</v>
      </c>
      <c r="D853" s="423" t="s">
        <v>1117</v>
      </c>
      <c r="E853" s="656" t="s">
        <v>641</v>
      </c>
      <c r="F853" s="422"/>
    </row>
    <row r="854" spans="1:6">
      <c r="A854" s="420"/>
      <c r="B854" s="421"/>
      <c r="C854" s="420" t="s">
        <v>42</v>
      </c>
      <c r="D854" s="423"/>
      <c r="E854" s="656"/>
      <c r="F854" s="422"/>
    </row>
    <row r="855" spans="1:6">
      <c r="A855"/>
      <c r="B855"/>
      <c r="D855"/>
      <c r="E855"/>
      <c r="F855"/>
    </row>
    <row r="856" spans="1:6" ht="125.1">
      <c r="A856" s="420" t="s">
        <v>1118</v>
      </c>
      <c r="B856" s="421" t="s">
        <v>1119</v>
      </c>
      <c r="C856" s="420"/>
      <c r="D856" s="421" t="s">
        <v>1120</v>
      </c>
      <c r="E856" s="656"/>
      <c r="F856" s="422"/>
    </row>
    <row r="857" spans="1:6">
      <c r="A857" s="420"/>
      <c r="B857" s="421"/>
      <c r="C857" s="420" t="s">
        <v>19</v>
      </c>
      <c r="D857" s="423"/>
      <c r="E857" s="656"/>
      <c r="F857" s="422"/>
    </row>
    <row r="858" spans="1:6" ht="50.1">
      <c r="A858" s="420"/>
      <c r="B858" s="421"/>
      <c r="C858" s="420" t="s">
        <v>632</v>
      </c>
      <c r="D858" s="438" t="s">
        <v>1115</v>
      </c>
      <c r="E858" s="22" t="s">
        <v>641</v>
      </c>
      <c r="F858" s="422"/>
    </row>
    <row r="859" spans="1:6" ht="37.5">
      <c r="A859" s="420"/>
      <c r="B859" s="421"/>
      <c r="C859" s="420" t="s">
        <v>26</v>
      </c>
      <c r="D859" s="423" t="s">
        <v>1116</v>
      </c>
      <c r="E859" s="656" t="s">
        <v>641</v>
      </c>
      <c r="F859" s="422"/>
    </row>
    <row r="860" spans="1:6">
      <c r="A860" s="420"/>
      <c r="B860" s="421"/>
      <c r="C860" s="420" t="s">
        <v>32</v>
      </c>
      <c r="D860" s="423"/>
      <c r="E860" s="654"/>
      <c r="F860" s="422"/>
    </row>
    <row r="861" spans="1:6" ht="37.5">
      <c r="A861" s="420"/>
      <c r="B861" s="421"/>
      <c r="C861" s="420" t="s">
        <v>37</v>
      </c>
      <c r="D861" s="423" t="s">
        <v>1121</v>
      </c>
      <c r="E861" s="654" t="s">
        <v>641</v>
      </c>
      <c r="F861" s="422"/>
    </row>
    <row r="862" spans="1:6">
      <c r="A862" s="420"/>
      <c r="B862" s="421"/>
      <c r="C862" s="420" t="s">
        <v>42</v>
      </c>
      <c r="D862" s="423"/>
      <c r="E862" s="654"/>
      <c r="F862" s="422"/>
    </row>
    <row r="863" spans="1:6">
      <c r="A863"/>
      <c r="B863"/>
      <c r="D863"/>
      <c r="E863"/>
      <c r="F863"/>
    </row>
    <row r="864" spans="1:6" ht="87.6">
      <c r="A864" s="420" t="s">
        <v>1122</v>
      </c>
      <c r="B864" s="428" t="s">
        <v>1123</v>
      </c>
      <c r="C864" s="420"/>
      <c r="D864" s="421" t="s">
        <v>1124</v>
      </c>
      <c r="E864" s="656"/>
      <c r="F864" s="422"/>
    </row>
    <row r="865" spans="1:6">
      <c r="A865" s="420"/>
      <c r="B865" s="421"/>
      <c r="C865" s="420" t="s">
        <v>19</v>
      </c>
      <c r="D865" s="423"/>
      <c r="E865" s="656"/>
      <c r="F865" s="422"/>
    </row>
    <row r="866" spans="1:6" ht="56.25" customHeight="1">
      <c r="A866" s="420"/>
      <c r="B866" s="421"/>
      <c r="C866" s="420" t="s">
        <v>632</v>
      </c>
      <c r="D866" s="424" t="s">
        <v>1125</v>
      </c>
      <c r="E866" s="22" t="s">
        <v>641</v>
      </c>
      <c r="F866" s="422"/>
    </row>
    <row r="867" spans="1:6" ht="24.95">
      <c r="A867" s="420"/>
      <c r="B867" s="421"/>
      <c r="C867" s="420" t="s">
        <v>26</v>
      </c>
      <c r="D867" s="423" t="s">
        <v>1126</v>
      </c>
      <c r="E867" s="656" t="s">
        <v>641</v>
      </c>
      <c r="F867" s="422"/>
    </row>
    <row r="868" spans="1:6">
      <c r="A868" s="420"/>
      <c r="B868" s="421"/>
      <c r="C868" s="420" t="s">
        <v>32</v>
      </c>
      <c r="D868" s="423"/>
      <c r="E868" s="656"/>
      <c r="F868" s="422"/>
    </row>
    <row r="869" spans="1:6" ht="24.95">
      <c r="A869" s="420"/>
      <c r="B869" s="421"/>
      <c r="C869" s="420" t="s">
        <v>37</v>
      </c>
      <c r="D869" s="423" t="s">
        <v>1127</v>
      </c>
      <c r="E869" s="656" t="s">
        <v>641</v>
      </c>
      <c r="F869" s="422"/>
    </row>
    <row r="870" spans="1:6">
      <c r="A870" s="420"/>
      <c r="B870" s="421"/>
      <c r="C870" s="420" t="s">
        <v>42</v>
      </c>
      <c r="D870" s="423"/>
      <c r="E870" s="656"/>
      <c r="F870" s="422"/>
    </row>
    <row r="871" spans="1:6">
      <c r="A871"/>
      <c r="B871"/>
      <c r="D871"/>
      <c r="E871"/>
      <c r="F871"/>
    </row>
    <row r="872" spans="1:6" ht="150">
      <c r="A872" s="420" t="s">
        <v>1128</v>
      </c>
      <c r="B872" s="428" t="s">
        <v>1129</v>
      </c>
      <c r="C872" s="420"/>
      <c r="D872" s="421" t="s">
        <v>1130</v>
      </c>
      <c r="E872" s="656"/>
      <c r="F872" s="422"/>
    </row>
    <row r="873" spans="1:6">
      <c r="A873" s="420"/>
      <c r="B873" s="421"/>
      <c r="C873" s="420" t="s">
        <v>19</v>
      </c>
      <c r="D873" s="423"/>
      <c r="E873" s="656"/>
      <c r="F873" s="422"/>
    </row>
    <row r="874" spans="1:6" ht="37.5">
      <c r="A874" s="420"/>
      <c r="B874" s="421"/>
      <c r="C874" s="420" t="s">
        <v>632</v>
      </c>
      <c r="D874" s="438" t="s">
        <v>1131</v>
      </c>
      <c r="E874" s="22" t="s">
        <v>641</v>
      </c>
      <c r="F874" s="422"/>
    </row>
    <row r="875" spans="1:6" ht="24.95">
      <c r="A875" s="420"/>
      <c r="B875" s="421"/>
      <c r="C875" s="420" t="s">
        <v>26</v>
      </c>
      <c r="D875" s="423" t="s">
        <v>1132</v>
      </c>
      <c r="E875" s="656" t="s">
        <v>641</v>
      </c>
      <c r="F875" s="422"/>
    </row>
    <row r="876" spans="1:6">
      <c r="A876" s="420"/>
      <c r="B876" s="421"/>
      <c r="C876" s="420" t="s">
        <v>32</v>
      </c>
      <c r="D876" s="423"/>
      <c r="E876" s="656"/>
      <c r="F876" s="422"/>
    </row>
    <row r="877" spans="1:6">
      <c r="A877" s="420"/>
      <c r="B877" s="421"/>
      <c r="C877" s="420" t="s">
        <v>37</v>
      </c>
      <c r="D877" s="423" t="s">
        <v>1133</v>
      </c>
      <c r="E877" s="656" t="s">
        <v>641</v>
      </c>
      <c r="F877" s="422"/>
    </row>
    <row r="878" spans="1:6">
      <c r="A878" s="420"/>
      <c r="B878" s="421"/>
      <c r="C878" s="420" t="s">
        <v>42</v>
      </c>
      <c r="D878" s="423"/>
      <c r="E878" s="656"/>
      <c r="F878" s="422"/>
    </row>
    <row r="879" spans="1:6">
      <c r="A879"/>
      <c r="B879"/>
      <c r="D879"/>
      <c r="E879"/>
      <c r="F879"/>
    </row>
    <row r="880" spans="1:6" ht="99.95">
      <c r="A880" s="420" t="s">
        <v>1134</v>
      </c>
      <c r="B880" s="421" t="s">
        <v>1135</v>
      </c>
      <c r="C880" s="420"/>
      <c r="D880" s="421" t="s">
        <v>1136</v>
      </c>
      <c r="E880" s="656"/>
      <c r="F880" s="429"/>
    </row>
    <row r="881" spans="1:6">
      <c r="A881" s="420"/>
      <c r="B881" s="421"/>
      <c r="C881" s="420" t="s">
        <v>19</v>
      </c>
      <c r="D881" s="423"/>
      <c r="E881" s="656"/>
      <c r="F881" s="429"/>
    </row>
    <row r="882" spans="1:6" ht="37.5">
      <c r="A882" s="420"/>
      <c r="B882" s="421"/>
      <c r="C882" s="420" t="s">
        <v>632</v>
      </c>
      <c r="D882" s="438" t="s">
        <v>1131</v>
      </c>
      <c r="E882" s="22" t="s">
        <v>641</v>
      </c>
      <c r="F882" s="422"/>
    </row>
    <row r="883" spans="1:6" ht="37.5">
      <c r="A883" s="657"/>
      <c r="B883" s="658"/>
      <c r="C883" s="657" t="s">
        <v>26</v>
      </c>
      <c r="D883" s="659" t="s">
        <v>1137</v>
      </c>
      <c r="E883" s="660" t="s">
        <v>657</v>
      </c>
      <c r="F883" s="661" t="s">
        <v>1138</v>
      </c>
    </row>
    <row r="884" spans="1:6" ht="24.95">
      <c r="A884" s="420"/>
      <c r="B884" s="421"/>
      <c r="C884" s="420" t="s">
        <v>32</v>
      </c>
      <c r="D884" s="423" t="s">
        <v>1139</v>
      </c>
      <c r="E884" s="656" t="s">
        <v>641</v>
      </c>
      <c r="F884" s="422"/>
    </row>
    <row r="885" spans="1:6">
      <c r="A885" s="420"/>
      <c r="B885" s="421"/>
      <c r="C885" s="420" t="s">
        <v>37</v>
      </c>
      <c r="D885" s="423" t="s">
        <v>1140</v>
      </c>
      <c r="E885" s="656" t="s">
        <v>641</v>
      </c>
      <c r="F885" s="422"/>
    </row>
    <row r="886" spans="1:6">
      <c r="A886" s="420"/>
      <c r="B886" s="421"/>
      <c r="C886" s="420" t="s">
        <v>42</v>
      </c>
      <c r="D886" s="423"/>
      <c r="E886" s="656"/>
      <c r="F886" s="422"/>
    </row>
    <row r="887" spans="1:6">
      <c r="A887"/>
      <c r="B887"/>
      <c r="D887"/>
      <c r="E887"/>
      <c r="F887"/>
    </row>
    <row r="888" spans="1:6" ht="87.6">
      <c r="A888" s="420" t="s">
        <v>1141</v>
      </c>
      <c r="B888" s="428" t="s">
        <v>1142</v>
      </c>
      <c r="C888" s="420"/>
      <c r="D888" s="421" t="s">
        <v>1143</v>
      </c>
      <c r="E888" s="654"/>
      <c r="F888" s="430"/>
    </row>
    <row r="889" spans="1:6">
      <c r="A889" s="420"/>
      <c r="B889" s="421"/>
      <c r="C889" s="420" t="s">
        <v>19</v>
      </c>
      <c r="D889" s="423"/>
      <c r="E889" s="654"/>
      <c r="F889" s="430"/>
    </row>
    <row r="890" spans="1:6" ht="37.5">
      <c r="A890" s="420"/>
      <c r="B890" s="421"/>
      <c r="C890" s="420" t="s">
        <v>632</v>
      </c>
      <c r="D890" s="438" t="s">
        <v>1131</v>
      </c>
      <c r="E890" s="22" t="s">
        <v>641</v>
      </c>
      <c r="F890" s="430"/>
    </row>
    <row r="891" spans="1:6" ht="24.95">
      <c r="A891" s="420"/>
      <c r="B891" s="421"/>
      <c r="C891" s="420" t="s">
        <v>26</v>
      </c>
      <c r="D891" s="423" t="s">
        <v>1144</v>
      </c>
      <c r="E891" s="656" t="s">
        <v>641</v>
      </c>
      <c r="F891" s="422"/>
    </row>
    <row r="892" spans="1:6">
      <c r="A892" s="420"/>
      <c r="B892" s="421"/>
      <c r="C892" s="420" t="s">
        <v>32</v>
      </c>
      <c r="D892" s="423"/>
      <c r="E892" s="654"/>
      <c r="F892" s="422"/>
    </row>
    <row r="893" spans="1:6">
      <c r="A893" s="420"/>
      <c r="B893" s="421"/>
      <c r="C893" s="420" t="s">
        <v>37</v>
      </c>
      <c r="D893" s="423" t="s">
        <v>1145</v>
      </c>
      <c r="E893" s="654" t="s">
        <v>641</v>
      </c>
      <c r="F893" s="430"/>
    </row>
    <row r="894" spans="1:6">
      <c r="A894" s="420"/>
      <c r="B894" s="421"/>
      <c r="C894" s="420" t="s">
        <v>42</v>
      </c>
      <c r="D894" s="423"/>
      <c r="E894" s="654"/>
      <c r="F894" s="422"/>
    </row>
    <row r="895" spans="1:6">
      <c r="A895"/>
      <c r="B895"/>
      <c r="D895"/>
      <c r="E895"/>
      <c r="F895"/>
    </row>
    <row r="896" spans="1:6" ht="87.6">
      <c r="A896" s="420" t="s">
        <v>1146</v>
      </c>
      <c r="B896" s="421" t="s">
        <v>1147</v>
      </c>
      <c r="C896" s="420"/>
      <c r="D896" s="421" t="s">
        <v>1148</v>
      </c>
      <c r="E896" s="654"/>
      <c r="F896" s="422"/>
    </row>
    <row r="897" spans="1:6">
      <c r="A897" s="420"/>
      <c r="B897" s="421"/>
      <c r="C897" s="420" t="s">
        <v>19</v>
      </c>
      <c r="D897" s="423"/>
      <c r="E897" s="654"/>
      <c r="F897" s="422"/>
    </row>
    <row r="898" spans="1:6" ht="70.5" customHeight="1">
      <c r="A898" s="420"/>
      <c r="B898" s="421"/>
      <c r="C898" s="420" t="s">
        <v>632</v>
      </c>
      <c r="D898" s="438" t="s">
        <v>1131</v>
      </c>
      <c r="E898" s="22" t="s">
        <v>641</v>
      </c>
      <c r="F898" s="422"/>
    </row>
    <row r="899" spans="1:6" ht="24.95">
      <c r="A899" s="420"/>
      <c r="B899" s="421"/>
      <c r="C899" s="420" t="s">
        <v>26</v>
      </c>
      <c r="D899" s="423" t="s">
        <v>1149</v>
      </c>
      <c r="E899" s="654" t="s">
        <v>641</v>
      </c>
      <c r="F899" s="422"/>
    </row>
    <row r="900" spans="1:6">
      <c r="A900" s="420"/>
      <c r="B900" s="421"/>
      <c r="C900" s="420" t="s">
        <v>32</v>
      </c>
      <c r="D900" s="423"/>
      <c r="E900" s="654"/>
      <c r="F900" s="422"/>
    </row>
    <row r="901" spans="1:6" ht="24.95">
      <c r="A901" s="420"/>
      <c r="B901" s="421"/>
      <c r="C901" s="420" t="s">
        <v>37</v>
      </c>
      <c r="D901" s="423" t="s">
        <v>1149</v>
      </c>
      <c r="E901" s="654" t="s">
        <v>641</v>
      </c>
      <c r="F901" s="422"/>
    </row>
    <row r="902" spans="1:6">
      <c r="A902" s="420"/>
      <c r="B902" s="421"/>
      <c r="C902" s="420" t="s">
        <v>42</v>
      </c>
      <c r="D902" s="423"/>
      <c r="E902" s="654"/>
      <c r="F902" s="422"/>
    </row>
    <row r="903" spans="1:6">
      <c r="A903"/>
      <c r="B903"/>
      <c r="D903"/>
      <c r="E903"/>
      <c r="F903"/>
    </row>
    <row r="904" spans="1:6" ht="249.95">
      <c r="A904" s="420" t="s">
        <v>1150</v>
      </c>
      <c r="B904" s="421" t="s">
        <v>1151</v>
      </c>
      <c r="C904" s="420"/>
      <c r="D904" s="421" t="s">
        <v>1152</v>
      </c>
      <c r="E904" s="654"/>
      <c r="F904" s="422"/>
    </row>
    <row r="905" spans="1:6">
      <c r="A905" s="420"/>
      <c r="B905" s="421"/>
      <c r="C905" s="420" t="s">
        <v>19</v>
      </c>
      <c r="D905" s="423"/>
      <c r="E905" s="654"/>
      <c r="F905" s="422"/>
    </row>
    <row r="906" spans="1:6" ht="24.95">
      <c r="A906" s="420"/>
      <c r="B906" s="421"/>
      <c r="C906" s="420" t="s">
        <v>632</v>
      </c>
      <c r="D906" s="424" t="s">
        <v>1153</v>
      </c>
      <c r="E906" s="22" t="s">
        <v>641</v>
      </c>
      <c r="F906" s="422"/>
    </row>
    <row r="907" spans="1:6" ht="24.95">
      <c r="A907" s="420"/>
      <c r="B907" s="421"/>
      <c r="C907" s="420" t="s">
        <v>26</v>
      </c>
      <c r="D907" s="423" t="s">
        <v>1154</v>
      </c>
      <c r="E907" s="654" t="s">
        <v>641</v>
      </c>
      <c r="F907" s="422"/>
    </row>
    <row r="908" spans="1:6">
      <c r="A908" s="420"/>
      <c r="B908" s="421"/>
      <c r="C908" s="420" t="s">
        <v>32</v>
      </c>
      <c r="D908" s="423"/>
      <c r="E908" s="654"/>
      <c r="F908" s="422"/>
    </row>
    <row r="909" spans="1:6" ht="24.95">
      <c r="A909" s="420"/>
      <c r="B909" s="421"/>
      <c r="C909" s="420" t="s">
        <v>37</v>
      </c>
      <c r="D909" s="423" t="s">
        <v>1155</v>
      </c>
      <c r="E909" s="654" t="s">
        <v>641</v>
      </c>
      <c r="F909" s="422"/>
    </row>
    <row r="910" spans="1:6">
      <c r="A910" s="420"/>
      <c r="B910" s="421"/>
      <c r="C910" s="420" t="s">
        <v>42</v>
      </c>
      <c r="D910" s="423"/>
      <c r="E910" s="654"/>
      <c r="F910" s="422"/>
    </row>
    <row r="911" spans="1:6">
      <c r="A911"/>
      <c r="B911"/>
      <c r="D911"/>
      <c r="E911"/>
      <c r="F911"/>
    </row>
    <row r="912" spans="1:6" ht="137.44999999999999">
      <c r="A912" s="420" t="s">
        <v>1156</v>
      </c>
      <c r="B912" s="421" t="s">
        <v>1157</v>
      </c>
      <c r="C912" s="420"/>
      <c r="D912" s="421" t="s">
        <v>1158</v>
      </c>
      <c r="E912" s="654"/>
      <c r="F912" s="422"/>
    </row>
    <row r="913" spans="1:6">
      <c r="A913" s="420"/>
      <c r="B913" s="421"/>
      <c r="C913" s="420" t="s">
        <v>19</v>
      </c>
      <c r="D913" s="423"/>
      <c r="E913" s="654"/>
      <c r="F913" s="422"/>
    </row>
    <row r="914" spans="1:6">
      <c r="A914" s="420"/>
      <c r="B914" s="421"/>
      <c r="C914" s="420" t="s">
        <v>632</v>
      </c>
      <c r="D914" s="424" t="s">
        <v>1159</v>
      </c>
      <c r="E914" s="22" t="s">
        <v>641</v>
      </c>
      <c r="F914" s="422"/>
    </row>
    <row r="915" spans="1:6">
      <c r="A915" s="420"/>
      <c r="B915" s="421"/>
      <c r="C915" s="420" t="s">
        <v>26</v>
      </c>
      <c r="D915" s="424" t="s">
        <v>1160</v>
      </c>
      <c r="E915" s="22" t="s">
        <v>641</v>
      </c>
      <c r="F915" s="422"/>
    </row>
    <row r="916" spans="1:6">
      <c r="A916" s="420"/>
      <c r="B916" s="421"/>
      <c r="C916" s="420" t="s">
        <v>32</v>
      </c>
      <c r="D916" s="423"/>
      <c r="E916" s="654"/>
      <c r="F916" s="422"/>
    </row>
    <row r="917" spans="1:6">
      <c r="A917" s="420"/>
      <c r="B917" s="421"/>
      <c r="C917" s="420" t="s">
        <v>37</v>
      </c>
      <c r="D917" s="423" t="s">
        <v>1159</v>
      </c>
      <c r="E917" s="654" t="s">
        <v>641</v>
      </c>
      <c r="F917" s="422"/>
    </row>
    <row r="918" spans="1:6">
      <c r="A918" s="420"/>
      <c r="B918" s="421"/>
      <c r="C918" s="420" t="s">
        <v>42</v>
      </c>
      <c r="D918" s="423"/>
      <c r="E918" s="654"/>
      <c r="F918" s="422"/>
    </row>
    <row r="919" spans="1:6">
      <c r="A919"/>
      <c r="B919"/>
      <c r="D919"/>
      <c r="E919"/>
      <c r="F919"/>
    </row>
    <row r="920" spans="1:6" ht="150">
      <c r="A920" s="420" t="s">
        <v>1161</v>
      </c>
      <c r="B920" s="421" t="s">
        <v>1162</v>
      </c>
      <c r="C920" s="420"/>
      <c r="D920" s="421" t="s">
        <v>1163</v>
      </c>
      <c r="E920" s="654"/>
      <c r="F920" s="422"/>
    </row>
    <row r="921" spans="1:6">
      <c r="A921" s="420"/>
      <c r="B921" s="421"/>
      <c r="C921" s="420" t="s">
        <v>19</v>
      </c>
      <c r="D921" s="423"/>
      <c r="E921" s="654"/>
      <c r="F921" s="422"/>
    </row>
    <row r="922" spans="1:6">
      <c r="A922" s="420"/>
      <c r="B922" s="421"/>
      <c r="C922" s="420" t="s">
        <v>632</v>
      </c>
      <c r="D922" s="424" t="s">
        <v>1164</v>
      </c>
      <c r="E922" s="22" t="s">
        <v>641</v>
      </c>
      <c r="F922" s="422"/>
    </row>
    <row r="923" spans="1:6">
      <c r="A923" s="420"/>
      <c r="B923" s="421"/>
      <c r="C923" s="420" t="s">
        <v>26</v>
      </c>
      <c r="D923" s="432" t="s">
        <v>1165</v>
      </c>
      <c r="E923" s="654" t="s">
        <v>641</v>
      </c>
      <c r="F923" s="422"/>
    </row>
    <row r="924" spans="1:6">
      <c r="A924" s="420"/>
      <c r="B924" s="421"/>
      <c r="C924" s="420" t="s">
        <v>32</v>
      </c>
      <c r="D924" s="423"/>
      <c r="E924" s="654"/>
      <c r="F924" s="422"/>
    </row>
    <row r="925" spans="1:6">
      <c r="A925" s="420"/>
      <c r="B925" s="421"/>
      <c r="C925" s="420" t="s">
        <v>37</v>
      </c>
      <c r="D925" s="423" t="s">
        <v>1166</v>
      </c>
      <c r="E925" s="654" t="s">
        <v>641</v>
      </c>
      <c r="F925" s="422"/>
    </row>
    <row r="926" spans="1:6">
      <c r="A926" s="420"/>
      <c r="B926" s="421"/>
      <c r="C926" s="420" t="s">
        <v>42</v>
      </c>
      <c r="D926" s="423"/>
      <c r="E926" s="654"/>
      <c r="F926" s="422"/>
    </row>
    <row r="927" spans="1:6">
      <c r="A927"/>
      <c r="B927"/>
      <c r="D927"/>
      <c r="E927"/>
      <c r="F927"/>
    </row>
    <row r="928" spans="1:6" ht="87.6">
      <c r="A928" s="420" t="s">
        <v>1167</v>
      </c>
      <c r="B928" s="421" t="s">
        <v>1168</v>
      </c>
      <c r="C928" s="420"/>
      <c r="D928" s="421" t="s">
        <v>1169</v>
      </c>
      <c r="E928" s="654"/>
      <c r="F928" s="422"/>
    </row>
    <row r="929" spans="1:6">
      <c r="A929" s="420"/>
      <c r="B929" s="421"/>
      <c r="C929" s="420" t="s">
        <v>19</v>
      </c>
      <c r="D929" s="423"/>
      <c r="E929" s="654"/>
      <c r="F929" s="422"/>
    </row>
    <row r="930" spans="1:6">
      <c r="A930" s="420"/>
      <c r="B930" s="421"/>
      <c r="C930" s="420" t="s">
        <v>632</v>
      </c>
      <c r="D930" s="424" t="s">
        <v>1170</v>
      </c>
      <c r="E930" s="22" t="s">
        <v>641</v>
      </c>
      <c r="F930" s="422"/>
    </row>
    <row r="931" spans="1:6">
      <c r="A931" s="420"/>
      <c r="B931" s="421"/>
      <c r="C931" s="420" t="s">
        <v>26</v>
      </c>
      <c r="D931" s="423" t="s">
        <v>1171</v>
      </c>
      <c r="E931" s="654" t="s">
        <v>641</v>
      </c>
      <c r="F931" s="422"/>
    </row>
    <row r="932" spans="1:6">
      <c r="A932" s="420"/>
      <c r="B932" s="421"/>
      <c r="C932" s="420" t="s">
        <v>32</v>
      </c>
      <c r="D932" s="423"/>
      <c r="E932" s="654"/>
      <c r="F932" s="422"/>
    </row>
    <row r="933" spans="1:6">
      <c r="A933" s="420"/>
      <c r="B933" s="421"/>
      <c r="C933" s="420" t="s">
        <v>37</v>
      </c>
      <c r="D933" s="423" t="s">
        <v>1172</v>
      </c>
      <c r="E933" s="654" t="s">
        <v>641</v>
      </c>
      <c r="F933" s="422"/>
    </row>
    <row r="934" spans="1:6">
      <c r="A934" s="420"/>
      <c r="B934" s="421"/>
      <c r="C934" s="420" t="s">
        <v>42</v>
      </c>
      <c r="D934" s="423"/>
      <c r="E934" s="654"/>
      <c r="F934" s="422"/>
    </row>
    <row r="935" spans="1:6">
      <c r="A935"/>
      <c r="B935"/>
      <c r="D935"/>
      <c r="E935"/>
      <c r="F935"/>
    </row>
    <row r="936" spans="1:6" ht="87.6">
      <c r="A936" s="420" t="s">
        <v>1173</v>
      </c>
      <c r="B936" s="421" t="s">
        <v>1174</v>
      </c>
      <c r="C936" s="420"/>
      <c r="D936" s="421" t="s">
        <v>1175</v>
      </c>
      <c r="E936" s="654"/>
      <c r="F936" s="422"/>
    </row>
    <row r="937" spans="1:6">
      <c r="A937" s="420"/>
      <c r="B937" s="421"/>
      <c r="C937" s="420" t="s">
        <v>19</v>
      </c>
      <c r="D937" s="423"/>
      <c r="E937" s="654"/>
      <c r="F937" s="422"/>
    </row>
    <row r="938" spans="1:6" ht="24.95">
      <c r="A938" s="420"/>
      <c r="B938" s="421"/>
      <c r="C938" s="420" t="s">
        <v>632</v>
      </c>
      <c r="D938" s="424" t="s">
        <v>1176</v>
      </c>
      <c r="E938" s="22" t="s">
        <v>641</v>
      </c>
      <c r="F938" s="422"/>
    </row>
    <row r="939" spans="1:6" ht="24.95">
      <c r="A939" s="420"/>
      <c r="B939" s="421"/>
      <c r="C939" s="420" t="s">
        <v>26</v>
      </c>
      <c r="D939" s="423" t="s">
        <v>1177</v>
      </c>
      <c r="E939" s="654" t="s">
        <v>641</v>
      </c>
      <c r="F939" s="422"/>
    </row>
    <row r="940" spans="1:6">
      <c r="A940" s="420"/>
      <c r="B940" s="421"/>
      <c r="C940" s="420" t="s">
        <v>32</v>
      </c>
      <c r="D940" s="423"/>
      <c r="E940" s="654"/>
      <c r="F940" s="422"/>
    </row>
    <row r="941" spans="1:6" ht="24.95">
      <c r="A941" s="420"/>
      <c r="B941" s="421"/>
      <c r="C941" s="420" t="s">
        <v>37</v>
      </c>
      <c r="D941" s="423" t="s">
        <v>1178</v>
      </c>
      <c r="E941" s="654" t="s">
        <v>641</v>
      </c>
      <c r="F941" s="422"/>
    </row>
    <row r="942" spans="1:6">
      <c r="A942" s="420"/>
      <c r="B942" s="421"/>
      <c r="C942" s="420" t="s">
        <v>42</v>
      </c>
      <c r="D942" s="423"/>
      <c r="E942" s="654"/>
      <c r="F942" s="422"/>
    </row>
    <row r="943" spans="1:6">
      <c r="A943"/>
      <c r="B943"/>
      <c r="D943"/>
      <c r="E943"/>
      <c r="F943"/>
    </row>
    <row r="944" spans="1:6" ht="125.1">
      <c r="A944" s="420" t="s">
        <v>1179</v>
      </c>
      <c r="B944" s="421" t="s">
        <v>1180</v>
      </c>
      <c r="C944" s="420"/>
      <c r="D944" s="421" t="s">
        <v>1181</v>
      </c>
      <c r="E944" s="654"/>
      <c r="F944" s="422"/>
    </row>
    <row r="945" spans="1:6">
      <c r="A945" s="420"/>
      <c r="B945" s="421"/>
      <c r="C945" s="420" t="s">
        <v>19</v>
      </c>
      <c r="D945" s="423"/>
      <c r="E945" s="654"/>
      <c r="F945" s="422"/>
    </row>
    <row r="946" spans="1:6">
      <c r="A946" s="420"/>
      <c r="B946" s="421"/>
      <c r="C946" s="420" t="s">
        <v>632</v>
      </c>
      <c r="D946" s="424" t="s">
        <v>1182</v>
      </c>
      <c r="E946" s="22" t="s">
        <v>641</v>
      </c>
      <c r="F946" s="422"/>
    </row>
    <row r="947" spans="1:6">
      <c r="A947" s="420"/>
      <c r="B947" s="421"/>
      <c r="C947" s="420" t="s">
        <v>26</v>
      </c>
      <c r="D947" s="424" t="s">
        <v>1183</v>
      </c>
      <c r="E947" s="22" t="s">
        <v>641</v>
      </c>
      <c r="F947" s="422"/>
    </row>
    <row r="948" spans="1:6">
      <c r="A948" s="420"/>
      <c r="B948" s="421"/>
      <c r="C948" s="420" t="s">
        <v>32</v>
      </c>
      <c r="D948" s="423"/>
      <c r="E948" s="654"/>
      <c r="F948" s="422"/>
    </row>
    <row r="949" spans="1:6">
      <c r="A949" s="420"/>
      <c r="B949" s="421"/>
      <c r="C949" s="420" t="s">
        <v>37</v>
      </c>
      <c r="D949" s="423" t="s">
        <v>1182</v>
      </c>
      <c r="E949" s="654" t="s">
        <v>641</v>
      </c>
      <c r="F949" s="422"/>
    </row>
    <row r="950" spans="1:6">
      <c r="A950" s="420"/>
      <c r="B950" s="421"/>
      <c r="C950" s="420" t="s">
        <v>42</v>
      </c>
      <c r="D950" s="423"/>
      <c r="E950" s="654"/>
      <c r="F950" s="422"/>
    </row>
    <row r="951" spans="1:6">
      <c r="A951"/>
      <c r="B951"/>
      <c r="D951"/>
      <c r="E951"/>
      <c r="F951"/>
    </row>
    <row r="952" spans="1:6" ht="87.6">
      <c r="A952" s="420" t="s">
        <v>1184</v>
      </c>
      <c r="B952" s="421" t="s">
        <v>1185</v>
      </c>
      <c r="C952" s="420"/>
      <c r="D952" s="421" t="s">
        <v>1186</v>
      </c>
      <c r="E952" s="654"/>
      <c r="F952" s="422"/>
    </row>
    <row r="953" spans="1:6">
      <c r="A953" s="420"/>
      <c r="B953" s="421"/>
      <c r="C953" s="420" t="s">
        <v>19</v>
      </c>
      <c r="D953" s="423"/>
      <c r="E953" s="654"/>
      <c r="F953" s="422"/>
    </row>
    <row r="954" spans="1:6">
      <c r="A954" s="420"/>
      <c r="B954" s="421"/>
      <c r="C954" s="420" t="s">
        <v>632</v>
      </c>
      <c r="D954" s="424" t="s">
        <v>1187</v>
      </c>
      <c r="E954" s="22" t="s">
        <v>641</v>
      </c>
      <c r="F954" s="422"/>
    </row>
    <row r="955" spans="1:6">
      <c r="A955" s="420"/>
      <c r="B955" s="421"/>
      <c r="C955" s="420" t="s">
        <v>26</v>
      </c>
      <c r="D955" s="424" t="s">
        <v>1188</v>
      </c>
      <c r="E955" s="22" t="s">
        <v>641</v>
      </c>
      <c r="F955" s="422"/>
    </row>
    <row r="956" spans="1:6">
      <c r="A956" s="420"/>
      <c r="B956" s="421"/>
      <c r="C956" s="420" t="s">
        <v>32</v>
      </c>
      <c r="D956" s="423"/>
      <c r="E956" s="654"/>
      <c r="F956" s="422"/>
    </row>
    <row r="957" spans="1:6">
      <c r="A957" s="420"/>
      <c r="B957" s="421"/>
      <c r="C957" s="420" t="s">
        <v>37</v>
      </c>
      <c r="D957" s="423" t="s">
        <v>1187</v>
      </c>
      <c r="E957" s="654" t="s">
        <v>641</v>
      </c>
      <c r="F957" s="422"/>
    </row>
    <row r="958" spans="1:6">
      <c r="A958" s="420"/>
      <c r="B958" s="421"/>
      <c r="C958" s="420" t="s">
        <v>42</v>
      </c>
      <c r="D958" s="423"/>
      <c r="E958" s="654"/>
      <c r="F958" s="422"/>
    </row>
    <row r="959" spans="1:6">
      <c r="A959"/>
      <c r="B959"/>
      <c r="D959"/>
      <c r="E959"/>
      <c r="F959"/>
    </row>
    <row r="960" spans="1:6" ht="87.6">
      <c r="A960" s="420" t="s">
        <v>1189</v>
      </c>
      <c r="B960" s="421" t="s">
        <v>1190</v>
      </c>
      <c r="C960" s="420"/>
      <c r="D960" s="421" t="s">
        <v>1191</v>
      </c>
      <c r="E960" s="654"/>
      <c r="F960" s="422"/>
    </row>
    <row r="961" spans="1:6">
      <c r="A961" s="420"/>
      <c r="B961" s="421"/>
      <c r="C961" s="420" t="s">
        <v>19</v>
      </c>
      <c r="D961" s="423"/>
      <c r="E961" s="654"/>
      <c r="F961" s="422"/>
    </row>
    <row r="962" spans="1:6">
      <c r="A962" s="420"/>
      <c r="B962" s="421"/>
      <c r="C962" s="420" t="s">
        <v>632</v>
      </c>
      <c r="D962" s="424" t="s">
        <v>1192</v>
      </c>
      <c r="E962" s="22" t="s">
        <v>641</v>
      </c>
      <c r="F962" s="422"/>
    </row>
    <row r="963" spans="1:6">
      <c r="A963" s="420"/>
      <c r="B963" s="421"/>
      <c r="C963" s="420" t="s">
        <v>26</v>
      </c>
      <c r="D963" s="423" t="s">
        <v>1193</v>
      </c>
      <c r="E963" s="654" t="s">
        <v>641</v>
      </c>
      <c r="F963" s="422"/>
    </row>
    <row r="964" spans="1:6">
      <c r="A964" s="420"/>
      <c r="B964" s="421"/>
      <c r="C964" s="420" t="s">
        <v>32</v>
      </c>
      <c r="D964" s="423"/>
      <c r="E964" s="654"/>
      <c r="F964" s="422"/>
    </row>
    <row r="965" spans="1:6">
      <c r="A965" s="420"/>
      <c r="B965" s="421"/>
      <c r="C965" s="420" t="s">
        <v>37</v>
      </c>
      <c r="D965" s="423" t="s">
        <v>1193</v>
      </c>
      <c r="E965" s="654" t="s">
        <v>641</v>
      </c>
      <c r="F965" s="422"/>
    </row>
    <row r="966" spans="1:6">
      <c r="A966" s="420"/>
      <c r="B966" s="421"/>
      <c r="C966" s="420" t="s">
        <v>42</v>
      </c>
      <c r="D966" s="423"/>
      <c r="E966" s="654"/>
      <c r="F966" s="422"/>
    </row>
    <row r="967" spans="1:6">
      <c r="A967"/>
      <c r="B967"/>
      <c r="D967"/>
      <c r="E967"/>
      <c r="F967"/>
    </row>
    <row r="968" spans="1:6">
      <c r="A968" s="417">
        <v>3.5</v>
      </c>
      <c r="B968" s="653"/>
      <c r="C968" s="417"/>
      <c r="D968" s="653" t="s">
        <v>1194</v>
      </c>
      <c r="E968" s="458"/>
      <c r="F968" s="418"/>
    </row>
    <row r="969" spans="1:6" ht="62.45">
      <c r="A969" s="420" t="s">
        <v>1195</v>
      </c>
      <c r="B969" s="421" t="s">
        <v>1196</v>
      </c>
      <c r="C969" s="420"/>
      <c r="D969" s="421" t="s">
        <v>1197</v>
      </c>
      <c r="E969" s="654"/>
      <c r="F969" s="422"/>
    </row>
    <row r="970" spans="1:6">
      <c r="A970" s="420"/>
      <c r="B970" s="421"/>
      <c r="C970" s="420" t="s">
        <v>19</v>
      </c>
      <c r="D970" s="423"/>
      <c r="E970" s="654"/>
      <c r="F970" s="422"/>
    </row>
    <row r="971" spans="1:6">
      <c r="A971" s="420"/>
      <c r="B971" s="421"/>
      <c r="C971" s="420" t="s">
        <v>632</v>
      </c>
      <c r="D971" s="424" t="s">
        <v>1198</v>
      </c>
      <c r="E971" s="22" t="s">
        <v>641</v>
      </c>
      <c r="F971" s="422"/>
    </row>
    <row r="972" spans="1:6">
      <c r="A972" s="420"/>
      <c r="B972" s="421"/>
      <c r="C972" s="420" t="s">
        <v>26</v>
      </c>
      <c r="D972" s="424" t="s">
        <v>1199</v>
      </c>
      <c r="E972" s="22" t="s">
        <v>641</v>
      </c>
      <c r="F972" s="422"/>
    </row>
    <row r="973" spans="1:6">
      <c r="A973" s="420"/>
      <c r="B973" s="421"/>
      <c r="C973" s="420" t="s">
        <v>32</v>
      </c>
      <c r="D973" s="423"/>
      <c r="E973" s="654"/>
      <c r="F973" s="422"/>
    </row>
    <row r="974" spans="1:6">
      <c r="A974" s="420"/>
      <c r="B974" s="421"/>
      <c r="C974" s="420" t="s">
        <v>37</v>
      </c>
      <c r="D974" s="423" t="s">
        <v>1200</v>
      </c>
      <c r="E974" s="654" t="s">
        <v>641</v>
      </c>
      <c r="F974" s="422"/>
    </row>
    <row r="975" spans="1:6">
      <c r="A975" s="420"/>
      <c r="B975" s="421"/>
      <c r="C975" s="420" t="s">
        <v>42</v>
      </c>
      <c r="D975" s="423"/>
      <c r="E975" s="654"/>
      <c r="F975" s="422"/>
    </row>
    <row r="976" spans="1:6">
      <c r="A976"/>
      <c r="B976"/>
      <c r="D976"/>
      <c r="E976"/>
      <c r="F976"/>
    </row>
    <row r="977" spans="1:6" ht="112.5">
      <c r="A977" s="420" t="s">
        <v>1201</v>
      </c>
      <c r="B977" s="421" t="s">
        <v>1202</v>
      </c>
      <c r="C977" s="420"/>
      <c r="D977" s="421" t="s">
        <v>1203</v>
      </c>
      <c r="E977" s="654"/>
      <c r="F977" s="422"/>
    </row>
    <row r="978" spans="1:6">
      <c r="A978" s="420"/>
      <c r="B978" s="421"/>
      <c r="C978" s="420" t="s">
        <v>19</v>
      </c>
      <c r="D978" s="423"/>
      <c r="E978" s="654"/>
      <c r="F978" s="422"/>
    </row>
    <row r="979" spans="1:6" ht="24.95">
      <c r="A979" s="420"/>
      <c r="B979" s="421"/>
      <c r="C979" s="420" t="s">
        <v>632</v>
      </c>
      <c r="D979" s="424" t="s">
        <v>1204</v>
      </c>
      <c r="E979" s="22" t="s">
        <v>641</v>
      </c>
      <c r="F979" s="422"/>
    </row>
    <row r="980" spans="1:6">
      <c r="A980" s="420"/>
      <c r="B980" s="421"/>
      <c r="C980" s="420" t="s">
        <v>26</v>
      </c>
      <c r="D980" s="423" t="s">
        <v>1205</v>
      </c>
      <c r="E980" s="654" t="s">
        <v>641</v>
      </c>
      <c r="F980" s="422"/>
    </row>
    <row r="981" spans="1:6">
      <c r="A981" s="420"/>
      <c r="B981" s="421"/>
      <c r="C981" s="420" t="s">
        <v>32</v>
      </c>
      <c r="D981" s="423"/>
      <c r="E981" s="654"/>
      <c r="F981" s="422"/>
    </row>
    <row r="982" spans="1:6">
      <c r="A982" s="420"/>
      <c r="B982" s="421"/>
      <c r="C982" s="420" t="s">
        <v>37</v>
      </c>
      <c r="D982" s="423" t="s">
        <v>1206</v>
      </c>
      <c r="E982" s="654" t="s">
        <v>641</v>
      </c>
      <c r="F982" s="422"/>
    </row>
    <row r="983" spans="1:6">
      <c r="A983" s="420"/>
      <c r="B983" s="421"/>
      <c r="C983" s="420" t="s">
        <v>42</v>
      </c>
      <c r="D983" s="423"/>
      <c r="E983" s="654"/>
      <c r="F983" s="422"/>
    </row>
    <row r="984" spans="1:6">
      <c r="A984"/>
      <c r="B984"/>
      <c r="D984"/>
      <c r="E984"/>
      <c r="F984"/>
    </row>
    <row r="985" spans="1:6">
      <c r="A985" s="417">
        <v>3.6</v>
      </c>
      <c r="B985" s="653"/>
      <c r="C985" s="417"/>
      <c r="D985" s="653" t="s">
        <v>1207</v>
      </c>
      <c r="E985" s="458"/>
      <c r="F985" s="418"/>
    </row>
    <row r="986" spans="1:6" ht="99.95">
      <c r="A986" s="420" t="s">
        <v>1208</v>
      </c>
      <c r="B986" s="421" t="s">
        <v>1209</v>
      </c>
      <c r="C986" s="420"/>
      <c r="D986" s="421" t="s">
        <v>1210</v>
      </c>
      <c r="E986" s="654"/>
      <c r="F986" s="422"/>
    </row>
    <row r="987" spans="1:6">
      <c r="A987" s="420"/>
      <c r="B987" s="421"/>
      <c r="C987" s="420" t="s">
        <v>19</v>
      </c>
      <c r="D987" s="423"/>
      <c r="E987" s="654"/>
      <c r="F987" s="422"/>
    </row>
    <row r="988" spans="1:6">
      <c r="A988" s="420"/>
      <c r="B988" s="421"/>
      <c r="C988" s="420" t="s">
        <v>632</v>
      </c>
      <c r="D988" s="424" t="s">
        <v>1211</v>
      </c>
      <c r="E988" s="22" t="s">
        <v>641</v>
      </c>
      <c r="F988" s="422"/>
    </row>
    <row r="989" spans="1:6">
      <c r="A989" s="420"/>
      <c r="B989" s="421"/>
      <c r="C989" s="420" t="s">
        <v>26</v>
      </c>
      <c r="D989" s="423" t="s">
        <v>1212</v>
      </c>
      <c r="E989" s="654" t="s">
        <v>641</v>
      </c>
      <c r="F989" s="422"/>
    </row>
    <row r="990" spans="1:6">
      <c r="A990" s="420"/>
      <c r="B990" s="421"/>
      <c r="C990" s="420" t="s">
        <v>32</v>
      </c>
      <c r="D990" s="423"/>
      <c r="E990" s="654"/>
      <c r="F990" s="422"/>
    </row>
    <row r="991" spans="1:6" ht="24.95">
      <c r="A991" s="420"/>
      <c r="B991" s="421"/>
      <c r="C991" s="420" t="s">
        <v>37</v>
      </c>
      <c r="D991" s="423" t="s">
        <v>1213</v>
      </c>
      <c r="E991" s="654" t="s">
        <v>641</v>
      </c>
      <c r="F991" s="422"/>
    </row>
    <row r="992" spans="1:6">
      <c r="A992" s="420"/>
      <c r="B992" s="421"/>
      <c r="C992" s="420" t="s">
        <v>42</v>
      </c>
      <c r="D992" s="423"/>
      <c r="E992" s="654"/>
      <c r="F992" s="422"/>
    </row>
    <row r="993" spans="1:6">
      <c r="A993"/>
      <c r="B993"/>
      <c r="D993"/>
      <c r="E993"/>
      <c r="F993"/>
    </row>
    <row r="994" spans="1:6" ht="87.6">
      <c r="A994" s="420" t="s">
        <v>1214</v>
      </c>
      <c r="B994" s="421" t="s">
        <v>1215</v>
      </c>
      <c r="C994" s="420"/>
      <c r="D994" s="421" t="s">
        <v>1216</v>
      </c>
      <c r="E994" s="654"/>
      <c r="F994" s="422"/>
    </row>
    <row r="995" spans="1:6">
      <c r="A995" s="420"/>
      <c r="B995" s="421"/>
      <c r="C995" s="420" t="s">
        <v>19</v>
      </c>
      <c r="D995" s="423"/>
      <c r="E995" s="654"/>
      <c r="F995" s="422"/>
    </row>
    <row r="996" spans="1:6" ht="24.95">
      <c r="A996" s="420"/>
      <c r="B996" s="421"/>
      <c r="C996" s="420" t="s">
        <v>632</v>
      </c>
      <c r="D996" s="424" t="s">
        <v>1217</v>
      </c>
      <c r="E996" s="22" t="s">
        <v>641</v>
      </c>
      <c r="F996" s="422"/>
    </row>
    <row r="997" spans="1:6" ht="50.1">
      <c r="A997" s="420"/>
      <c r="B997" s="421"/>
      <c r="C997" s="420" t="s">
        <v>26</v>
      </c>
      <c r="D997" s="423" t="s">
        <v>1218</v>
      </c>
      <c r="E997" s="654" t="s">
        <v>641</v>
      </c>
      <c r="F997" s="422" t="s">
        <v>1219</v>
      </c>
    </row>
    <row r="998" spans="1:6" ht="24.95">
      <c r="A998" s="420"/>
      <c r="B998" s="421"/>
      <c r="C998" s="420" t="s">
        <v>32</v>
      </c>
      <c r="D998" s="423" t="s">
        <v>1220</v>
      </c>
      <c r="E998" s="654" t="s">
        <v>641</v>
      </c>
      <c r="F998" s="422"/>
    </row>
    <row r="999" spans="1:6" ht="24.95">
      <c r="A999" s="420"/>
      <c r="B999" s="421"/>
      <c r="C999" s="420" t="s">
        <v>37</v>
      </c>
      <c r="D999" s="423" t="s">
        <v>1221</v>
      </c>
      <c r="E999" s="654" t="s">
        <v>641</v>
      </c>
      <c r="F999" s="422"/>
    </row>
    <row r="1000" spans="1:6">
      <c r="A1000" s="420"/>
      <c r="B1000" s="421"/>
      <c r="C1000" s="420" t="s">
        <v>42</v>
      </c>
      <c r="D1000" s="423"/>
      <c r="E1000" s="654"/>
      <c r="F1000" s="422"/>
    </row>
    <row r="1001" spans="1:6">
      <c r="A1001"/>
      <c r="B1001"/>
      <c r="D1001"/>
      <c r="E1001"/>
      <c r="F1001"/>
    </row>
    <row r="1002" spans="1:6">
      <c r="A1002" s="417">
        <v>3.7</v>
      </c>
      <c r="B1002" s="653"/>
      <c r="C1002" s="417"/>
      <c r="D1002" s="653" t="s">
        <v>1222</v>
      </c>
      <c r="E1002" s="458"/>
      <c r="F1002" s="418"/>
    </row>
    <row r="1003" spans="1:6" ht="125.1">
      <c r="A1003" s="420" t="s">
        <v>373</v>
      </c>
      <c r="B1003" s="421" t="s">
        <v>1223</v>
      </c>
      <c r="C1003" s="420"/>
      <c r="D1003" s="421" t="s">
        <v>1224</v>
      </c>
      <c r="E1003" s="654"/>
      <c r="F1003" s="422"/>
    </row>
    <row r="1004" spans="1:6">
      <c r="A1004" s="420"/>
      <c r="B1004" s="421"/>
      <c r="C1004" s="420" t="s">
        <v>19</v>
      </c>
      <c r="D1004" s="423"/>
      <c r="E1004" s="654"/>
      <c r="F1004" s="422"/>
    </row>
    <row r="1005" spans="1:6" ht="24.95">
      <c r="A1005" s="420"/>
      <c r="B1005" s="421"/>
      <c r="C1005" s="420" t="s">
        <v>632</v>
      </c>
      <c r="D1005" s="424" t="s">
        <v>1225</v>
      </c>
      <c r="E1005" s="22" t="s">
        <v>641</v>
      </c>
      <c r="F1005" s="422"/>
    </row>
    <row r="1006" spans="1:6" ht="24.95">
      <c r="A1006" s="420"/>
      <c r="B1006" s="421"/>
      <c r="C1006" s="420" t="s">
        <v>26</v>
      </c>
      <c r="D1006" s="423" t="s">
        <v>1226</v>
      </c>
      <c r="E1006" s="654" t="s">
        <v>641</v>
      </c>
      <c r="F1006" s="422"/>
    </row>
    <row r="1007" spans="1:6">
      <c r="A1007" s="420"/>
      <c r="B1007" s="421"/>
      <c r="C1007" s="420" t="s">
        <v>32</v>
      </c>
      <c r="D1007" s="423"/>
      <c r="E1007" s="654"/>
      <c r="F1007" s="422"/>
    </row>
    <row r="1008" spans="1:6" ht="24.95">
      <c r="A1008" s="420"/>
      <c r="B1008" s="421"/>
      <c r="C1008" s="420" t="s">
        <v>37</v>
      </c>
      <c r="D1008" s="423" t="s">
        <v>1227</v>
      </c>
      <c r="E1008" s="654" t="s">
        <v>641</v>
      </c>
      <c r="F1008" s="422"/>
    </row>
    <row r="1009" spans="1:6">
      <c r="A1009" s="420"/>
      <c r="B1009" s="421"/>
      <c r="C1009" s="420" t="s">
        <v>42</v>
      </c>
      <c r="D1009" s="423"/>
      <c r="E1009" s="654"/>
      <c r="F1009" s="422"/>
    </row>
    <row r="1010" spans="1:6">
      <c r="A1010"/>
      <c r="B1010"/>
      <c r="D1010"/>
      <c r="E1010"/>
      <c r="F1010"/>
    </row>
    <row r="1011" spans="1:6" ht="87.6">
      <c r="A1011" s="420" t="s">
        <v>1228</v>
      </c>
      <c r="B1011" s="421" t="s">
        <v>1229</v>
      </c>
      <c r="C1011" s="420"/>
      <c r="D1011" s="421" t="s">
        <v>1230</v>
      </c>
      <c r="E1011" s="654"/>
      <c r="F1011" s="422"/>
    </row>
    <row r="1012" spans="1:6">
      <c r="A1012" s="420"/>
      <c r="B1012" s="421"/>
      <c r="C1012" s="420" t="s">
        <v>19</v>
      </c>
      <c r="D1012" s="423"/>
      <c r="E1012" s="654"/>
      <c r="F1012" s="422"/>
    </row>
    <row r="1013" spans="1:6" ht="37.5">
      <c r="A1013" s="420"/>
      <c r="B1013" s="421"/>
      <c r="C1013" s="420" t="s">
        <v>632</v>
      </c>
      <c r="D1013" s="424" t="s">
        <v>1231</v>
      </c>
      <c r="E1013" s="22" t="s">
        <v>641</v>
      </c>
      <c r="F1013" s="422"/>
    </row>
    <row r="1014" spans="1:6" ht="24.95">
      <c r="A1014" s="420"/>
      <c r="B1014" s="421"/>
      <c r="C1014" s="420" t="s">
        <v>26</v>
      </c>
      <c r="D1014" s="423" t="s">
        <v>1232</v>
      </c>
      <c r="E1014" s="654" t="s">
        <v>641</v>
      </c>
      <c r="F1014" s="422"/>
    </row>
    <row r="1015" spans="1:6">
      <c r="A1015" s="420"/>
      <c r="B1015" s="421"/>
      <c r="C1015" s="420" t="s">
        <v>32</v>
      </c>
      <c r="D1015" s="423"/>
      <c r="E1015" s="654"/>
      <c r="F1015" s="422"/>
    </row>
    <row r="1016" spans="1:6" ht="24.95">
      <c r="A1016" s="420"/>
      <c r="B1016" s="421"/>
      <c r="C1016" s="420" t="s">
        <v>37</v>
      </c>
      <c r="D1016" s="423" t="s">
        <v>1233</v>
      </c>
      <c r="E1016" s="654" t="s">
        <v>641</v>
      </c>
      <c r="F1016" s="422"/>
    </row>
    <row r="1017" spans="1:6">
      <c r="A1017" s="420"/>
      <c r="B1017" s="421"/>
      <c r="C1017" s="420" t="s">
        <v>42</v>
      </c>
      <c r="D1017" s="423"/>
      <c r="E1017" s="654"/>
      <c r="F1017" s="422"/>
    </row>
    <row r="1018" spans="1:6">
      <c r="A1018"/>
      <c r="B1018"/>
      <c r="D1018"/>
      <c r="E1018"/>
      <c r="F1018"/>
    </row>
    <row r="1019" spans="1:6">
      <c r="A1019" s="417">
        <v>4</v>
      </c>
      <c r="B1019" s="653"/>
      <c r="C1019" s="417"/>
      <c r="D1019" s="653" t="s">
        <v>1234</v>
      </c>
      <c r="E1019" s="458"/>
      <c r="F1019" s="419"/>
    </row>
    <row r="1020" spans="1:6">
      <c r="A1020" s="417">
        <v>4.0999999999999996</v>
      </c>
      <c r="B1020" s="653"/>
      <c r="C1020" s="417"/>
      <c r="D1020" s="653" t="s">
        <v>1235</v>
      </c>
      <c r="E1020" s="458"/>
      <c r="F1020" s="419"/>
    </row>
    <row r="1021" spans="1:6" ht="187.5">
      <c r="A1021" s="420" t="s">
        <v>1236</v>
      </c>
      <c r="B1021" s="421" t="s">
        <v>1237</v>
      </c>
      <c r="C1021" s="420"/>
      <c r="D1021" s="421" t="s">
        <v>1238</v>
      </c>
      <c r="E1021" s="654"/>
      <c r="F1021" s="422"/>
    </row>
    <row r="1022" spans="1:6">
      <c r="A1022" s="420"/>
      <c r="B1022" s="421"/>
      <c r="C1022" s="420" t="s">
        <v>19</v>
      </c>
      <c r="D1022" s="423"/>
      <c r="E1022" s="654"/>
      <c r="F1022" s="422"/>
    </row>
    <row r="1023" spans="1:6">
      <c r="A1023" s="420"/>
      <c r="B1023" s="421"/>
      <c r="C1023" s="420" t="s">
        <v>632</v>
      </c>
      <c r="D1023" s="438" t="s">
        <v>1239</v>
      </c>
      <c r="E1023" s="22" t="s">
        <v>641</v>
      </c>
      <c r="F1023" s="422"/>
    </row>
    <row r="1024" spans="1:6">
      <c r="A1024" s="420"/>
      <c r="B1024" s="421"/>
      <c r="C1024" s="420" t="s">
        <v>26</v>
      </c>
      <c r="D1024" s="423"/>
      <c r="E1024" s="654"/>
      <c r="F1024" s="422"/>
    </row>
    <row r="1025" spans="1:6" ht="24.95">
      <c r="A1025" s="420"/>
      <c r="B1025" s="421"/>
      <c r="C1025" s="420" t="s">
        <v>32</v>
      </c>
      <c r="D1025" s="438" t="s">
        <v>1240</v>
      </c>
      <c r="E1025" s="22" t="s">
        <v>641</v>
      </c>
      <c r="F1025" s="422"/>
    </row>
    <row r="1026" spans="1:6">
      <c r="A1026" s="420"/>
      <c r="B1026" s="421"/>
      <c r="C1026" s="420" t="s">
        <v>37</v>
      </c>
      <c r="D1026" s="423"/>
      <c r="E1026" s="654"/>
      <c r="F1026" s="422"/>
    </row>
    <row r="1027" spans="1:6">
      <c r="A1027" s="420"/>
      <c r="B1027" s="421"/>
      <c r="C1027" s="420" t="s">
        <v>42</v>
      </c>
      <c r="D1027" s="423"/>
      <c r="E1027" s="654"/>
      <c r="F1027" s="422"/>
    </row>
    <row r="1028" spans="1:6">
      <c r="A1028"/>
      <c r="B1028"/>
      <c r="D1028"/>
      <c r="E1028"/>
      <c r="F1028"/>
    </row>
    <row r="1029" spans="1:6" ht="187.5">
      <c r="A1029" s="420" t="s">
        <v>1241</v>
      </c>
      <c r="B1029" s="421" t="s">
        <v>598</v>
      </c>
      <c r="C1029" s="420"/>
      <c r="D1029" s="421" t="s">
        <v>1242</v>
      </c>
      <c r="E1029" s="654"/>
      <c r="F1029" s="422"/>
    </row>
    <row r="1030" spans="1:6">
      <c r="A1030" s="420"/>
      <c r="B1030" s="421"/>
      <c r="C1030" s="420" t="s">
        <v>19</v>
      </c>
      <c r="D1030" s="423"/>
      <c r="E1030" s="654"/>
      <c r="F1030" s="422"/>
    </row>
    <row r="1031" spans="1:6" ht="37.5">
      <c r="A1031" s="420"/>
      <c r="B1031" s="421"/>
      <c r="C1031" s="420" t="s">
        <v>632</v>
      </c>
      <c r="D1031" s="424" t="s">
        <v>1243</v>
      </c>
      <c r="E1031" s="22" t="s">
        <v>641</v>
      </c>
      <c r="F1031" s="422"/>
    </row>
    <row r="1032" spans="1:6">
      <c r="A1032" s="420"/>
      <c r="B1032" s="421"/>
      <c r="C1032" s="420" t="s">
        <v>26</v>
      </c>
      <c r="D1032" s="423"/>
      <c r="E1032" s="654"/>
      <c r="F1032" s="422"/>
    </row>
    <row r="1033" spans="1:6" ht="24.95">
      <c r="A1033" s="420"/>
      <c r="B1033" s="421"/>
      <c r="C1033" s="420" t="s">
        <v>32</v>
      </c>
      <c r="D1033" s="438" t="s">
        <v>1240</v>
      </c>
      <c r="E1033" s="22" t="s">
        <v>641</v>
      </c>
      <c r="F1033" s="422"/>
    </row>
    <row r="1034" spans="1:6">
      <c r="A1034" s="420"/>
      <c r="B1034" s="421"/>
      <c r="C1034" s="420" t="s">
        <v>37</v>
      </c>
      <c r="D1034" s="423"/>
      <c r="E1034" s="654"/>
      <c r="F1034" s="422"/>
    </row>
    <row r="1035" spans="1:6">
      <c r="A1035" s="420"/>
      <c r="B1035" s="421"/>
      <c r="C1035" s="420" t="s">
        <v>42</v>
      </c>
      <c r="D1035" s="423"/>
      <c r="E1035" s="654"/>
      <c r="F1035" s="422"/>
    </row>
    <row r="1036" spans="1:6">
      <c r="A1036"/>
      <c r="B1036"/>
      <c r="D1036"/>
      <c r="E1036"/>
      <c r="F1036"/>
    </row>
    <row r="1037" spans="1:6" ht="187.5">
      <c r="A1037" s="420" t="s">
        <v>1244</v>
      </c>
      <c r="B1037" s="421" t="s">
        <v>1245</v>
      </c>
      <c r="C1037" s="431"/>
      <c r="D1037" s="421" t="s">
        <v>1246</v>
      </c>
      <c r="E1037" s="654"/>
      <c r="F1037" s="422"/>
    </row>
    <row r="1038" spans="1:6">
      <c r="A1038" s="420"/>
      <c r="B1038" s="421"/>
      <c r="C1038" s="420" t="s">
        <v>19</v>
      </c>
      <c r="D1038" s="423"/>
      <c r="E1038" s="654"/>
      <c r="F1038" s="422"/>
    </row>
    <row r="1039" spans="1:6" ht="24.95">
      <c r="A1039" s="420"/>
      <c r="B1039" s="421"/>
      <c r="C1039" s="420" t="s">
        <v>632</v>
      </c>
      <c r="D1039" s="424" t="s">
        <v>1247</v>
      </c>
      <c r="E1039" s="22" t="s">
        <v>641</v>
      </c>
      <c r="F1039" s="422"/>
    </row>
    <row r="1040" spans="1:6">
      <c r="A1040" s="420"/>
      <c r="B1040" s="421"/>
      <c r="C1040" s="420" t="s">
        <v>26</v>
      </c>
      <c r="D1040" s="423"/>
      <c r="E1040" s="654"/>
      <c r="F1040" s="422"/>
    </row>
    <row r="1041" spans="1:6" ht="24.95">
      <c r="A1041" s="420"/>
      <c r="B1041" s="421"/>
      <c r="C1041" s="420" t="s">
        <v>32</v>
      </c>
      <c r="D1041" s="424" t="s">
        <v>1247</v>
      </c>
      <c r="E1041" s="22" t="s">
        <v>641</v>
      </c>
      <c r="F1041" s="422"/>
    </row>
    <row r="1042" spans="1:6">
      <c r="A1042" s="420"/>
      <c r="B1042" s="421"/>
      <c r="C1042" s="420" t="s">
        <v>37</v>
      </c>
      <c r="D1042" s="423"/>
      <c r="E1042" s="654"/>
      <c r="F1042" s="422"/>
    </row>
    <row r="1043" spans="1:6">
      <c r="A1043" s="420"/>
      <c r="B1043" s="421"/>
      <c r="C1043" s="420" t="s">
        <v>42</v>
      </c>
      <c r="D1043" s="423"/>
      <c r="E1043" s="654"/>
      <c r="F1043" s="422"/>
    </row>
    <row r="1044" spans="1:6">
      <c r="A1044"/>
      <c r="B1044"/>
      <c r="D1044"/>
      <c r="E1044"/>
      <c r="F1044"/>
    </row>
    <row r="1045" spans="1:6" ht="187.5">
      <c r="A1045" s="420" t="s">
        <v>1248</v>
      </c>
      <c r="B1045" s="421" t="s">
        <v>1249</v>
      </c>
      <c r="C1045" s="420"/>
      <c r="D1045" s="421" t="s">
        <v>1250</v>
      </c>
      <c r="E1045" s="654"/>
      <c r="F1045" s="422"/>
    </row>
    <row r="1046" spans="1:6">
      <c r="A1046" s="420"/>
      <c r="B1046" s="421"/>
      <c r="C1046" s="420" t="s">
        <v>19</v>
      </c>
      <c r="D1046" s="432"/>
      <c r="E1046" s="654"/>
      <c r="F1046" s="422"/>
    </row>
    <row r="1047" spans="1:6">
      <c r="A1047" s="420"/>
      <c r="B1047" s="421"/>
      <c r="C1047" s="420" t="s">
        <v>632</v>
      </c>
      <c r="D1047" s="424" t="s">
        <v>1251</v>
      </c>
      <c r="E1047" s="22" t="s">
        <v>641</v>
      </c>
      <c r="F1047" s="422"/>
    </row>
    <row r="1048" spans="1:6">
      <c r="A1048" s="420"/>
      <c r="B1048" s="421"/>
      <c r="C1048" s="420" t="s">
        <v>26</v>
      </c>
      <c r="D1048" s="432"/>
      <c r="E1048" s="654"/>
      <c r="F1048" s="422"/>
    </row>
    <row r="1049" spans="1:6" ht="24.95">
      <c r="A1049" s="420"/>
      <c r="B1049" s="421"/>
      <c r="C1049" s="420" t="s">
        <v>32</v>
      </c>
      <c r="D1049" s="438" t="s">
        <v>1240</v>
      </c>
      <c r="E1049" s="22" t="s">
        <v>641</v>
      </c>
      <c r="F1049" s="422"/>
    </row>
    <row r="1050" spans="1:6">
      <c r="A1050" s="420"/>
      <c r="B1050" s="421"/>
      <c r="C1050" s="420" t="s">
        <v>37</v>
      </c>
      <c r="D1050" s="432"/>
      <c r="E1050" s="654"/>
      <c r="F1050" s="422"/>
    </row>
    <row r="1051" spans="1:6">
      <c r="A1051" s="420"/>
      <c r="B1051" s="421"/>
      <c r="C1051" s="420" t="s">
        <v>42</v>
      </c>
      <c r="D1051" s="423"/>
      <c r="E1051" s="654"/>
      <c r="F1051" s="422"/>
    </row>
    <row r="1052" spans="1:6">
      <c r="A1052"/>
      <c r="B1052"/>
      <c r="D1052"/>
      <c r="E1052" s="662"/>
      <c r="F1052"/>
    </row>
    <row r="1053" spans="1:6" ht="112.5">
      <c r="A1053" s="420" t="s">
        <v>815</v>
      </c>
      <c r="B1053" s="421" t="s">
        <v>439</v>
      </c>
      <c r="C1053" s="420"/>
      <c r="D1053" s="421" t="s">
        <v>1252</v>
      </c>
      <c r="E1053" s="654"/>
      <c r="F1053" s="422"/>
    </row>
    <row r="1054" spans="1:6">
      <c r="A1054" s="420"/>
      <c r="B1054" s="421"/>
      <c r="C1054" s="420" t="s">
        <v>19</v>
      </c>
      <c r="D1054" s="432"/>
      <c r="E1054" s="654"/>
      <c r="F1054" s="422"/>
    </row>
    <row r="1055" spans="1:6" ht="24.95">
      <c r="A1055" s="420"/>
      <c r="B1055" s="421"/>
      <c r="C1055" s="420" t="s">
        <v>632</v>
      </c>
      <c r="D1055" s="424" t="s">
        <v>1253</v>
      </c>
      <c r="E1055" s="22" t="s">
        <v>641</v>
      </c>
      <c r="F1055" s="422"/>
    </row>
    <row r="1056" spans="1:6">
      <c r="A1056" s="420"/>
      <c r="B1056" s="421"/>
      <c r="C1056" s="420" t="s">
        <v>26</v>
      </c>
      <c r="D1056" s="423" t="s">
        <v>822</v>
      </c>
      <c r="E1056" s="654"/>
      <c r="F1056" s="422"/>
    </row>
    <row r="1057" spans="1:6" ht="37.5">
      <c r="A1057" s="420"/>
      <c r="B1057" s="421"/>
      <c r="C1057" s="420" t="s">
        <v>32</v>
      </c>
      <c r="D1057" s="423" t="s">
        <v>1254</v>
      </c>
      <c r="E1057" s="654" t="s">
        <v>641</v>
      </c>
      <c r="F1057" s="422"/>
    </row>
    <row r="1058" spans="1:6" ht="37.5">
      <c r="A1058" s="420"/>
      <c r="B1058" s="421"/>
      <c r="C1058" s="420" t="s">
        <v>37</v>
      </c>
      <c r="D1058" s="423" t="s">
        <v>1255</v>
      </c>
      <c r="E1058" s="654" t="s">
        <v>641</v>
      </c>
      <c r="F1058" s="422"/>
    </row>
    <row r="1059" spans="1:6">
      <c r="A1059" s="420"/>
      <c r="B1059" s="421"/>
      <c r="C1059" s="420" t="s">
        <v>42</v>
      </c>
      <c r="D1059" s="423"/>
      <c r="E1059" s="654"/>
      <c r="F1059" s="422"/>
    </row>
    <row r="1060" spans="1:6">
      <c r="A1060"/>
      <c r="B1060"/>
      <c r="D1060"/>
      <c r="E1060" s="662"/>
      <c r="F1060"/>
    </row>
    <row r="1061" spans="1:6">
      <c r="A1061" s="417">
        <v>4.2</v>
      </c>
      <c r="B1061" s="653"/>
      <c r="C1061" s="417"/>
      <c r="D1061" s="653" t="s">
        <v>1256</v>
      </c>
      <c r="E1061" s="458"/>
      <c r="F1061" s="418"/>
    </row>
    <row r="1062" spans="1:6" ht="125.1">
      <c r="A1062" s="420" t="s">
        <v>1257</v>
      </c>
      <c r="B1062" s="421" t="s">
        <v>1258</v>
      </c>
      <c r="C1062" s="420"/>
      <c r="D1062" s="421" t="s">
        <v>1259</v>
      </c>
      <c r="E1062" s="654"/>
      <c r="F1062" s="422"/>
    </row>
    <row r="1063" spans="1:6">
      <c r="A1063" s="420"/>
      <c r="B1063" s="421"/>
      <c r="C1063" s="420" t="s">
        <v>19</v>
      </c>
      <c r="D1063" s="432"/>
      <c r="E1063" s="654"/>
      <c r="F1063" s="422"/>
    </row>
    <row r="1064" spans="1:6">
      <c r="A1064" s="420"/>
      <c r="B1064" s="421"/>
      <c r="C1064" s="420" t="s">
        <v>632</v>
      </c>
      <c r="D1064" s="424" t="s">
        <v>1260</v>
      </c>
      <c r="E1064" s="22" t="s">
        <v>641</v>
      </c>
      <c r="F1064" s="422"/>
    </row>
    <row r="1065" spans="1:6">
      <c r="A1065" s="420"/>
      <c r="B1065" s="421"/>
      <c r="C1065" s="420" t="s">
        <v>26</v>
      </c>
      <c r="D1065" s="432"/>
      <c r="E1065" s="654"/>
      <c r="F1065" s="422"/>
    </row>
    <row r="1066" spans="1:6">
      <c r="A1066" s="420"/>
      <c r="B1066" s="421"/>
      <c r="C1066" s="420" t="s">
        <v>32</v>
      </c>
      <c r="D1066" s="424" t="s">
        <v>1260</v>
      </c>
      <c r="E1066" s="22" t="s">
        <v>641</v>
      </c>
      <c r="F1066" s="422"/>
    </row>
    <row r="1067" spans="1:6">
      <c r="A1067" s="420"/>
      <c r="B1067" s="421"/>
      <c r="C1067" s="420" t="s">
        <v>37</v>
      </c>
      <c r="D1067" s="432"/>
      <c r="E1067" s="654"/>
      <c r="F1067" s="422"/>
    </row>
    <row r="1068" spans="1:6">
      <c r="A1068" s="420"/>
      <c r="B1068" s="421"/>
      <c r="C1068" s="420" t="s">
        <v>42</v>
      </c>
      <c r="D1068" s="423"/>
      <c r="E1068" s="654"/>
      <c r="F1068" s="422"/>
    </row>
    <row r="1069" spans="1:6">
      <c r="A1069"/>
      <c r="B1069"/>
      <c r="D1069"/>
      <c r="E1069"/>
      <c r="F1069"/>
    </row>
    <row r="1070" spans="1:6" ht="125.1">
      <c r="A1070" s="420" t="s">
        <v>1261</v>
      </c>
      <c r="B1070" s="421" t="s">
        <v>1262</v>
      </c>
      <c r="C1070" s="420"/>
      <c r="D1070" s="421" t="s">
        <v>1263</v>
      </c>
      <c r="E1070" s="654"/>
      <c r="F1070" s="422"/>
    </row>
    <row r="1071" spans="1:6">
      <c r="A1071" s="420"/>
      <c r="B1071" s="421"/>
      <c r="C1071" s="420" t="s">
        <v>19</v>
      </c>
      <c r="D1071" s="423"/>
      <c r="E1071" s="654"/>
      <c r="F1071" s="422"/>
    </row>
    <row r="1072" spans="1:6" ht="39" customHeight="1">
      <c r="A1072" s="420"/>
      <c r="B1072" s="421"/>
      <c r="C1072" s="420" t="s">
        <v>632</v>
      </c>
      <c r="D1072" s="424" t="s">
        <v>1264</v>
      </c>
      <c r="E1072" s="22" t="s">
        <v>641</v>
      </c>
      <c r="F1072" s="422"/>
    </row>
    <row r="1073" spans="1:6">
      <c r="A1073" s="420"/>
      <c r="B1073" s="421"/>
      <c r="C1073" s="420" t="s">
        <v>26</v>
      </c>
      <c r="D1073" s="423"/>
      <c r="E1073" s="654"/>
      <c r="F1073" s="422"/>
    </row>
    <row r="1074" spans="1:6">
      <c r="A1074" s="420"/>
      <c r="B1074" s="421"/>
      <c r="C1074" s="420" t="s">
        <v>32</v>
      </c>
      <c r="D1074" s="424" t="s">
        <v>1264</v>
      </c>
      <c r="E1074" s="22" t="s">
        <v>641</v>
      </c>
      <c r="F1074" s="422"/>
    </row>
    <row r="1075" spans="1:6">
      <c r="A1075" s="420"/>
      <c r="B1075" s="421"/>
      <c r="C1075" s="420" t="s">
        <v>37</v>
      </c>
      <c r="D1075" s="423"/>
      <c r="E1075" s="654"/>
      <c r="F1075" s="422"/>
    </row>
    <row r="1076" spans="1:6">
      <c r="A1076" s="420"/>
      <c r="B1076" s="421"/>
      <c r="C1076" s="420" t="s">
        <v>42</v>
      </c>
      <c r="D1076" s="423"/>
      <c r="E1076" s="654"/>
      <c r="F1076" s="422"/>
    </row>
    <row r="1077" spans="1:6">
      <c r="A1077"/>
      <c r="B1077"/>
      <c r="D1077"/>
      <c r="F1077"/>
    </row>
    <row r="1078" spans="1:6" ht="125.1">
      <c r="A1078" s="420" t="s">
        <v>1265</v>
      </c>
      <c r="B1078" s="421" t="s">
        <v>1266</v>
      </c>
      <c r="C1078" s="420"/>
      <c r="D1078" s="421" t="s">
        <v>1267</v>
      </c>
      <c r="E1078" s="654"/>
      <c r="F1078" s="422"/>
    </row>
    <row r="1079" spans="1:6">
      <c r="A1079" s="420"/>
      <c r="B1079" s="421"/>
      <c r="C1079" s="420" t="s">
        <v>19</v>
      </c>
      <c r="D1079" s="423"/>
      <c r="E1079" s="654"/>
      <c r="F1079" s="422"/>
    </row>
    <row r="1080" spans="1:6" ht="36.75" customHeight="1">
      <c r="A1080" s="420"/>
      <c r="B1080" s="421"/>
      <c r="C1080" s="420" t="s">
        <v>632</v>
      </c>
      <c r="D1080" s="424" t="s">
        <v>1268</v>
      </c>
      <c r="E1080" s="22" t="s">
        <v>641</v>
      </c>
      <c r="F1080" s="422"/>
    </row>
    <row r="1081" spans="1:6">
      <c r="A1081" s="420"/>
      <c r="B1081" s="421"/>
      <c r="C1081" s="420" t="s">
        <v>26</v>
      </c>
      <c r="D1081" s="423"/>
      <c r="E1081" s="654"/>
      <c r="F1081" s="422"/>
    </row>
    <row r="1082" spans="1:6">
      <c r="A1082" s="420"/>
      <c r="B1082" s="421"/>
      <c r="C1082" s="420" t="s">
        <v>32</v>
      </c>
      <c r="D1082" s="424" t="s">
        <v>1268</v>
      </c>
      <c r="E1082" s="22" t="s">
        <v>641</v>
      </c>
      <c r="F1082" s="422"/>
    </row>
    <row r="1083" spans="1:6">
      <c r="A1083" s="420"/>
      <c r="B1083" s="421"/>
      <c r="C1083" s="420" t="s">
        <v>37</v>
      </c>
      <c r="D1083" s="423"/>
      <c r="E1083" s="654"/>
      <c r="F1083" s="422"/>
    </row>
    <row r="1084" spans="1:6">
      <c r="A1084" s="420"/>
      <c r="B1084" s="421"/>
      <c r="C1084" s="420" t="s">
        <v>42</v>
      </c>
      <c r="D1084" s="423"/>
      <c r="E1084" s="654"/>
      <c r="F1084" s="422"/>
    </row>
    <row r="1085" spans="1:6">
      <c r="A1085"/>
      <c r="B1085"/>
      <c r="D1085"/>
      <c r="E1085"/>
      <c r="F1085"/>
    </row>
    <row r="1086" spans="1:6">
      <c r="A1086" s="417">
        <v>4.3</v>
      </c>
      <c r="B1086" s="653"/>
      <c r="C1086" s="417"/>
      <c r="D1086" s="653" t="s">
        <v>1269</v>
      </c>
      <c r="E1086" s="458"/>
      <c r="F1086" s="418"/>
    </row>
    <row r="1087" spans="1:6" ht="150">
      <c r="A1087" s="420" t="s">
        <v>1270</v>
      </c>
      <c r="B1087" s="421" t="s">
        <v>1271</v>
      </c>
      <c r="C1087" s="420"/>
      <c r="D1087" s="421" t="s">
        <v>1272</v>
      </c>
      <c r="E1087" s="654"/>
      <c r="F1087" s="422"/>
    </row>
    <row r="1088" spans="1:6">
      <c r="A1088" s="420"/>
      <c r="B1088" s="421"/>
      <c r="C1088" s="420" t="s">
        <v>19</v>
      </c>
      <c r="D1088" s="423"/>
      <c r="E1088" s="654"/>
      <c r="F1088" s="422"/>
    </row>
    <row r="1089" spans="1:6" ht="83.25" customHeight="1">
      <c r="A1089" s="420"/>
      <c r="B1089" s="421"/>
      <c r="C1089" s="420" t="s">
        <v>632</v>
      </c>
      <c r="D1089" s="436" t="s">
        <v>1273</v>
      </c>
      <c r="E1089" s="22" t="s">
        <v>657</v>
      </c>
      <c r="F1089" s="422">
        <v>2021.3</v>
      </c>
    </row>
    <row r="1090" spans="1:6">
      <c r="A1090" s="420"/>
      <c r="B1090" s="421"/>
      <c r="C1090" s="420" t="s">
        <v>26</v>
      </c>
      <c r="D1090" s="423" t="s">
        <v>1274</v>
      </c>
      <c r="E1090" s="654" t="s">
        <v>641</v>
      </c>
      <c r="F1090" s="422"/>
    </row>
    <row r="1091" spans="1:6">
      <c r="A1091" s="420"/>
      <c r="B1091" s="421"/>
      <c r="C1091" s="420" t="s">
        <v>32</v>
      </c>
      <c r="D1091" s="423" t="s">
        <v>1275</v>
      </c>
      <c r="E1091" s="654" t="s">
        <v>641</v>
      </c>
      <c r="F1091" s="422"/>
    </row>
    <row r="1092" spans="1:6">
      <c r="A1092" s="420"/>
      <c r="B1092" s="421"/>
      <c r="C1092" s="420" t="s">
        <v>37</v>
      </c>
      <c r="D1092" s="423"/>
      <c r="E1092" s="654"/>
      <c r="F1092" s="422"/>
    </row>
    <row r="1093" spans="1:6">
      <c r="A1093" s="420"/>
      <c r="B1093" s="421"/>
      <c r="C1093" s="420" t="s">
        <v>42</v>
      </c>
      <c r="D1093" s="423"/>
      <c r="E1093" s="654"/>
      <c r="F1093" s="422"/>
    </row>
    <row r="1094" spans="1:6">
      <c r="A1094"/>
      <c r="B1094"/>
      <c r="D1094"/>
      <c r="E1094"/>
      <c r="F1094"/>
    </row>
    <row r="1095" spans="1:6" ht="174.95">
      <c r="A1095" s="420" t="s">
        <v>1276</v>
      </c>
      <c r="B1095" s="421" t="s">
        <v>1277</v>
      </c>
      <c r="C1095" s="420"/>
      <c r="D1095" s="421" t="s">
        <v>1278</v>
      </c>
      <c r="E1095" s="654"/>
      <c r="F1095" s="422"/>
    </row>
    <row r="1096" spans="1:6">
      <c r="A1096" s="420"/>
      <c r="B1096" s="421"/>
      <c r="C1096" s="420" t="s">
        <v>19</v>
      </c>
      <c r="D1096" s="423"/>
      <c r="E1096" s="654"/>
      <c r="F1096" s="422"/>
    </row>
    <row r="1097" spans="1:6" ht="86.25" customHeight="1">
      <c r="A1097" s="420"/>
      <c r="B1097" s="421"/>
      <c r="C1097" s="420" t="s">
        <v>632</v>
      </c>
      <c r="D1097" s="436" t="s">
        <v>1279</v>
      </c>
      <c r="E1097" s="449" t="s">
        <v>657</v>
      </c>
      <c r="F1097" s="450">
        <v>2021.3</v>
      </c>
    </row>
    <row r="1098" spans="1:6">
      <c r="A1098" s="420"/>
      <c r="B1098" s="421"/>
      <c r="C1098" s="420" t="s">
        <v>26</v>
      </c>
      <c r="D1098" s="423" t="s">
        <v>1274</v>
      </c>
      <c r="E1098" s="654" t="s">
        <v>641</v>
      </c>
      <c r="F1098" s="422"/>
    </row>
    <row r="1099" spans="1:6">
      <c r="A1099" s="420"/>
      <c r="B1099" s="421"/>
      <c r="C1099" s="420" t="s">
        <v>32</v>
      </c>
      <c r="D1099" s="423" t="s">
        <v>1275</v>
      </c>
      <c r="E1099" s="654" t="s">
        <v>641</v>
      </c>
      <c r="F1099" s="422"/>
    </row>
    <row r="1100" spans="1:6">
      <c r="A1100" s="420"/>
      <c r="B1100" s="421"/>
      <c r="C1100" s="420" t="s">
        <v>37</v>
      </c>
      <c r="D1100" s="423"/>
      <c r="E1100" s="654"/>
      <c r="F1100" s="422"/>
    </row>
    <row r="1101" spans="1:6">
      <c r="A1101" s="420"/>
      <c r="B1101" s="421"/>
      <c r="C1101" s="420" t="s">
        <v>42</v>
      </c>
      <c r="D1101" s="423"/>
      <c r="E1101" s="654"/>
      <c r="F1101" s="422"/>
    </row>
    <row r="1102" spans="1:6">
      <c r="A1102"/>
      <c r="B1102"/>
      <c r="D1102"/>
      <c r="E1102"/>
      <c r="F1102"/>
    </row>
    <row r="1103" spans="1:6">
      <c r="A1103" s="417">
        <v>4.4000000000000004</v>
      </c>
      <c r="B1103" s="653"/>
      <c r="C1103" s="417"/>
      <c r="D1103" s="653" t="s">
        <v>1280</v>
      </c>
      <c r="E1103" s="458"/>
      <c r="F1103" s="418"/>
    </row>
    <row r="1104" spans="1:6" ht="112.5">
      <c r="A1104" s="420" t="s">
        <v>1281</v>
      </c>
      <c r="B1104" s="421" t="s">
        <v>1282</v>
      </c>
      <c r="C1104" s="420"/>
      <c r="D1104" s="421" t="s">
        <v>1283</v>
      </c>
      <c r="E1104" s="654"/>
      <c r="F1104" s="422"/>
    </row>
    <row r="1105" spans="1:6">
      <c r="A1105" s="420"/>
      <c r="B1105" s="421"/>
      <c r="C1105" s="420" t="s">
        <v>19</v>
      </c>
      <c r="D1105" s="423"/>
      <c r="E1105" s="654"/>
      <c r="F1105" s="422"/>
    </row>
    <row r="1106" spans="1:6">
      <c r="A1106" s="420"/>
      <c r="B1106" s="421"/>
      <c r="C1106" s="420" t="s">
        <v>632</v>
      </c>
      <c r="D1106" s="424" t="s">
        <v>1284</v>
      </c>
      <c r="E1106" s="22" t="s">
        <v>641</v>
      </c>
      <c r="F1106" s="422"/>
    </row>
    <row r="1107" spans="1:6">
      <c r="A1107" s="420"/>
      <c r="B1107" s="421"/>
      <c r="C1107" s="420" t="s">
        <v>26</v>
      </c>
      <c r="D1107" s="423"/>
      <c r="E1107" s="654"/>
      <c r="F1107" s="422"/>
    </row>
    <row r="1108" spans="1:6">
      <c r="A1108" s="420"/>
      <c r="B1108" s="421"/>
      <c r="C1108" s="420" t="s">
        <v>32</v>
      </c>
      <c r="D1108" s="424" t="s">
        <v>1284</v>
      </c>
      <c r="E1108" s="22" t="s">
        <v>641</v>
      </c>
      <c r="F1108" s="422"/>
    </row>
    <row r="1109" spans="1:6">
      <c r="A1109" s="420"/>
      <c r="B1109" s="421"/>
      <c r="C1109" s="420" t="s">
        <v>37</v>
      </c>
      <c r="D1109" s="423"/>
      <c r="E1109" s="654"/>
      <c r="F1109" s="422"/>
    </row>
    <row r="1110" spans="1:6">
      <c r="A1110" s="420"/>
      <c r="B1110" s="421"/>
      <c r="C1110" s="420" t="s">
        <v>42</v>
      </c>
      <c r="D1110" s="423"/>
      <c r="E1110" s="654"/>
      <c r="F1110" s="422"/>
    </row>
    <row r="1111" spans="1:6">
      <c r="A1111"/>
      <c r="B1111"/>
      <c r="D1111"/>
      <c r="E1111"/>
      <c r="F1111"/>
    </row>
    <row r="1112" spans="1:6" ht="112.5">
      <c r="A1112" s="420" t="s">
        <v>1285</v>
      </c>
      <c r="B1112" s="421" t="s">
        <v>1286</v>
      </c>
      <c r="C1112" s="420"/>
      <c r="D1112" s="421" t="s">
        <v>1287</v>
      </c>
      <c r="E1112" s="654"/>
      <c r="F1112" s="422"/>
    </row>
    <row r="1113" spans="1:6">
      <c r="A1113" s="420"/>
      <c r="B1113" s="421"/>
      <c r="C1113" s="420" t="s">
        <v>19</v>
      </c>
      <c r="D1113" s="423"/>
      <c r="E1113" s="654"/>
      <c r="F1113" s="422"/>
    </row>
    <row r="1114" spans="1:6" ht="57" customHeight="1">
      <c r="A1114" s="420"/>
      <c r="B1114" s="421"/>
      <c r="C1114" s="420" t="s">
        <v>632</v>
      </c>
      <c r="D1114" s="424" t="s">
        <v>1288</v>
      </c>
      <c r="E1114" s="22" t="s">
        <v>641</v>
      </c>
      <c r="F1114" s="422"/>
    </row>
    <row r="1115" spans="1:6">
      <c r="A1115" s="420"/>
      <c r="B1115" s="421"/>
      <c r="C1115" s="420" t="s">
        <v>26</v>
      </c>
      <c r="D1115" s="423"/>
      <c r="E1115" s="654"/>
      <c r="F1115" s="422"/>
    </row>
    <row r="1116" spans="1:6">
      <c r="A1116" s="420"/>
      <c r="B1116" s="421"/>
      <c r="C1116" s="420" t="s">
        <v>32</v>
      </c>
      <c r="D1116" s="424" t="s">
        <v>1284</v>
      </c>
      <c r="E1116" s="22" t="s">
        <v>641</v>
      </c>
      <c r="F1116" s="422"/>
    </row>
    <row r="1117" spans="1:6">
      <c r="A1117" s="420"/>
      <c r="B1117" s="421"/>
      <c r="C1117" s="420" t="s">
        <v>37</v>
      </c>
      <c r="D1117" s="423"/>
      <c r="E1117" s="654"/>
      <c r="F1117" s="422"/>
    </row>
    <row r="1118" spans="1:6">
      <c r="A1118" s="420"/>
      <c r="B1118" s="421"/>
      <c r="C1118" s="420" t="s">
        <v>42</v>
      </c>
      <c r="D1118" s="423"/>
      <c r="E1118" s="654"/>
      <c r="F1118" s="422"/>
    </row>
    <row r="1119" spans="1:6">
      <c r="A1119"/>
      <c r="B1119"/>
      <c r="D1119"/>
      <c r="E1119"/>
      <c r="F1119"/>
    </row>
    <row r="1120" spans="1:6" ht="112.5">
      <c r="A1120" s="420" t="s">
        <v>1289</v>
      </c>
      <c r="B1120" s="421" t="s">
        <v>1290</v>
      </c>
      <c r="C1120" s="420"/>
      <c r="D1120" s="421" t="s">
        <v>1291</v>
      </c>
      <c r="E1120" s="654"/>
      <c r="F1120" s="422"/>
    </row>
    <row r="1121" spans="1:6">
      <c r="A1121" s="420"/>
      <c r="B1121" s="421"/>
      <c r="C1121" s="420" t="s">
        <v>19</v>
      </c>
      <c r="D1121" s="423"/>
      <c r="E1121" s="654"/>
      <c r="F1121" s="422"/>
    </row>
    <row r="1122" spans="1:6" ht="72.75" customHeight="1">
      <c r="A1122" s="420"/>
      <c r="B1122" s="421"/>
      <c r="C1122" s="420" t="s">
        <v>632</v>
      </c>
      <c r="D1122" s="424" t="s">
        <v>1288</v>
      </c>
      <c r="E1122" s="22" t="s">
        <v>641</v>
      </c>
      <c r="F1122" s="422"/>
    </row>
    <row r="1123" spans="1:6">
      <c r="A1123" s="420"/>
      <c r="B1123" s="421"/>
      <c r="C1123" s="420" t="s">
        <v>26</v>
      </c>
      <c r="D1123" s="423"/>
      <c r="E1123" s="654"/>
      <c r="F1123" s="422"/>
    </row>
    <row r="1124" spans="1:6">
      <c r="A1124" s="420"/>
      <c r="B1124" s="421"/>
      <c r="C1124" s="420" t="s">
        <v>32</v>
      </c>
      <c r="D1124" s="424" t="s">
        <v>1284</v>
      </c>
      <c r="E1124" s="22" t="s">
        <v>641</v>
      </c>
      <c r="F1124" s="422"/>
    </row>
    <row r="1125" spans="1:6">
      <c r="A1125" s="420"/>
      <c r="B1125" s="421"/>
      <c r="C1125" s="420" t="s">
        <v>37</v>
      </c>
      <c r="D1125" s="423"/>
      <c r="E1125" s="654"/>
      <c r="F1125" s="422"/>
    </row>
    <row r="1126" spans="1:6">
      <c r="A1126" s="420"/>
      <c r="B1126" s="421"/>
      <c r="C1126" s="420" t="s">
        <v>42</v>
      </c>
      <c r="D1126" s="423"/>
      <c r="E1126" s="654"/>
      <c r="F1126" s="422"/>
    </row>
    <row r="1127" spans="1:6">
      <c r="A1127"/>
      <c r="B1127"/>
      <c r="C1127" s="207"/>
      <c r="D1127"/>
      <c r="E1127"/>
      <c r="F1127"/>
    </row>
    <row r="1128" spans="1:6" ht="112.5">
      <c r="A1128" s="420" t="s">
        <v>1292</v>
      </c>
      <c r="B1128" s="421" t="s">
        <v>1293</v>
      </c>
      <c r="C1128" s="420"/>
      <c r="D1128" s="421" t="s">
        <v>1294</v>
      </c>
      <c r="E1128" s="654"/>
      <c r="F1128" s="422"/>
    </row>
    <row r="1129" spans="1:6">
      <c r="A1129" s="420"/>
      <c r="B1129" s="421"/>
      <c r="C1129" s="420" t="s">
        <v>19</v>
      </c>
      <c r="D1129" s="423"/>
      <c r="E1129" s="654"/>
      <c r="F1129" s="422"/>
    </row>
    <row r="1130" spans="1:6">
      <c r="A1130" s="420"/>
      <c r="B1130" s="421"/>
      <c r="C1130" s="420" t="s">
        <v>632</v>
      </c>
      <c r="D1130" s="424" t="s">
        <v>1295</v>
      </c>
      <c r="E1130" s="22" t="s">
        <v>641</v>
      </c>
      <c r="F1130" s="422"/>
    </row>
    <row r="1131" spans="1:6">
      <c r="A1131" s="420"/>
      <c r="B1131" s="421"/>
      <c r="C1131" s="420" t="s">
        <v>26</v>
      </c>
      <c r="D1131" s="423"/>
      <c r="E1131" s="654"/>
      <c r="F1131" s="422"/>
    </row>
    <row r="1132" spans="1:6">
      <c r="A1132" s="420"/>
      <c r="B1132" s="421"/>
      <c r="C1132" s="420" t="s">
        <v>32</v>
      </c>
      <c r="D1132" s="424" t="s">
        <v>1295</v>
      </c>
      <c r="E1132" s="22" t="s">
        <v>641</v>
      </c>
      <c r="F1132" s="422"/>
    </row>
    <row r="1133" spans="1:6">
      <c r="A1133" s="420"/>
      <c r="B1133" s="421"/>
      <c r="C1133" s="420" t="s">
        <v>37</v>
      </c>
      <c r="D1133" s="423"/>
      <c r="E1133" s="654"/>
      <c r="F1133" s="422"/>
    </row>
    <row r="1134" spans="1:6">
      <c r="A1134" s="420"/>
      <c r="B1134" s="421"/>
      <c r="C1134" s="420" t="s">
        <v>42</v>
      </c>
      <c r="D1134" s="423"/>
      <c r="E1134" s="654"/>
      <c r="F1134" s="422"/>
    </row>
    <row r="1135" spans="1:6">
      <c r="A1135" s="208"/>
      <c r="B1135" s="433"/>
      <c r="C1135" s="208"/>
      <c r="D1135" s="433"/>
      <c r="E1135" s="663"/>
      <c r="F1135" s="664"/>
    </row>
    <row r="1136" spans="1:6" ht="99.95">
      <c r="A1136" s="420" t="s">
        <v>1296</v>
      </c>
      <c r="B1136" s="421" t="s">
        <v>1297</v>
      </c>
      <c r="C1136" s="420"/>
      <c r="D1136" s="421" t="s">
        <v>1298</v>
      </c>
      <c r="E1136" s="654"/>
      <c r="F1136" s="422"/>
    </row>
    <row r="1137" spans="1:6">
      <c r="A1137" s="420"/>
      <c r="B1137" s="421"/>
      <c r="C1137" s="420" t="s">
        <v>19</v>
      </c>
      <c r="D1137" s="423"/>
      <c r="E1137" s="654"/>
      <c r="F1137" s="422"/>
    </row>
    <row r="1138" spans="1:6">
      <c r="A1138" s="420"/>
      <c r="B1138" s="421"/>
      <c r="C1138" s="420" t="s">
        <v>632</v>
      </c>
      <c r="D1138" s="424" t="s">
        <v>1295</v>
      </c>
      <c r="E1138" s="22" t="s">
        <v>641</v>
      </c>
      <c r="F1138" s="422"/>
    </row>
    <row r="1139" spans="1:6">
      <c r="A1139" s="420"/>
      <c r="B1139" s="421"/>
      <c r="C1139" s="420" t="s">
        <v>26</v>
      </c>
      <c r="D1139" s="423"/>
      <c r="E1139" s="654"/>
      <c r="F1139" s="422"/>
    </row>
    <row r="1140" spans="1:6">
      <c r="A1140" s="420"/>
      <c r="B1140" s="421"/>
      <c r="C1140" s="420" t="s">
        <v>32</v>
      </c>
      <c r="D1140" s="424" t="s">
        <v>1295</v>
      </c>
      <c r="E1140" s="22" t="s">
        <v>641</v>
      </c>
      <c r="F1140" s="422"/>
    </row>
    <row r="1141" spans="1:6">
      <c r="A1141" s="420"/>
      <c r="B1141" s="421"/>
      <c r="C1141" s="420" t="s">
        <v>37</v>
      </c>
      <c r="D1141" s="423"/>
      <c r="E1141" s="654"/>
      <c r="F1141" s="422"/>
    </row>
    <row r="1142" spans="1:6">
      <c r="A1142" s="420"/>
      <c r="B1142" s="421"/>
      <c r="C1142" s="420" t="s">
        <v>42</v>
      </c>
      <c r="D1142" s="423"/>
      <c r="E1142" s="654"/>
      <c r="F1142" s="422"/>
    </row>
    <row r="1143" spans="1:6">
      <c r="A1143"/>
      <c r="B1143"/>
      <c r="D1143"/>
      <c r="E1143"/>
      <c r="F1143"/>
    </row>
    <row r="1144" spans="1:6" ht="125.1">
      <c r="A1144" s="420" t="s">
        <v>1299</v>
      </c>
      <c r="B1144" s="421" t="s">
        <v>1300</v>
      </c>
      <c r="C1144" s="420"/>
      <c r="D1144" s="421" t="s">
        <v>1301</v>
      </c>
      <c r="E1144" s="654"/>
      <c r="F1144" s="422"/>
    </row>
    <row r="1145" spans="1:6">
      <c r="A1145" s="420"/>
      <c r="B1145" s="421"/>
      <c r="C1145" s="420" t="s">
        <v>19</v>
      </c>
      <c r="D1145" s="423"/>
      <c r="E1145" s="654"/>
      <c r="F1145" s="422"/>
    </row>
    <row r="1146" spans="1:6">
      <c r="A1146" s="420"/>
      <c r="B1146" s="421"/>
      <c r="C1146" s="420" t="s">
        <v>632</v>
      </c>
      <c r="D1146" s="424" t="s">
        <v>1302</v>
      </c>
      <c r="E1146" s="22" t="s">
        <v>641</v>
      </c>
      <c r="F1146" s="422"/>
    </row>
    <row r="1147" spans="1:6">
      <c r="A1147" s="420"/>
      <c r="B1147" s="421"/>
      <c r="C1147" s="420" t="s">
        <v>26</v>
      </c>
      <c r="D1147" s="423"/>
      <c r="E1147" s="654"/>
      <c r="F1147" s="422"/>
    </row>
    <row r="1148" spans="1:6">
      <c r="A1148" s="420"/>
      <c r="B1148" s="421"/>
      <c r="C1148" s="420" t="s">
        <v>32</v>
      </c>
      <c r="D1148" s="424" t="s">
        <v>1302</v>
      </c>
      <c r="E1148" s="22" t="s">
        <v>641</v>
      </c>
      <c r="F1148" s="422"/>
    </row>
    <row r="1149" spans="1:6">
      <c r="A1149" s="420"/>
      <c r="B1149" s="421"/>
      <c r="C1149" s="420" t="s">
        <v>37</v>
      </c>
      <c r="D1149" s="423"/>
      <c r="E1149" s="654"/>
      <c r="F1149" s="422"/>
    </row>
    <row r="1150" spans="1:6">
      <c r="A1150" s="420"/>
      <c r="B1150" s="421"/>
      <c r="C1150" s="420" t="s">
        <v>42</v>
      </c>
      <c r="D1150" s="423"/>
      <c r="E1150" s="654"/>
      <c r="F1150" s="422"/>
    </row>
    <row r="1151" spans="1:6">
      <c r="A1151"/>
      <c r="B1151"/>
      <c r="D1151"/>
      <c r="E1151"/>
      <c r="F1151"/>
    </row>
    <row r="1152" spans="1:6">
      <c r="A1152" s="417">
        <v>4.5</v>
      </c>
      <c r="B1152" s="653"/>
      <c r="C1152" s="417"/>
      <c r="D1152" s="653" t="s">
        <v>1303</v>
      </c>
      <c r="E1152" s="458"/>
      <c r="F1152" s="418"/>
    </row>
    <row r="1153" spans="1:6" ht="99.95">
      <c r="A1153" s="420" t="s">
        <v>1304</v>
      </c>
      <c r="B1153" s="421" t="s">
        <v>1305</v>
      </c>
      <c r="C1153" s="420"/>
      <c r="D1153" s="421" t="s">
        <v>1306</v>
      </c>
      <c r="E1153" s="654"/>
      <c r="F1153" s="422"/>
    </row>
    <row r="1154" spans="1:6">
      <c r="A1154" s="420"/>
      <c r="B1154" s="421"/>
      <c r="C1154" s="420" t="s">
        <v>19</v>
      </c>
      <c r="D1154" s="423"/>
      <c r="E1154" s="654"/>
      <c r="F1154" s="422"/>
    </row>
    <row r="1155" spans="1:6">
      <c r="A1155" s="420"/>
      <c r="B1155" s="421"/>
      <c r="C1155" s="420" t="s">
        <v>632</v>
      </c>
      <c r="D1155" s="424" t="s">
        <v>1307</v>
      </c>
      <c r="E1155" s="22" t="s">
        <v>641</v>
      </c>
      <c r="F1155" s="422"/>
    </row>
    <row r="1156" spans="1:6">
      <c r="A1156" s="420"/>
      <c r="B1156" s="421"/>
      <c r="C1156" s="420" t="s">
        <v>26</v>
      </c>
      <c r="D1156" s="423"/>
      <c r="E1156" s="654"/>
      <c r="F1156" s="422"/>
    </row>
    <row r="1157" spans="1:6">
      <c r="A1157" s="420"/>
      <c r="B1157" s="421"/>
      <c r="C1157" s="420" t="s">
        <v>32</v>
      </c>
      <c r="D1157" s="424" t="s">
        <v>1307</v>
      </c>
      <c r="E1157" s="22" t="s">
        <v>641</v>
      </c>
      <c r="F1157" s="422"/>
    </row>
    <row r="1158" spans="1:6">
      <c r="A1158" s="420"/>
      <c r="B1158" s="421"/>
      <c r="C1158" s="420" t="s">
        <v>37</v>
      </c>
      <c r="D1158" s="423"/>
      <c r="E1158" s="654"/>
      <c r="F1158" s="422"/>
    </row>
    <row r="1159" spans="1:6">
      <c r="A1159" s="420"/>
      <c r="B1159" s="421"/>
      <c r="C1159" s="420" t="s">
        <v>42</v>
      </c>
      <c r="D1159" s="423"/>
      <c r="E1159" s="654"/>
      <c r="F1159" s="422"/>
    </row>
    <row r="1160" spans="1:6">
      <c r="A1160"/>
      <c r="B1160"/>
      <c r="D1160"/>
      <c r="E1160"/>
      <c r="F1160"/>
    </row>
    <row r="1161" spans="1:6" ht="99.95">
      <c r="A1161" s="420" t="s">
        <v>1308</v>
      </c>
      <c r="B1161" s="421" t="s">
        <v>1309</v>
      </c>
      <c r="C1161" s="420"/>
      <c r="D1161" s="421" t="s">
        <v>1310</v>
      </c>
      <c r="E1161" s="654"/>
      <c r="F1161" s="422"/>
    </row>
    <row r="1162" spans="1:6">
      <c r="A1162" s="420"/>
      <c r="B1162" s="421"/>
      <c r="C1162" s="420" t="s">
        <v>19</v>
      </c>
      <c r="D1162" s="423"/>
      <c r="E1162" s="654"/>
      <c r="F1162" s="422"/>
    </row>
    <row r="1163" spans="1:6">
      <c r="A1163" s="420"/>
      <c r="B1163" s="421"/>
      <c r="C1163" s="420" t="s">
        <v>632</v>
      </c>
      <c r="D1163" s="424" t="s">
        <v>1307</v>
      </c>
      <c r="E1163" s="22" t="s">
        <v>641</v>
      </c>
      <c r="F1163" s="422"/>
    </row>
    <row r="1164" spans="1:6">
      <c r="A1164" s="420"/>
      <c r="B1164" s="421"/>
      <c r="C1164" s="420" t="s">
        <v>26</v>
      </c>
      <c r="D1164" s="423"/>
      <c r="E1164" s="654"/>
      <c r="F1164" s="422"/>
    </row>
    <row r="1165" spans="1:6">
      <c r="A1165" s="420"/>
      <c r="B1165" s="421"/>
      <c r="C1165" s="420" t="s">
        <v>32</v>
      </c>
      <c r="D1165" s="424" t="s">
        <v>1307</v>
      </c>
      <c r="E1165" s="22" t="s">
        <v>641</v>
      </c>
      <c r="F1165" s="422"/>
    </row>
    <row r="1166" spans="1:6">
      <c r="A1166" s="420"/>
      <c r="B1166" s="421"/>
      <c r="C1166" s="420" t="s">
        <v>37</v>
      </c>
      <c r="D1166" s="423"/>
      <c r="E1166" s="654"/>
      <c r="F1166" s="422"/>
    </row>
    <row r="1167" spans="1:6">
      <c r="A1167" s="420"/>
      <c r="B1167" s="421"/>
      <c r="C1167" s="420" t="s">
        <v>42</v>
      </c>
      <c r="D1167" s="423"/>
      <c r="E1167" s="654"/>
      <c r="F1167" s="422"/>
    </row>
    <row r="1168" spans="1:6">
      <c r="A1168"/>
      <c r="B1168"/>
      <c r="D1168"/>
      <c r="E1168"/>
      <c r="F1168"/>
    </row>
    <row r="1169" spans="1:6">
      <c r="A1169" s="417">
        <v>4.5999999999999996</v>
      </c>
      <c r="B1169" s="653"/>
      <c r="C1169" s="417"/>
      <c r="D1169" s="653" t="s">
        <v>1311</v>
      </c>
      <c r="E1169" s="458"/>
      <c r="F1169" s="418"/>
    </row>
    <row r="1170" spans="1:6" ht="125.1">
      <c r="A1170" s="420" t="s">
        <v>1312</v>
      </c>
      <c r="B1170" s="421" t="s">
        <v>1313</v>
      </c>
      <c r="C1170" s="420"/>
      <c r="D1170" s="421" t="s">
        <v>1314</v>
      </c>
      <c r="E1170" s="654"/>
      <c r="F1170" s="422"/>
    </row>
    <row r="1171" spans="1:6">
      <c r="A1171" s="420"/>
      <c r="B1171" s="421"/>
      <c r="C1171" s="420" t="s">
        <v>19</v>
      </c>
      <c r="D1171" s="423"/>
      <c r="E1171" s="654"/>
      <c r="F1171" s="422"/>
    </row>
    <row r="1172" spans="1:6" ht="100.5" customHeight="1">
      <c r="A1172" s="420"/>
      <c r="B1172" s="421"/>
      <c r="C1172" s="420" t="s">
        <v>632</v>
      </c>
      <c r="D1172" s="424" t="s">
        <v>1315</v>
      </c>
      <c r="E1172" s="22" t="s">
        <v>641</v>
      </c>
      <c r="F1172" s="422"/>
    </row>
    <row r="1173" spans="1:6">
      <c r="A1173" s="420"/>
      <c r="B1173" s="421"/>
      <c r="C1173" s="420" t="s">
        <v>26</v>
      </c>
      <c r="D1173" s="423" t="s">
        <v>822</v>
      </c>
      <c r="E1173" s="654"/>
      <c r="F1173" s="422"/>
    </row>
    <row r="1174" spans="1:6" ht="50.1">
      <c r="A1174" s="420"/>
      <c r="B1174" s="421"/>
      <c r="C1174" s="420" t="s">
        <v>32</v>
      </c>
      <c r="D1174" s="423" t="s">
        <v>1316</v>
      </c>
      <c r="E1174" s="654" t="s">
        <v>641</v>
      </c>
      <c r="F1174" s="422"/>
    </row>
    <row r="1175" spans="1:6" ht="37.5">
      <c r="A1175" s="420"/>
      <c r="B1175" s="421"/>
      <c r="C1175" s="420" t="s">
        <v>37</v>
      </c>
      <c r="D1175" s="423" t="s">
        <v>1317</v>
      </c>
      <c r="E1175" s="654" t="s">
        <v>641</v>
      </c>
      <c r="F1175" s="422"/>
    </row>
    <row r="1176" spans="1:6">
      <c r="A1176" s="420"/>
      <c r="B1176" s="421"/>
      <c r="C1176" s="420" t="s">
        <v>42</v>
      </c>
      <c r="D1176" s="423"/>
      <c r="E1176" s="654"/>
      <c r="F1176" s="422"/>
    </row>
    <row r="1177" spans="1:6">
      <c r="A1177"/>
      <c r="B1177"/>
      <c r="C1177"/>
      <c r="D1177"/>
      <c r="E1177"/>
      <c r="F1177"/>
    </row>
    <row r="1178" spans="1:6" ht="99.95">
      <c r="A1178" s="420" t="s">
        <v>1318</v>
      </c>
      <c r="B1178" s="421" t="s">
        <v>1319</v>
      </c>
      <c r="C1178" s="420"/>
      <c r="D1178" s="421" t="s">
        <v>1320</v>
      </c>
      <c r="E1178" s="654"/>
      <c r="F1178" s="422"/>
    </row>
    <row r="1179" spans="1:6">
      <c r="A1179" s="420"/>
      <c r="B1179" s="421"/>
      <c r="C1179" s="420" t="s">
        <v>19</v>
      </c>
      <c r="D1179" s="423"/>
      <c r="E1179" s="654"/>
      <c r="F1179" s="422"/>
    </row>
    <row r="1180" spans="1:6" ht="101.25" customHeight="1">
      <c r="A1180" s="420"/>
      <c r="B1180" s="421"/>
      <c r="C1180" s="420" t="s">
        <v>632</v>
      </c>
      <c r="D1180" s="424" t="s">
        <v>1321</v>
      </c>
      <c r="E1180" s="22" t="s">
        <v>641</v>
      </c>
      <c r="F1180" s="422"/>
    </row>
    <row r="1181" spans="1:6">
      <c r="A1181" s="420"/>
      <c r="B1181" s="421"/>
      <c r="C1181" s="420" t="s">
        <v>26</v>
      </c>
      <c r="D1181" s="423" t="s">
        <v>822</v>
      </c>
      <c r="E1181" s="654"/>
      <c r="F1181" s="422"/>
    </row>
    <row r="1182" spans="1:6" ht="50.1">
      <c r="A1182" s="420"/>
      <c r="B1182" s="421"/>
      <c r="C1182" s="420" t="s">
        <v>32</v>
      </c>
      <c r="D1182" s="423" t="s">
        <v>1322</v>
      </c>
      <c r="E1182" s="654" t="s">
        <v>641</v>
      </c>
      <c r="F1182" s="422"/>
    </row>
    <row r="1183" spans="1:6" ht="24.95">
      <c r="A1183" s="420"/>
      <c r="B1183" s="421"/>
      <c r="C1183" s="420" t="s">
        <v>37</v>
      </c>
      <c r="D1183" s="423" t="s">
        <v>1323</v>
      </c>
      <c r="E1183" s="654" t="s">
        <v>641</v>
      </c>
      <c r="F1183" s="422"/>
    </row>
    <row r="1184" spans="1:6">
      <c r="A1184" s="420"/>
      <c r="B1184" s="421"/>
      <c r="C1184" s="420" t="s">
        <v>42</v>
      </c>
      <c r="D1184" s="423"/>
      <c r="E1184" s="654"/>
      <c r="F1184" s="422"/>
    </row>
    <row r="1185" spans="1:6">
      <c r="A1185"/>
      <c r="B1185"/>
      <c r="D1185"/>
      <c r="E1185"/>
      <c r="F1185"/>
    </row>
    <row r="1186" spans="1:6" ht="137.44999999999999">
      <c r="A1186" s="420" t="s">
        <v>1324</v>
      </c>
      <c r="B1186" s="421" t="s">
        <v>1325</v>
      </c>
      <c r="C1186" s="420"/>
      <c r="D1186" s="421" t="s">
        <v>1326</v>
      </c>
      <c r="E1186" s="654"/>
      <c r="F1186" s="422"/>
    </row>
    <row r="1187" spans="1:6">
      <c r="A1187" s="420"/>
      <c r="B1187" s="421"/>
      <c r="C1187" s="420" t="s">
        <v>19</v>
      </c>
      <c r="D1187" s="423"/>
      <c r="E1187" s="654"/>
      <c r="F1187" s="422"/>
    </row>
    <row r="1188" spans="1:6" ht="60" customHeight="1">
      <c r="A1188" s="420"/>
      <c r="B1188" s="421"/>
      <c r="C1188" s="420" t="s">
        <v>632</v>
      </c>
      <c r="D1188" s="424" t="s">
        <v>1327</v>
      </c>
      <c r="E1188" s="22" t="s">
        <v>641</v>
      </c>
      <c r="F1188" s="422"/>
    </row>
    <row r="1189" spans="1:6">
      <c r="A1189" s="420"/>
      <c r="B1189" s="421"/>
      <c r="C1189" s="420" t="s">
        <v>26</v>
      </c>
      <c r="D1189" s="423" t="s">
        <v>822</v>
      </c>
      <c r="E1189" s="654"/>
      <c r="F1189" s="422"/>
    </row>
    <row r="1190" spans="1:6">
      <c r="A1190" s="420"/>
      <c r="B1190" s="421"/>
      <c r="C1190" s="420" t="s">
        <v>32</v>
      </c>
      <c r="D1190" s="424" t="s">
        <v>1327</v>
      </c>
      <c r="E1190" s="22" t="s">
        <v>641</v>
      </c>
      <c r="F1190" s="422"/>
    </row>
    <row r="1191" spans="1:6">
      <c r="A1191" s="420"/>
      <c r="B1191" s="421"/>
      <c r="C1191" s="420" t="s">
        <v>37</v>
      </c>
      <c r="D1191" s="423" t="s">
        <v>1327</v>
      </c>
      <c r="E1191" s="654" t="s">
        <v>641</v>
      </c>
      <c r="F1191" s="422"/>
    </row>
    <row r="1192" spans="1:6">
      <c r="A1192" s="420"/>
      <c r="B1192" s="421"/>
      <c r="C1192" s="420" t="s">
        <v>42</v>
      </c>
      <c r="D1192" s="423"/>
      <c r="E1192" s="654"/>
      <c r="F1192" s="422"/>
    </row>
    <row r="1193" spans="1:6">
      <c r="A1193"/>
      <c r="B1193"/>
      <c r="D1193"/>
      <c r="E1193"/>
      <c r="F1193"/>
    </row>
    <row r="1194" spans="1:6" ht="99.95">
      <c r="A1194" s="420" t="s">
        <v>1328</v>
      </c>
      <c r="B1194" s="421" t="s">
        <v>1329</v>
      </c>
      <c r="C1194" s="420"/>
      <c r="D1194" s="421" t="s">
        <v>1330</v>
      </c>
      <c r="E1194" s="654"/>
      <c r="F1194" s="422"/>
    </row>
    <row r="1195" spans="1:6">
      <c r="A1195" s="420"/>
      <c r="B1195" s="421"/>
      <c r="C1195" s="420" t="s">
        <v>19</v>
      </c>
      <c r="D1195" s="423"/>
      <c r="E1195" s="654"/>
      <c r="F1195" s="422"/>
    </row>
    <row r="1196" spans="1:6" ht="24.95">
      <c r="A1196" s="420"/>
      <c r="B1196" s="421"/>
      <c r="C1196" s="420" t="s">
        <v>632</v>
      </c>
      <c r="D1196" s="424" t="s">
        <v>1331</v>
      </c>
      <c r="E1196" s="22" t="s">
        <v>641</v>
      </c>
      <c r="F1196" s="422"/>
    </row>
    <row r="1197" spans="1:6">
      <c r="A1197" s="420"/>
      <c r="B1197" s="421"/>
      <c r="C1197" s="420" t="s">
        <v>26</v>
      </c>
      <c r="D1197" s="423" t="s">
        <v>822</v>
      </c>
      <c r="E1197" s="654"/>
      <c r="F1197" s="422"/>
    </row>
    <row r="1198" spans="1:6" ht="24.95">
      <c r="A1198" s="420"/>
      <c r="B1198" s="421"/>
      <c r="C1198" s="420" t="s">
        <v>32</v>
      </c>
      <c r="D1198" s="424" t="s">
        <v>1331</v>
      </c>
      <c r="E1198" s="22" t="s">
        <v>641</v>
      </c>
      <c r="F1198" s="422"/>
    </row>
    <row r="1199" spans="1:6" ht="24.95">
      <c r="A1199" s="420"/>
      <c r="B1199" s="421"/>
      <c r="C1199" s="420" t="s">
        <v>37</v>
      </c>
      <c r="D1199" s="423" t="s">
        <v>1332</v>
      </c>
      <c r="E1199" s="654" t="s">
        <v>641</v>
      </c>
      <c r="F1199" s="422"/>
    </row>
    <row r="1200" spans="1:6">
      <c r="A1200" s="420"/>
      <c r="B1200" s="421"/>
      <c r="C1200" s="420" t="s">
        <v>42</v>
      </c>
      <c r="D1200" s="423"/>
      <c r="E1200" s="654"/>
      <c r="F1200" s="422"/>
    </row>
    <row r="1201" spans="1:6">
      <c r="A1201"/>
      <c r="B1201"/>
      <c r="D1201"/>
      <c r="E1201"/>
      <c r="F1201"/>
    </row>
    <row r="1202" spans="1:6" ht="112.5">
      <c r="A1202" s="420" t="s">
        <v>1333</v>
      </c>
      <c r="B1202" s="421" t="s">
        <v>1334</v>
      </c>
      <c r="C1202" s="420"/>
      <c r="D1202" s="421" t="s">
        <v>1335</v>
      </c>
      <c r="E1202" s="654"/>
      <c r="F1202" s="422"/>
    </row>
    <row r="1203" spans="1:6">
      <c r="A1203" s="420"/>
      <c r="B1203" s="421"/>
      <c r="C1203" s="420" t="s">
        <v>19</v>
      </c>
      <c r="D1203" s="423"/>
      <c r="E1203" s="654"/>
      <c r="F1203" s="422"/>
    </row>
    <row r="1204" spans="1:6" ht="24.95">
      <c r="A1204" s="420"/>
      <c r="B1204" s="421"/>
      <c r="C1204" s="420" t="s">
        <v>632</v>
      </c>
      <c r="D1204" s="424" t="s">
        <v>1331</v>
      </c>
      <c r="E1204" s="22" t="s">
        <v>641</v>
      </c>
      <c r="F1204" s="422"/>
    </row>
    <row r="1205" spans="1:6">
      <c r="A1205" s="420"/>
      <c r="B1205" s="421"/>
      <c r="C1205" s="420" t="s">
        <v>26</v>
      </c>
      <c r="D1205" s="423" t="s">
        <v>822</v>
      </c>
      <c r="E1205" s="654"/>
      <c r="F1205" s="422"/>
    </row>
    <row r="1206" spans="1:6" ht="24.95">
      <c r="A1206" s="420"/>
      <c r="B1206" s="421"/>
      <c r="C1206" s="420" t="s">
        <v>32</v>
      </c>
      <c r="D1206" s="424" t="s">
        <v>1331</v>
      </c>
      <c r="E1206" s="22" t="s">
        <v>641</v>
      </c>
      <c r="F1206" s="422"/>
    </row>
    <row r="1207" spans="1:6" ht="24.95">
      <c r="A1207" s="420"/>
      <c r="B1207" s="421"/>
      <c r="C1207" s="420" t="s">
        <v>37</v>
      </c>
      <c r="D1207" s="423" t="s">
        <v>1331</v>
      </c>
      <c r="E1207" s="654" t="s">
        <v>641</v>
      </c>
      <c r="F1207" s="422"/>
    </row>
    <row r="1208" spans="1:6">
      <c r="A1208" s="420"/>
      <c r="B1208" s="421"/>
      <c r="C1208" s="420" t="s">
        <v>42</v>
      </c>
      <c r="D1208" s="423"/>
      <c r="E1208" s="654"/>
      <c r="F1208" s="422"/>
    </row>
    <row r="1209" spans="1:6">
      <c r="A1209"/>
      <c r="B1209"/>
      <c r="D1209"/>
      <c r="E1209"/>
      <c r="F1209"/>
    </row>
    <row r="1210" spans="1:6">
      <c r="A1210" s="417">
        <v>4.7</v>
      </c>
      <c r="B1210" s="653"/>
      <c r="C1210" s="417"/>
      <c r="D1210" s="653" t="s">
        <v>1336</v>
      </c>
      <c r="E1210" s="458"/>
      <c r="F1210" s="418"/>
    </row>
    <row r="1211" spans="1:6" ht="75">
      <c r="A1211" s="420" t="s">
        <v>1337</v>
      </c>
      <c r="B1211" s="421" t="s">
        <v>1338</v>
      </c>
      <c r="C1211" s="420"/>
      <c r="D1211" s="421" t="s">
        <v>1339</v>
      </c>
      <c r="E1211" s="654"/>
      <c r="F1211" s="422"/>
    </row>
    <row r="1212" spans="1:6">
      <c r="A1212" s="420"/>
      <c r="B1212" s="421"/>
      <c r="C1212" s="420" t="s">
        <v>19</v>
      </c>
      <c r="D1212" s="423"/>
      <c r="E1212" s="654"/>
      <c r="F1212" s="422"/>
    </row>
    <row r="1213" spans="1:6">
      <c r="A1213" s="420"/>
      <c r="B1213" s="421"/>
      <c r="C1213" s="420" t="s">
        <v>632</v>
      </c>
      <c r="D1213" s="424" t="s">
        <v>1340</v>
      </c>
      <c r="E1213" s="22" t="s">
        <v>641</v>
      </c>
      <c r="F1213" s="422"/>
    </row>
    <row r="1214" spans="1:6">
      <c r="A1214" s="420"/>
      <c r="B1214" s="421"/>
      <c r="C1214" s="420" t="s">
        <v>26</v>
      </c>
      <c r="D1214" s="423"/>
      <c r="E1214" s="654"/>
      <c r="F1214" s="422"/>
    </row>
    <row r="1215" spans="1:6">
      <c r="A1215" s="420"/>
      <c r="B1215" s="421"/>
      <c r="C1215" s="420" t="s">
        <v>32</v>
      </c>
      <c r="D1215" s="424" t="s">
        <v>1340</v>
      </c>
      <c r="E1215" s="22" t="s">
        <v>641</v>
      </c>
      <c r="F1215" s="422"/>
    </row>
    <row r="1216" spans="1:6">
      <c r="A1216" s="420"/>
      <c r="B1216" s="421"/>
      <c r="C1216" s="420" t="s">
        <v>37</v>
      </c>
      <c r="D1216" s="423" t="s">
        <v>1340</v>
      </c>
      <c r="E1216" s="654" t="s">
        <v>641</v>
      </c>
      <c r="F1216" s="422"/>
    </row>
    <row r="1217" spans="1:6">
      <c r="A1217" s="420"/>
      <c r="B1217" s="421"/>
      <c r="C1217" s="420" t="s">
        <v>42</v>
      </c>
      <c r="D1217" s="423"/>
      <c r="E1217" s="654"/>
      <c r="F1217" s="422"/>
    </row>
    <row r="1218" spans="1:6">
      <c r="A1218"/>
      <c r="B1218"/>
      <c r="D1218"/>
      <c r="E1218"/>
      <c r="F1218"/>
    </row>
    <row r="1219" spans="1:6" ht="87.6">
      <c r="A1219" s="420" t="s">
        <v>1341</v>
      </c>
      <c r="B1219" s="421" t="s">
        <v>1342</v>
      </c>
      <c r="C1219" s="420"/>
      <c r="D1219" s="421" t="s">
        <v>1343</v>
      </c>
      <c r="E1219" s="654"/>
      <c r="F1219" s="422"/>
    </row>
    <row r="1220" spans="1:6">
      <c r="A1220" s="420"/>
      <c r="B1220" s="421"/>
      <c r="C1220" s="420" t="s">
        <v>19</v>
      </c>
      <c r="D1220" s="423"/>
      <c r="E1220" s="654"/>
      <c r="F1220" s="422"/>
    </row>
    <row r="1221" spans="1:6">
      <c r="A1221" s="420"/>
      <c r="B1221" s="421"/>
      <c r="C1221" s="420" t="s">
        <v>632</v>
      </c>
      <c r="D1221" s="424" t="s">
        <v>1340</v>
      </c>
      <c r="E1221" s="22" t="s">
        <v>641</v>
      </c>
      <c r="F1221" s="422"/>
    </row>
    <row r="1222" spans="1:6">
      <c r="A1222" s="420"/>
      <c r="B1222" s="421"/>
      <c r="C1222" s="420" t="s">
        <v>26</v>
      </c>
      <c r="D1222" s="423"/>
      <c r="E1222" s="654"/>
      <c r="F1222" s="422"/>
    </row>
    <row r="1223" spans="1:6">
      <c r="A1223" s="420"/>
      <c r="B1223" s="421"/>
      <c r="C1223" s="420" t="s">
        <v>32</v>
      </c>
      <c r="D1223" s="424" t="s">
        <v>1340</v>
      </c>
      <c r="E1223" s="22" t="s">
        <v>641</v>
      </c>
      <c r="F1223" s="422"/>
    </row>
    <row r="1224" spans="1:6">
      <c r="A1224" s="420"/>
      <c r="B1224" s="421"/>
      <c r="C1224" s="420" t="s">
        <v>37</v>
      </c>
      <c r="D1224" s="423"/>
      <c r="E1224" s="654"/>
      <c r="F1224" s="422"/>
    </row>
    <row r="1225" spans="1:6">
      <c r="A1225" s="420"/>
      <c r="B1225" s="421"/>
      <c r="C1225" s="420" t="s">
        <v>42</v>
      </c>
      <c r="D1225" s="423"/>
      <c r="E1225" s="654"/>
      <c r="F1225" s="422"/>
    </row>
    <row r="1226" spans="1:6">
      <c r="A1226"/>
      <c r="B1226"/>
      <c r="C1226"/>
      <c r="D1226"/>
      <c r="E1226"/>
      <c r="F1226"/>
    </row>
    <row r="1227" spans="1:6">
      <c r="A1227" s="417">
        <v>4.8</v>
      </c>
      <c r="B1227" s="653"/>
      <c r="C1227" s="417"/>
      <c r="D1227" s="653" t="s">
        <v>1344</v>
      </c>
      <c r="E1227" s="458"/>
      <c r="F1227" s="418"/>
    </row>
    <row r="1228" spans="1:6" ht="300">
      <c r="A1228" s="420" t="s">
        <v>1345</v>
      </c>
      <c r="B1228" s="421" t="s">
        <v>1346</v>
      </c>
      <c r="C1228" s="420"/>
      <c r="D1228" s="421" t="s">
        <v>1347</v>
      </c>
      <c r="E1228" s="654"/>
      <c r="F1228" s="422"/>
    </row>
    <row r="1229" spans="1:6">
      <c r="A1229" s="420"/>
      <c r="B1229" s="421"/>
      <c r="C1229" s="420" t="s">
        <v>19</v>
      </c>
      <c r="D1229" s="423"/>
      <c r="E1229" s="654"/>
      <c r="F1229" s="422"/>
    </row>
    <row r="1230" spans="1:6">
      <c r="A1230" s="420"/>
      <c r="B1230" s="421"/>
      <c r="C1230" s="420" t="s">
        <v>632</v>
      </c>
      <c r="D1230" s="424" t="s">
        <v>1348</v>
      </c>
      <c r="E1230" s="22" t="s">
        <v>641</v>
      </c>
      <c r="F1230" s="422"/>
    </row>
    <row r="1231" spans="1:6">
      <c r="A1231" s="420"/>
      <c r="B1231" s="421"/>
      <c r="C1231" s="420" t="s">
        <v>26</v>
      </c>
      <c r="D1231" s="423"/>
      <c r="E1231" s="654"/>
      <c r="F1231" s="422"/>
    </row>
    <row r="1232" spans="1:6">
      <c r="A1232" s="420"/>
      <c r="B1232" s="421"/>
      <c r="C1232" s="420" t="s">
        <v>32</v>
      </c>
      <c r="D1232" s="424" t="s">
        <v>1348</v>
      </c>
      <c r="E1232" s="22" t="s">
        <v>641</v>
      </c>
      <c r="F1232" s="422"/>
    </row>
    <row r="1233" spans="1:6">
      <c r="A1233" s="420"/>
      <c r="B1233" s="421"/>
      <c r="C1233" s="420" t="s">
        <v>37</v>
      </c>
      <c r="D1233" s="423"/>
      <c r="E1233" s="654"/>
      <c r="F1233" s="422"/>
    </row>
    <row r="1234" spans="1:6">
      <c r="A1234" s="420"/>
      <c r="B1234" s="421"/>
      <c r="C1234" s="420" t="s">
        <v>42</v>
      </c>
      <c r="D1234" s="423"/>
      <c r="E1234" s="654"/>
      <c r="F1234" s="422"/>
    </row>
    <row r="1235" spans="1:6">
      <c r="A1235"/>
      <c r="B1235"/>
      <c r="D1235"/>
      <c r="E1235"/>
      <c r="F1235"/>
    </row>
    <row r="1236" spans="1:6">
      <c r="A1236" s="417">
        <v>4.9000000000000004</v>
      </c>
      <c r="B1236" s="653"/>
      <c r="C1236" s="417"/>
      <c r="D1236" s="653" t="s">
        <v>1349</v>
      </c>
      <c r="E1236" s="458"/>
      <c r="F1236" s="418"/>
    </row>
    <row r="1237" spans="1:6" ht="150">
      <c r="A1237" s="420" t="s">
        <v>1350</v>
      </c>
      <c r="B1237" s="421" t="s">
        <v>1351</v>
      </c>
      <c r="C1237" s="420"/>
      <c r="D1237" s="421" t="s">
        <v>1352</v>
      </c>
      <c r="E1237" s="654"/>
      <c r="F1237" s="422"/>
    </row>
    <row r="1238" spans="1:6">
      <c r="A1238" s="420"/>
      <c r="B1238" s="421"/>
      <c r="C1238" s="420" t="s">
        <v>19</v>
      </c>
      <c r="D1238" s="423"/>
      <c r="E1238" s="654"/>
      <c r="F1238" s="422"/>
    </row>
    <row r="1239" spans="1:6">
      <c r="A1239" s="420"/>
      <c r="B1239" s="421"/>
      <c r="C1239" s="420" t="s">
        <v>632</v>
      </c>
      <c r="D1239" s="424" t="s">
        <v>1090</v>
      </c>
      <c r="E1239" s="22" t="s">
        <v>641</v>
      </c>
      <c r="F1239" s="422"/>
    </row>
    <row r="1240" spans="1:6">
      <c r="A1240" s="420"/>
      <c r="B1240" s="421"/>
      <c r="C1240" s="420" t="s">
        <v>26</v>
      </c>
      <c r="D1240" s="423" t="s">
        <v>822</v>
      </c>
      <c r="E1240" s="654"/>
      <c r="F1240" s="422"/>
    </row>
    <row r="1241" spans="1:6">
      <c r="A1241" s="420"/>
      <c r="B1241" s="421"/>
      <c r="C1241" s="420" t="s">
        <v>32</v>
      </c>
      <c r="D1241" s="424" t="s">
        <v>1090</v>
      </c>
      <c r="E1241" s="22" t="s">
        <v>641</v>
      </c>
      <c r="F1241" s="422"/>
    </row>
    <row r="1242" spans="1:6">
      <c r="A1242" s="420"/>
      <c r="B1242" s="421"/>
      <c r="C1242" s="420" t="s">
        <v>37</v>
      </c>
      <c r="D1242" s="424" t="s">
        <v>1090</v>
      </c>
      <c r="E1242" s="654" t="s">
        <v>641</v>
      </c>
      <c r="F1242" s="422"/>
    </row>
    <row r="1243" spans="1:6">
      <c r="A1243" s="420"/>
      <c r="B1243" s="421"/>
      <c r="C1243" s="420" t="s">
        <v>42</v>
      </c>
      <c r="D1243" s="423"/>
      <c r="E1243" s="654"/>
      <c r="F1243" s="422"/>
    </row>
    <row r="1244" spans="1:6">
      <c r="A1244"/>
      <c r="B1244"/>
      <c r="D1244"/>
      <c r="E1244"/>
      <c r="F1244"/>
    </row>
    <row r="1245" spans="1:6">
      <c r="A1245" s="417">
        <v>5</v>
      </c>
      <c r="B1245" s="653"/>
      <c r="C1245" s="417"/>
      <c r="D1245" s="653" t="s">
        <v>1353</v>
      </c>
      <c r="E1245" s="458"/>
      <c r="F1245" s="418"/>
    </row>
    <row r="1246" spans="1:6">
      <c r="A1246" s="417">
        <v>5.0999999999999996</v>
      </c>
      <c r="B1246" s="653"/>
      <c r="C1246" s="417"/>
      <c r="D1246" s="653" t="s">
        <v>1354</v>
      </c>
      <c r="E1246" s="458"/>
      <c r="F1246" s="418"/>
    </row>
    <row r="1247" spans="1:6" ht="99.95">
      <c r="A1247" s="420" t="s">
        <v>1355</v>
      </c>
      <c r="B1247" s="421" t="s">
        <v>1356</v>
      </c>
      <c r="C1247" s="420"/>
      <c r="D1247" s="421" t="s">
        <v>1357</v>
      </c>
      <c r="E1247" s="654"/>
      <c r="F1247" s="422"/>
    </row>
    <row r="1248" spans="1:6">
      <c r="A1248" s="420"/>
      <c r="B1248" s="421"/>
      <c r="C1248" s="420" t="s">
        <v>19</v>
      </c>
      <c r="D1248" s="423"/>
      <c r="E1248" s="654"/>
      <c r="F1248" s="422"/>
    </row>
    <row r="1249" spans="1:6">
      <c r="A1249" s="420"/>
      <c r="B1249" s="421"/>
      <c r="C1249" s="420" t="s">
        <v>632</v>
      </c>
      <c r="D1249" s="424" t="s">
        <v>1358</v>
      </c>
      <c r="E1249" s="22" t="s">
        <v>641</v>
      </c>
      <c r="F1249" s="422"/>
    </row>
    <row r="1250" spans="1:6">
      <c r="A1250" s="420"/>
      <c r="B1250" s="421"/>
      <c r="C1250" s="420" t="s">
        <v>26</v>
      </c>
      <c r="D1250" s="424" t="s">
        <v>1359</v>
      </c>
      <c r="E1250" s="654" t="s">
        <v>641</v>
      </c>
      <c r="F1250" s="422"/>
    </row>
    <row r="1251" spans="1:6">
      <c r="A1251" s="420"/>
      <c r="B1251" s="421"/>
      <c r="C1251" s="420" t="s">
        <v>32</v>
      </c>
      <c r="D1251" s="423"/>
      <c r="E1251" s="654"/>
      <c r="F1251" s="422"/>
    </row>
    <row r="1252" spans="1:6">
      <c r="A1252" s="420"/>
      <c r="B1252" s="421"/>
      <c r="C1252" s="420" t="s">
        <v>37</v>
      </c>
      <c r="D1252" s="423"/>
      <c r="E1252" s="654"/>
      <c r="F1252" s="422"/>
    </row>
    <row r="1253" spans="1:6">
      <c r="A1253" s="420"/>
      <c r="B1253" s="421"/>
      <c r="C1253" s="420" t="s">
        <v>42</v>
      </c>
      <c r="D1253" s="423"/>
      <c r="E1253" s="654"/>
      <c r="F1253" s="422"/>
    </row>
    <row r="1254" spans="1:6">
      <c r="A1254"/>
      <c r="B1254"/>
      <c r="D1254"/>
      <c r="E1254"/>
      <c r="F1254"/>
    </row>
    <row r="1255" spans="1:6" ht="99.95">
      <c r="A1255" s="420" t="s">
        <v>1360</v>
      </c>
      <c r="B1255" s="421" t="s">
        <v>1361</v>
      </c>
      <c r="C1255" s="420"/>
      <c r="D1255" s="421" t="s">
        <v>1362</v>
      </c>
      <c r="E1255" s="654"/>
      <c r="F1255" s="422"/>
    </row>
    <row r="1256" spans="1:6">
      <c r="A1256" s="420"/>
      <c r="B1256" s="421"/>
      <c r="C1256" s="420" t="s">
        <v>19</v>
      </c>
      <c r="D1256" s="423"/>
      <c r="E1256" s="654"/>
      <c r="F1256" s="422"/>
    </row>
    <row r="1257" spans="1:6" ht="24.95">
      <c r="A1257" s="420"/>
      <c r="B1257" s="421"/>
      <c r="C1257" s="420" t="s">
        <v>632</v>
      </c>
      <c r="D1257" s="424" t="s">
        <v>1363</v>
      </c>
      <c r="E1257" s="22" t="s">
        <v>641</v>
      </c>
      <c r="F1257" s="422"/>
    </row>
    <row r="1258" spans="1:6" ht="24.95">
      <c r="A1258" s="420"/>
      <c r="B1258" s="421"/>
      <c r="C1258" s="420" t="s">
        <v>26</v>
      </c>
      <c r="D1258" s="423" t="s">
        <v>1364</v>
      </c>
      <c r="E1258" s="654" t="s">
        <v>641</v>
      </c>
      <c r="F1258" s="422"/>
    </row>
    <row r="1259" spans="1:6">
      <c r="A1259" s="420"/>
      <c r="B1259" s="421"/>
      <c r="C1259" s="420" t="s">
        <v>32</v>
      </c>
      <c r="D1259" s="423"/>
      <c r="E1259" s="654"/>
      <c r="F1259" s="422"/>
    </row>
    <row r="1260" spans="1:6">
      <c r="A1260" s="420"/>
      <c r="B1260" s="421"/>
      <c r="C1260" s="420" t="s">
        <v>37</v>
      </c>
      <c r="D1260" s="423"/>
      <c r="E1260" s="654"/>
      <c r="F1260" s="422"/>
    </row>
    <row r="1261" spans="1:6">
      <c r="A1261" s="420"/>
      <c r="B1261" s="421"/>
      <c r="C1261" s="420" t="s">
        <v>42</v>
      </c>
      <c r="D1261" s="423"/>
      <c r="E1261" s="654"/>
      <c r="F1261" s="422"/>
    </row>
    <row r="1262" spans="1:6">
      <c r="A1262"/>
      <c r="B1262"/>
      <c r="D1262"/>
      <c r="E1262"/>
      <c r="F1262"/>
    </row>
    <row r="1263" spans="1:6" ht="150">
      <c r="A1263" s="420" t="s">
        <v>1365</v>
      </c>
      <c r="B1263" s="421" t="s">
        <v>1366</v>
      </c>
      <c r="C1263" s="420"/>
      <c r="D1263" s="421" t="s">
        <v>1367</v>
      </c>
      <c r="E1263" s="654"/>
      <c r="F1263" s="422"/>
    </row>
    <row r="1264" spans="1:6">
      <c r="A1264" s="420"/>
      <c r="B1264" s="421"/>
      <c r="C1264" s="420" t="s">
        <v>19</v>
      </c>
      <c r="D1264" s="423"/>
      <c r="E1264" s="654"/>
      <c r="F1264" s="422"/>
    </row>
    <row r="1265" spans="1:6">
      <c r="A1265" s="420"/>
      <c r="B1265" s="421"/>
      <c r="C1265" s="420" t="s">
        <v>632</v>
      </c>
      <c r="D1265" s="424" t="s">
        <v>1368</v>
      </c>
      <c r="E1265" s="22" t="s">
        <v>641</v>
      </c>
      <c r="F1265" s="422"/>
    </row>
    <row r="1266" spans="1:6">
      <c r="A1266" s="420"/>
      <c r="B1266" s="421"/>
      <c r="C1266" s="420" t="s">
        <v>26</v>
      </c>
      <c r="D1266" s="424" t="s">
        <v>1369</v>
      </c>
      <c r="E1266" s="654"/>
      <c r="F1266" s="422"/>
    </row>
    <row r="1267" spans="1:6">
      <c r="A1267" s="420"/>
      <c r="B1267" s="421"/>
      <c r="C1267" s="420" t="s">
        <v>32</v>
      </c>
      <c r="D1267" s="423"/>
      <c r="E1267" s="654"/>
      <c r="F1267" s="422"/>
    </row>
    <row r="1268" spans="1:6" ht="24.95">
      <c r="A1268" s="420"/>
      <c r="B1268" s="421"/>
      <c r="C1268" s="420" t="s">
        <v>37</v>
      </c>
      <c r="D1268" s="423" t="s">
        <v>1370</v>
      </c>
      <c r="E1268" s="654" t="s">
        <v>641</v>
      </c>
      <c r="F1268" s="422"/>
    </row>
    <row r="1269" spans="1:6">
      <c r="A1269" s="420"/>
      <c r="B1269" s="421"/>
      <c r="C1269" s="420" t="s">
        <v>42</v>
      </c>
      <c r="D1269" s="423"/>
      <c r="E1269" s="654"/>
      <c r="F1269" s="422"/>
    </row>
    <row r="1270" spans="1:6">
      <c r="A1270"/>
      <c r="B1270"/>
      <c r="D1270"/>
      <c r="E1270"/>
      <c r="F1270"/>
    </row>
    <row r="1271" spans="1:6" ht="150">
      <c r="A1271" s="420" t="s">
        <v>1371</v>
      </c>
      <c r="B1271" s="421" t="s">
        <v>1372</v>
      </c>
      <c r="C1271" s="420"/>
      <c r="D1271" s="421" t="s">
        <v>1373</v>
      </c>
      <c r="E1271" s="654"/>
      <c r="F1271" s="422"/>
    </row>
    <row r="1272" spans="1:6">
      <c r="A1272" s="420"/>
      <c r="B1272" s="421"/>
      <c r="C1272" s="420" t="s">
        <v>19</v>
      </c>
      <c r="D1272" s="423"/>
      <c r="E1272" s="654"/>
      <c r="F1272" s="422"/>
    </row>
    <row r="1273" spans="1:6">
      <c r="A1273" s="420"/>
      <c r="B1273" s="421"/>
      <c r="C1273" s="420" t="s">
        <v>632</v>
      </c>
      <c r="D1273" s="424" t="s">
        <v>1374</v>
      </c>
      <c r="E1273" s="22" t="s">
        <v>641</v>
      </c>
      <c r="F1273" s="422"/>
    </row>
    <row r="1274" spans="1:6" ht="24.95">
      <c r="A1274" s="420"/>
      <c r="B1274" s="421"/>
      <c r="C1274" s="420" t="s">
        <v>26</v>
      </c>
      <c r="D1274" s="423" t="s">
        <v>1375</v>
      </c>
      <c r="E1274" s="654" t="s">
        <v>641</v>
      </c>
      <c r="F1274" s="422"/>
    </row>
    <row r="1275" spans="1:6">
      <c r="A1275" s="420"/>
      <c r="B1275" s="421"/>
      <c r="C1275" s="420" t="s">
        <v>32</v>
      </c>
      <c r="D1275" s="423"/>
      <c r="E1275" s="654"/>
      <c r="F1275" s="422"/>
    </row>
    <row r="1276" spans="1:6">
      <c r="A1276" s="420"/>
      <c r="B1276" s="421"/>
      <c r="C1276" s="420" t="s">
        <v>37</v>
      </c>
      <c r="D1276" s="423" t="s">
        <v>1374</v>
      </c>
      <c r="E1276" s="654" t="s">
        <v>641</v>
      </c>
      <c r="F1276" s="422"/>
    </row>
    <row r="1277" spans="1:6">
      <c r="A1277" s="420"/>
      <c r="B1277" s="421"/>
      <c r="C1277" s="420" t="s">
        <v>42</v>
      </c>
      <c r="D1277" s="423"/>
      <c r="E1277" s="654"/>
      <c r="F1277" s="422"/>
    </row>
    <row r="1278" spans="1:6">
      <c r="A1278"/>
      <c r="B1278"/>
      <c r="D1278"/>
      <c r="E1278"/>
      <c r="F1278"/>
    </row>
    <row r="1279" spans="1:6">
      <c r="A1279" s="417">
        <v>5.2</v>
      </c>
      <c r="B1279" s="653"/>
      <c r="C1279" s="417"/>
      <c r="D1279" s="653" t="s">
        <v>1376</v>
      </c>
      <c r="E1279" s="458"/>
      <c r="F1279" s="419"/>
    </row>
    <row r="1280" spans="1:6" ht="112.5">
      <c r="A1280" s="420" t="s">
        <v>856</v>
      </c>
      <c r="B1280" s="421" t="s">
        <v>1377</v>
      </c>
      <c r="C1280" s="420"/>
      <c r="D1280" s="421" t="s">
        <v>1378</v>
      </c>
      <c r="E1280" s="654"/>
      <c r="F1280" s="422"/>
    </row>
    <row r="1281" spans="1:6">
      <c r="A1281" s="420"/>
      <c r="B1281" s="421"/>
      <c r="C1281" s="420" t="s">
        <v>19</v>
      </c>
      <c r="D1281" s="423"/>
      <c r="E1281" s="654"/>
      <c r="F1281" s="422"/>
    </row>
    <row r="1282" spans="1:6" ht="24.95">
      <c r="A1282" s="420"/>
      <c r="B1282" s="421"/>
      <c r="C1282" s="420" t="s">
        <v>632</v>
      </c>
      <c r="D1282" s="436" t="s">
        <v>1379</v>
      </c>
      <c r="E1282" s="449" t="s">
        <v>657</v>
      </c>
      <c r="F1282" s="450">
        <v>2021.02</v>
      </c>
    </row>
    <row r="1283" spans="1:6" ht="199.5" customHeight="1">
      <c r="A1283" s="420"/>
      <c r="B1283" s="421"/>
      <c r="C1283" s="420" t="s">
        <v>26</v>
      </c>
      <c r="D1283" s="423" t="s">
        <v>1380</v>
      </c>
      <c r="E1283" s="654" t="s">
        <v>641</v>
      </c>
      <c r="F1283" s="422" t="s">
        <v>1381</v>
      </c>
    </row>
    <row r="1284" spans="1:6" ht="24.95">
      <c r="A1284" s="420"/>
      <c r="B1284" s="421"/>
      <c r="C1284" s="420" t="s">
        <v>32</v>
      </c>
      <c r="D1284" s="423" t="s">
        <v>1382</v>
      </c>
      <c r="E1284" s="654" t="s">
        <v>641</v>
      </c>
      <c r="F1284" s="422"/>
    </row>
    <row r="1285" spans="1:6" ht="24.95">
      <c r="A1285" s="420"/>
      <c r="B1285" s="421"/>
      <c r="C1285" s="420" t="s">
        <v>37</v>
      </c>
      <c r="D1285" s="423" t="s">
        <v>1383</v>
      </c>
      <c r="E1285" s="654" t="s">
        <v>641</v>
      </c>
      <c r="F1285" s="422"/>
    </row>
    <row r="1286" spans="1:6">
      <c r="A1286" s="420"/>
      <c r="B1286" s="421"/>
      <c r="C1286" s="420" t="s">
        <v>42</v>
      </c>
      <c r="D1286" s="423"/>
      <c r="E1286" s="654"/>
      <c r="F1286" s="422"/>
    </row>
    <row r="1287" spans="1:6">
      <c r="A1287"/>
      <c r="B1287"/>
      <c r="D1287"/>
      <c r="E1287"/>
      <c r="F1287"/>
    </row>
    <row r="1288" spans="1:6" ht="87.6">
      <c r="A1288" s="420" t="s">
        <v>862</v>
      </c>
      <c r="B1288" s="421" t="s">
        <v>1312</v>
      </c>
      <c r="C1288" s="420"/>
      <c r="D1288" s="421" t="s">
        <v>1384</v>
      </c>
      <c r="E1288" s="654"/>
      <c r="F1288" s="422"/>
    </row>
    <row r="1289" spans="1:6">
      <c r="A1289" s="420"/>
      <c r="B1289" s="421"/>
      <c r="C1289" s="420" t="s">
        <v>19</v>
      </c>
      <c r="D1289" s="423"/>
      <c r="E1289" s="654"/>
      <c r="F1289" s="422"/>
    </row>
    <row r="1290" spans="1:6">
      <c r="A1290" s="420"/>
      <c r="B1290" s="421"/>
      <c r="C1290" s="420" t="s">
        <v>632</v>
      </c>
      <c r="D1290" s="424" t="s">
        <v>1385</v>
      </c>
      <c r="E1290" s="22" t="s">
        <v>641</v>
      </c>
      <c r="F1290" s="422"/>
    </row>
    <row r="1291" spans="1:6">
      <c r="A1291" s="420"/>
      <c r="B1291" s="421"/>
      <c r="C1291" s="420" t="s">
        <v>26</v>
      </c>
      <c r="D1291" s="424" t="s">
        <v>1386</v>
      </c>
      <c r="E1291" s="22" t="s">
        <v>641</v>
      </c>
      <c r="F1291" s="422"/>
    </row>
    <row r="1292" spans="1:6">
      <c r="A1292" s="420"/>
      <c r="B1292" s="421"/>
      <c r="C1292" s="420" t="s">
        <v>32</v>
      </c>
      <c r="D1292" s="423"/>
      <c r="E1292" s="654"/>
      <c r="F1292" s="422"/>
    </row>
    <row r="1293" spans="1:6">
      <c r="A1293" s="420"/>
      <c r="B1293" s="421"/>
      <c r="C1293" s="420" t="s">
        <v>37</v>
      </c>
      <c r="D1293" s="423"/>
      <c r="E1293" s="654"/>
      <c r="F1293" s="422"/>
    </row>
    <row r="1294" spans="1:6">
      <c r="A1294" s="420"/>
      <c r="B1294" s="421"/>
      <c r="C1294" s="420" t="s">
        <v>42</v>
      </c>
      <c r="D1294" s="423"/>
      <c r="E1294" s="654"/>
      <c r="F1294" s="422"/>
    </row>
    <row r="1295" spans="1:6">
      <c r="A1295"/>
      <c r="B1295"/>
      <c r="C1295"/>
      <c r="D1295"/>
      <c r="E1295"/>
      <c r="F1295"/>
    </row>
    <row r="1296" spans="1:6">
      <c r="A1296" s="417">
        <v>5.3</v>
      </c>
      <c r="B1296" s="653"/>
      <c r="C1296" s="417"/>
      <c r="D1296" s="653" t="s">
        <v>1387</v>
      </c>
      <c r="E1296" s="458"/>
      <c r="F1296" s="419"/>
    </row>
    <row r="1297" spans="1:6" ht="409.5">
      <c r="A1297" s="420" t="s">
        <v>402</v>
      </c>
      <c r="B1297" s="421" t="s">
        <v>1388</v>
      </c>
      <c r="C1297" s="420"/>
      <c r="D1297" s="421" t="s">
        <v>1389</v>
      </c>
      <c r="E1297" s="654"/>
      <c r="F1297" s="422"/>
    </row>
    <row r="1298" spans="1:6">
      <c r="A1298" s="420"/>
      <c r="B1298" s="421"/>
      <c r="C1298" s="420" t="s">
        <v>19</v>
      </c>
      <c r="D1298" s="423"/>
      <c r="E1298" s="654"/>
      <c r="F1298" s="422"/>
    </row>
    <row r="1299" spans="1:6">
      <c r="A1299" s="420"/>
      <c r="B1299" s="421"/>
      <c r="C1299" s="420" t="s">
        <v>632</v>
      </c>
      <c r="D1299" s="424" t="s">
        <v>1390</v>
      </c>
      <c r="E1299" s="22" t="s">
        <v>641</v>
      </c>
      <c r="F1299" s="422"/>
    </row>
    <row r="1300" spans="1:6" ht="24.95">
      <c r="A1300" s="420"/>
      <c r="B1300" s="421"/>
      <c r="C1300" s="420" t="s">
        <v>26</v>
      </c>
      <c r="D1300" s="424" t="s">
        <v>1391</v>
      </c>
      <c r="E1300" s="22" t="s">
        <v>641</v>
      </c>
      <c r="F1300" s="422"/>
    </row>
    <row r="1301" spans="1:6">
      <c r="A1301" s="420"/>
      <c r="B1301" s="421"/>
      <c r="C1301" s="420" t="s">
        <v>32</v>
      </c>
      <c r="D1301" s="423"/>
      <c r="E1301" s="654"/>
      <c r="F1301" s="422"/>
    </row>
    <row r="1302" spans="1:6">
      <c r="A1302" s="420"/>
      <c r="B1302" s="421"/>
      <c r="C1302" s="420" t="s">
        <v>37</v>
      </c>
      <c r="D1302" s="423"/>
      <c r="E1302" s="654"/>
      <c r="F1302" s="422"/>
    </row>
    <row r="1303" spans="1:6">
      <c r="A1303" s="420"/>
      <c r="B1303" s="421"/>
      <c r="C1303" s="420" t="s">
        <v>42</v>
      </c>
      <c r="D1303" s="423"/>
      <c r="E1303" s="654"/>
      <c r="F1303" s="422"/>
    </row>
    <row r="1304" spans="1:6">
      <c r="A1304"/>
      <c r="B1304"/>
      <c r="D1304"/>
      <c r="E1304"/>
      <c r="F1304"/>
    </row>
    <row r="1305" spans="1:6">
      <c r="A1305" s="417">
        <v>5.4</v>
      </c>
      <c r="B1305" s="653"/>
      <c r="C1305" s="417"/>
      <c r="D1305" s="653" t="s">
        <v>1392</v>
      </c>
      <c r="E1305" s="458"/>
      <c r="F1305" s="418"/>
    </row>
    <row r="1306" spans="1:6" ht="200.1">
      <c r="A1306" s="420" t="s">
        <v>1393</v>
      </c>
      <c r="B1306" s="421" t="s">
        <v>1394</v>
      </c>
      <c r="C1306" s="420"/>
      <c r="D1306" s="421" t="s">
        <v>1395</v>
      </c>
      <c r="E1306" s="654"/>
      <c r="F1306" s="422"/>
    </row>
    <row r="1307" spans="1:6">
      <c r="A1307" s="420"/>
      <c r="B1307" s="421"/>
      <c r="C1307" s="420" t="s">
        <v>19</v>
      </c>
      <c r="D1307" s="423"/>
      <c r="E1307" s="654"/>
      <c r="F1307" s="422"/>
    </row>
    <row r="1308" spans="1:6" ht="24.95">
      <c r="A1308" s="420"/>
      <c r="B1308" s="421"/>
      <c r="C1308" s="420" t="s">
        <v>632</v>
      </c>
      <c r="D1308" s="424" t="s">
        <v>1396</v>
      </c>
      <c r="E1308" s="22" t="s">
        <v>641</v>
      </c>
      <c r="F1308" s="422"/>
    </row>
    <row r="1309" spans="1:6" ht="95.85" customHeight="1">
      <c r="A1309" s="420"/>
      <c r="B1309" s="421"/>
      <c r="C1309" s="420" t="s">
        <v>26</v>
      </c>
      <c r="D1309" s="424" t="s">
        <v>1397</v>
      </c>
      <c r="E1309" s="22" t="s">
        <v>641</v>
      </c>
      <c r="F1309" s="422"/>
    </row>
    <row r="1310" spans="1:6" ht="37.5">
      <c r="A1310" s="420"/>
      <c r="B1310" s="421"/>
      <c r="C1310" s="420" t="s">
        <v>32</v>
      </c>
      <c r="D1310" s="423" t="s">
        <v>1398</v>
      </c>
      <c r="E1310" s="654" t="s">
        <v>641</v>
      </c>
      <c r="F1310" s="422"/>
    </row>
    <row r="1311" spans="1:6" ht="24.95">
      <c r="A1311" s="420"/>
      <c r="B1311" s="421"/>
      <c r="C1311" s="420" t="s">
        <v>37</v>
      </c>
      <c r="D1311" s="423" t="s">
        <v>1396</v>
      </c>
      <c r="E1311" s="654" t="s">
        <v>641</v>
      </c>
      <c r="F1311" s="422"/>
    </row>
    <row r="1312" spans="1:6">
      <c r="A1312" s="420"/>
      <c r="B1312" s="421"/>
      <c r="C1312" s="420" t="s">
        <v>42</v>
      </c>
      <c r="D1312" s="423"/>
      <c r="E1312" s="654"/>
      <c r="F1312" s="422"/>
    </row>
    <row r="1313" spans="1:6">
      <c r="A1313"/>
      <c r="B1313"/>
      <c r="D1313"/>
      <c r="E1313"/>
      <c r="F1313"/>
    </row>
    <row r="1314" spans="1:6" ht="162.6">
      <c r="A1314" s="420" t="s">
        <v>1399</v>
      </c>
      <c r="B1314" s="421" t="s">
        <v>1400</v>
      </c>
      <c r="C1314" s="420"/>
      <c r="D1314" s="421" t="s">
        <v>1401</v>
      </c>
      <c r="E1314" s="654"/>
      <c r="F1314" s="422"/>
    </row>
    <row r="1315" spans="1:6">
      <c r="A1315" s="420"/>
      <c r="B1315" s="421"/>
      <c r="C1315" s="420" t="s">
        <v>19</v>
      </c>
      <c r="D1315" s="423"/>
      <c r="E1315" s="654"/>
      <c r="F1315" s="422"/>
    </row>
    <row r="1316" spans="1:6" ht="36" customHeight="1">
      <c r="A1316" s="420"/>
      <c r="B1316" s="421"/>
      <c r="C1316" s="420" t="s">
        <v>632</v>
      </c>
      <c r="D1316" s="424" t="s">
        <v>1402</v>
      </c>
      <c r="E1316" s="22" t="s">
        <v>641</v>
      </c>
      <c r="F1316" s="422"/>
    </row>
    <row r="1317" spans="1:6" ht="24.95">
      <c r="A1317" s="420"/>
      <c r="B1317" s="421"/>
      <c r="C1317" s="420" t="s">
        <v>26</v>
      </c>
      <c r="D1317" s="424" t="s">
        <v>1403</v>
      </c>
      <c r="E1317" s="22" t="s">
        <v>641</v>
      </c>
      <c r="F1317" s="422"/>
    </row>
    <row r="1318" spans="1:6">
      <c r="A1318" s="420"/>
      <c r="B1318" s="421"/>
      <c r="C1318" s="420" t="s">
        <v>32</v>
      </c>
      <c r="D1318" s="424" t="s">
        <v>1402</v>
      </c>
      <c r="E1318" s="22" t="s">
        <v>641</v>
      </c>
      <c r="F1318" s="422"/>
    </row>
    <row r="1319" spans="1:6">
      <c r="A1319" s="420"/>
      <c r="B1319" s="421"/>
      <c r="C1319" s="420" t="s">
        <v>37</v>
      </c>
      <c r="D1319" s="423" t="s">
        <v>1404</v>
      </c>
      <c r="E1319" s="654" t="s">
        <v>641</v>
      </c>
      <c r="F1319" s="422"/>
    </row>
    <row r="1320" spans="1:6">
      <c r="A1320" s="420"/>
      <c r="B1320" s="421"/>
      <c r="C1320" s="420" t="s">
        <v>42</v>
      </c>
      <c r="D1320" s="423"/>
      <c r="E1320" s="654"/>
      <c r="F1320" s="422"/>
    </row>
    <row r="1321" spans="1:6">
      <c r="A1321"/>
      <c r="B1321"/>
      <c r="D1321"/>
      <c r="E1321"/>
      <c r="F1321"/>
    </row>
    <row r="1322" spans="1:6" ht="162.6">
      <c r="A1322" s="420" t="s">
        <v>1405</v>
      </c>
      <c r="B1322" s="421" t="s">
        <v>1406</v>
      </c>
      <c r="C1322" s="420"/>
      <c r="D1322" s="421" t="s">
        <v>1407</v>
      </c>
      <c r="E1322" s="654"/>
      <c r="F1322" s="422"/>
    </row>
    <row r="1323" spans="1:6">
      <c r="A1323" s="420"/>
      <c r="B1323" s="421"/>
      <c r="C1323" s="420" t="s">
        <v>19</v>
      </c>
      <c r="D1323" s="423"/>
      <c r="E1323" s="654"/>
      <c r="F1323" s="422"/>
    </row>
    <row r="1324" spans="1:6" ht="24.95">
      <c r="A1324" s="420"/>
      <c r="B1324" s="421"/>
      <c r="C1324" s="420" t="s">
        <v>632</v>
      </c>
      <c r="D1324" s="424" t="s">
        <v>1408</v>
      </c>
      <c r="E1324" s="22" t="s">
        <v>641</v>
      </c>
      <c r="F1324" s="422"/>
    </row>
    <row r="1325" spans="1:6" ht="24.95">
      <c r="A1325" s="420"/>
      <c r="B1325" s="421"/>
      <c r="C1325" s="420" t="s">
        <v>26</v>
      </c>
      <c r="D1325" s="424" t="s">
        <v>1409</v>
      </c>
      <c r="E1325" s="22" t="s">
        <v>641</v>
      </c>
      <c r="F1325" s="422"/>
    </row>
    <row r="1326" spans="1:6" ht="24.95">
      <c r="A1326" s="420"/>
      <c r="B1326" s="421"/>
      <c r="C1326" s="420" t="s">
        <v>32</v>
      </c>
      <c r="D1326" s="424" t="s">
        <v>1410</v>
      </c>
      <c r="E1326" s="9" t="s">
        <v>641</v>
      </c>
      <c r="F1326" s="422"/>
    </row>
    <row r="1327" spans="1:6" ht="24.95">
      <c r="A1327" s="420"/>
      <c r="B1327" s="421"/>
      <c r="C1327" s="420" t="s">
        <v>37</v>
      </c>
      <c r="D1327" s="423" t="s">
        <v>1410</v>
      </c>
      <c r="E1327" s="654" t="s">
        <v>641</v>
      </c>
      <c r="F1327" s="422"/>
    </row>
    <row r="1328" spans="1:6">
      <c r="A1328" s="420"/>
      <c r="B1328" s="421"/>
      <c r="C1328" s="420" t="s">
        <v>42</v>
      </c>
      <c r="D1328" s="423"/>
      <c r="E1328" s="654"/>
      <c r="F1328" s="422"/>
    </row>
    <row r="1329" spans="1:6">
      <c r="A1329"/>
      <c r="B1329"/>
      <c r="D1329"/>
      <c r="E1329"/>
      <c r="F1329"/>
    </row>
    <row r="1330" spans="1:6">
      <c r="A1330" s="417">
        <v>5.5</v>
      </c>
      <c r="B1330" s="653"/>
      <c r="C1330" s="417"/>
      <c r="D1330" s="653" t="s">
        <v>1411</v>
      </c>
      <c r="E1330" s="458"/>
      <c r="F1330" s="418"/>
    </row>
    <row r="1331" spans="1:6" ht="137.44999999999999">
      <c r="A1331" s="420" t="s">
        <v>417</v>
      </c>
      <c r="B1331" s="421" t="s">
        <v>1412</v>
      </c>
      <c r="C1331" s="420"/>
      <c r="D1331" s="421" t="s">
        <v>1413</v>
      </c>
      <c r="E1331" s="654"/>
      <c r="F1331" s="422"/>
    </row>
    <row r="1332" spans="1:6">
      <c r="A1332" s="420"/>
      <c r="B1332" s="421"/>
      <c r="C1332" s="420" t="s">
        <v>19</v>
      </c>
      <c r="D1332" s="423"/>
      <c r="E1332" s="654"/>
      <c r="F1332" s="422"/>
    </row>
    <row r="1333" spans="1:6" ht="24.95">
      <c r="A1333" s="420"/>
      <c r="B1333" s="421"/>
      <c r="C1333" s="420" t="s">
        <v>632</v>
      </c>
      <c r="D1333" s="424" t="s">
        <v>1414</v>
      </c>
      <c r="E1333" s="22" t="s">
        <v>641</v>
      </c>
      <c r="F1333" s="422"/>
    </row>
    <row r="1334" spans="1:6" ht="24.95">
      <c r="A1334" s="420"/>
      <c r="B1334" s="421"/>
      <c r="C1334" s="420" t="s">
        <v>26</v>
      </c>
      <c r="D1334" s="423" t="s">
        <v>1415</v>
      </c>
      <c r="E1334" s="654" t="s">
        <v>641</v>
      </c>
      <c r="F1334" s="422"/>
    </row>
    <row r="1335" spans="1:6">
      <c r="A1335" s="420"/>
      <c r="B1335" s="421"/>
      <c r="C1335" s="420" t="s">
        <v>32</v>
      </c>
      <c r="D1335" s="423"/>
      <c r="E1335" s="654"/>
      <c r="F1335" s="422"/>
    </row>
    <row r="1336" spans="1:6">
      <c r="A1336" s="420"/>
      <c r="B1336" s="421"/>
      <c r="C1336" s="420" t="s">
        <v>37</v>
      </c>
      <c r="D1336" s="423"/>
      <c r="E1336" s="654"/>
      <c r="F1336" s="422"/>
    </row>
    <row r="1337" spans="1:6">
      <c r="A1337" s="420"/>
      <c r="B1337" s="421"/>
      <c r="C1337" s="420" t="s">
        <v>42</v>
      </c>
      <c r="D1337" s="423"/>
      <c r="E1337" s="654"/>
      <c r="F1337" s="422"/>
    </row>
    <row r="1338" spans="1:6">
      <c r="A1338"/>
      <c r="B1338"/>
      <c r="D1338"/>
      <c r="E1338"/>
      <c r="F1338"/>
    </row>
    <row r="1339" spans="1:6" ht="75">
      <c r="A1339" s="420" t="s">
        <v>732</v>
      </c>
      <c r="B1339" s="421" t="s">
        <v>412</v>
      </c>
      <c r="C1339" s="420"/>
      <c r="D1339" s="421" t="s">
        <v>1416</v>
      </c>
      <c r="E1339" s="654"/>
      <c r="F1339" s="422"/>
    </row>
    <row r="1340" spans="1:6">
      <c r="A1340" s="420"/>
      <c r="B1340" s="421"/>
      <c r="C1340" s="420" t="s">
        <v>19</v>
      </c>
      <c r="D1340" s="423"/>
      <c r="E1340" s="654"/>
      <c r="F1340" s="422"/>
    </row>
    <row r="1341" spans="1:6">
      <c r="A1341" s="420"/>
      <c r="B1341" s="421"/>
      <c r="C1341" s="420" t="s">
        <v>632</v>
      </c>
      <c r="D1341" s="424" t="s">
        <v>1417</v>
      </c>
      <c r="E1341" s="22" t="s">
        <v>641</v>
      </c>
      <c r="F1341" s="422"/>
    </row>
    <row r="1342" spans="1:6" ht="24.95">
      <c r="A1342" s="420"/>
      <c r="B1342" s="421"/>
      <c r="C1342" s="420" t="s">
        <v>26</v>
      </c>
      <c r="D1342" s="424" t="s">
        <v>1418</v>
      </c>
      <c r="E1342" s="22" t="s">
        <v>641</v>
      </c>
      <c r="F1342" s="422"/>
    </row>
    <row r="1343" spans="1:6">
      <c r="A1343" s="420"/>
      <c r="B1343" s="421"/>
      <c r="C1343" s="420" t="s">
        <v>32</v>
      </c>
      <c r="D1343" s="423"/>
      <c r="E1343" s="654"/>
      <c r="F1343" s="422"/>
    </row>
    <row r="1344" spans="1:6">
      <c r="A1344" s="420"/>
      <c r="B1344" s="421"/>
      <c r="C1344" s="420" t="s">
        <v>37</v>
      </c>
      <c r="D1344" s="423"/>
      <c r="E1344" s="654"/>
      <c r="F1344" s="422"/>
    </row>
    <row r="1345" spans="1:6">
      <c r="A1345" s="420"/>
      <c r="B1345" s="421"/>
      <c r="C1345" s="420" t="s">
        <v>42</v>
      </c>
      <c r="D1345" s="423"/>
      <c r="E1345" s="654"/>
      <c r="F1345" s="422"/>
    </row>
    <row r="1346" spans="1:6">
      <c r="A1346"/>
      <c r="B1346"/>
      <c r="D1346"/>
      <c r="E1346"/>
      <c r="F1346"/>
    </row>
    <row r="1347" spans="1:6">
      <c r="A1347" s="427">
        <v>5.6</v>
      </c>
      <c r="B1347" s="434"/>
      <c r="C1347" s="417"/>
      <c r="D1347" s="653" t="s">
        <v>1419</v>
      </c>
      <c r="E1347" s="458"/>
      <c r="F1347" s="418"/>
    </row>
    <row r="1348" spans="1:6" ht="99.95">
      <c r="A1348" s="420" t="s">
        <v>1420</v>
      </c>
      <c r="B1348" s="421" t="s">
        <v>1421</v>
      </c>
      <c r="C1348" s="420"/>
      <c r="D1348" s="421" t="s">
        <v>1422</v>
      </c>
      <c r="E1348" s="654"/>
      <c r="F1348" s="422"/>
    </row>
    <row r="1349" spans="1:6">
      <c r="A1349" s="420"/>
      <c r="B1349" s="421"/>
      <c r="C1349" s="420" t="s">
        <v>19</v>
      </c>
      <c r="D1349" s="423"/>
      <c r="E1349" s="654"/>
      <c r="F1349" s="422"/>
    </row>
    <row r="1350" spans="1:6">
      <c r="A1350" s="420"/>
      <c r="B1350" s="421"/>
      <c r="C1350" s="420" t="s">
        <v>632</v>
      </c>
      <c r="D1350" s="424" t="s">
        <v>1423</v>
      </c>
      <c r="E1350" s="22" t="s">
        <v>641</v>
      </c>
      <c r="F1350" s="422"/>
    </row>
    <row r="1351" spans="1:6">
      <c r="A1351" s="420"/>
      <c r="B1351" s="421"/>
      <c r="C1351" s="420" t="s">
        <v>26</v>
      </c>
      <c r="D1351" s="424" t="s">
        <v>1424</v>
      </c>
      <c r="E1351" s="22" t="s">
        <v>641</v>
      </c>
      <c r="F1351" s="422"/>
    </row>
    <row r="1352" spans="1:6">
      <c r="A1352" s="420"/>
      <c r="B1352" s="421"/>
      <c r="C1352" s="420" t="s">
        <v>32</v>
      </c>
      <c r="D1352" s="423"/>
      <c r="E1352" s="654"/>
      <c r="F1352" s="422"/>
    </row>
    <row r="1353" spans="1:6">
      <c r="A1353" s="420"/>
      <c r="B1353" s="421"/>
      <c r="C1353" s="420" t="s">
        <v>37</v>
      </c>
      <c r="D1353" s="423"/>
      <c r="E1353" s="654"/>
      <c r="F1353" s="422"/>
    </row>
    <row r="1354" spans="1:6">
      <c r="A1354" s="420"/>
      <c r="B1354" s="421"/>
      <c r="C1354" s="420" t="s">
        <v>42</v>
      </c>
      <c r="D1354" s="423"/>
      <c r="E1354" s="654"/>
      <c r="F1354" s="422"/>
    </row>
    <row r="1355" spans="1:6">
      <c r="A1355"/>
      <c r="B1355"/>
      <c r="D1355"/>
      <c r="E1355"/>
      <c r="F1355"/>
    </row>
    <row r="1356" spans="1:6" ht="62.45">
      <c r="A1356" s="420" t="s">
        <v>1425</v>
      </c>
      <c r="B1356" s="421" t="s">
        <v>724</v>
      </c>
      <c r="C1356" s="420"/>
      <c r="D1356" s="421" t="s">
        <v>1426</v>
      </c>
      <c r="E1356" s="654"/>
      <c r="F1356" s="422"/>
    </row>
    <row r="1357" spans="1:6">
      <c r="A1357" s="420"/>
      <c r="B1357" s="421"/>
      <c r="C1357" s="420" t="s">
        <v>19</v>
      </c>
      <c r="D1357" s="423"/>
      <c r="E1357" s="654"/>
      <c r="F1357" s="422"/>
    </row>
    <row r="1358" spans="1:6">
      <c r="A1358" s="420"/>
      <c r="B1358" s="421"/>
      <c r="C1358" s="420" t="s">
        <v>632</v>
      </c>
      <c r="D1358" s="424" t="s">
        <v>1423</v>
      </c>
      <c r="E1358" s="22" t="s">
        <v>641</v>
      </c>
      <c r="F1358" s="422"/>
    </row>
    <row r="1359" spans="1:6">
      <c r="A1359" s="420"/>
      <c r="B1359" s="421"/>
      <c r="C1359" s="420" t="s">
        <v>26</v>
      </c>
      <c r="D1359" s="424" t="s">
        <v>1427</v>
      </c>
      <c r="E1359" s="22" t="s">
        <v>641</v>
      </c>
      <c r="F1359" s="422"/>
    </row>
    <row r="1360" spans="1:6">
      <c r="A1360" s="420"/>
      <c r="B1360" s="421"/>
      <c r="C1360" s="420" t="s">
        <v>32</v>
      </c>
      <c r="D1360" s="423"/>
      <c r="E1360" s="654"/>
      <c r="F1360" s="422"/>
    </row>
    <row r="1361" spans="1:6">
      <c r="A1361" s="420"/>
      <c r="B1361" s="421"/>
      <c r="C1361" s="420" t="s">
        <v>37</v>
      </c>
      <c r="D1361" s="423"/>
      <c r="E1361" s="654"/>
      <c r="F1361" s="422"/>
    </row>
    <row r="1362" spans="1:6">
      <c r="A1362" s="420"/>
      <c r="B1362" s="421"/>
      <c r="C1362" s="420" t="s">
        <v>42</v>
      </c>
      <c r="D1362" s="423"/>
      <c r="E1362" s="654"/>
      <c r="F1362" s="422"/>
    </row>
    <row r="1363" spans="1:6">
      <c r="A1363"/>
      <c r="B1363"/>
      <c r="C1363"/>
      <c r="D1363"/>
      <c r="E1363"/>
      <c r="F1363"/>
    </row>
    <row r="1364" spans="1:6" ht="99.95">
      <c r="A1364" s="420" t="s">
        <v>1428</v>
      </c>
      <c r="B1364" s="421" t="s">
        <v>1429</v>
      </c>
      <c r="C1364" s="420"/>
      <c r="D1364" s="421" t="s">
        <v>1430</v>
      </c>
      <c r="E1364" s="654"/>
      <c r="F1364" s="422"/>
    </row>
    <row r="1365" spans="1:6">
      <c r="A1365" s="420"/>
      <c r="B1365" s="421"/>
      <c r="C1365" s="420" t="s">
        <v>19</v>
      </c>
      <c r="D1365" s="423"/>
      <c r="E1365" s="654"/>
      <c r="F1365" s="422"/>
    </row>
    <row r="1366" spans="1:6">
      <c r="A1366" s="420"/>
      <c r="B1366" s="421"/>
      <c r="C1366" s="420" t="s">
        <v>632</v>
      </c>
      <c r="D1366" s="424" t="s">
        <v>1423</v>
      </c>
      <c r="E1366" s="22" t="s">
        <v>641</v>
      </c>
      <c r="F1366" s="422"/>
    </row>
    <row r="1367" spans="1:6" ht="24.95">
      <c r="A1367" s="420"/>
      <c r="B1367" s="421"/>
      <c r="C1367" s="420" t="s">
        <v>26</v>
      </c>
      <c r="D1367" s="424" t="s">
        <v>1431</v>
      </c>
      <c r="E1367" s="22" t="s">
        <v>641</v>
      </c>
      <c r="F1367" s="422"/>
    </row>
    <row r="1368" spans="1:6">
      <c r="A1368" s="420"/>
      <c r="B1368" s="421"/>
      <c r="C1368" s="420" t="s">
        <v>32</v>
      </c>
      <c r="D1368" s="423"/>
      <c r="E1368" s="654"/>
      <c r="F1368" s="422"/>
    </row>
    <row r="1369" spans="1:6">
      <c r="A1369" s="420"/>
      <c r="B1369" s="421"/>
      <c r="C1369" s="420" t="s">
        <v>37</v>
      </c>
      <c r="D1369" s="423"/>
      <c r="E1369" s="654"/>
      <c r="F1369" s="422"/>
    </row>
    <row r="1370" spans="1:6">
      <c r="A1370" s="420"/>
      <c r="B1370" s="421"/>
      <c r="C1370" s="420" t="s">
        <v>42</v>
      </c>
      <c r="D1370" s="423"/>
      <c r="E1370" s="654"/>
      <c r="F1370" s="422"/>
    </row>
    <row r="1371" spans="1:6">
      <c r="A1371"/>
      <c r="B1371"/>
      <c r="C1371"/>
      <c r="D1371"/>
      <c r="E1371"/>
      <c r="F1371"/>
    </row>
    <row r="1372" spans="1:6" ht="62.45">
      <c r="A1372" s="420" t="s">
        <v>1432</v>
      </c>
      <c r="B1372" s="421" t="s">
        <v>1433</v>
      </c>
      <c r="C1372" s="420"/>
      <c r="D1372" s="421" t="s">
        <v>1434</v>
      </c>
      <c r="E1372" s="654"/>
      <c r="F1372" s="422"/>
    </row>
    <row r="1373" spans="1:6">
      <c r="A1373" s="420"/>
      <c r="B1373" s="421"/>
      <c r="C1373" s="420" t="s">
        <v>19</v>
      </c>
      <c r="D1373" s="424"/>
      <c r="E1373" s="654"/>
      <c r="F1373" s="422"/>
    </row>
    <row r="1374" spans="1:6">
      <c r="A1374" s="420"/>
      <c r="B1374" s="421"/>
      <c r="C1374" s="420" t="s">
        <v>632</v>
      </c>
      <c r="D1374" s="424" t="s">
        <v>1423</v>
      </c>
      <c r="E1374" s="22" t="s">
        <v>641</v>
      </c>
      <c r="F1374" s="422"/>
    </row>
    <row r="1375" spans="1:6" ht="24.95">
      <c r="A1375" s="420"/>
      <c r="B1375" s="421"/>
      <c r="C1375" s="420" t="s">
        <v>26</v>
      </c>
      <c r="D1375" s="424" t="s">
        <v>1435</v>
      </c>
      <c r="E1375" s="22" t="s">
        <v>641</v>
      </c>
      <c r="F1375" s="422"/>
    </row>
    <row r="1376" spans="1:6">
      <c r="A1376" s="420"/>
      <c r="B1376" s="421"/>
      <c r="C1376" s="420" t="s">
        <v>32</v>
      </c>
      <c r="D1376" s="423"/>
      <c r="E1376" s="654"/>
      <c r="F1376" s="422"/>
    </row>
    <row r="1377" spans="1:6">
      <c r="A1377" s="420"/>
      <c r="B1377" s="421"/>
      <c r="C1377" s="420" t="s">
        <v>37</v>
      </c>
      <c r="D1377" s="423"/>
      <c r="E1377" s="654"/>
      <c r="F1377" s="422"/>
    </row>
    <row r="1378" spans="1:6">
      <c r="A1378" s="420"/>
      <c r="B1378" s="421"/>
      <c r="C1378" s="420" t="s">
        <v>42</v>
      </c>
      <c r="D1378" s="423"/>
      <c r="E1378" s="654"/>
      <c r="F1378" s="422"/>
    </row>
    <row r="1379" spans="1:6">
      <c r="A1379"/>
      <c r="B1379"/>
      <c r="D1379"/>
      <c r="E1379"/>
      <c r="F1379"/>
    </row>
    <row r="1380" spans="1:6" ht="62.45">
      <c r="A1380" s="420" t="s">
        <v>1436</v>
      </c>
      <c r="B1380" s="421" t="s">
        <v>855</v>
      </c>
      <c r="C1380" s="420"/>
      <c r="D1380" s="421" t="s">
        <v>1437</v>
      </c>
      <c r="E1380" s="654"/>
      <c r="F1380" s="422"/>
    </row>
    <row r="1381" spans="1:6">
      <c r="A1381" s="420"/>
      <c r="B1381" s="421"/>
      <c r="C1381" s="420" t="s">
        <v>19</v>
      </c>
      <c r="D1381" s="423"/>
      <c r="E1381" s="654"/>
      <c r="F1381" s="422"/>
    </row>
    <row r="1382" spans="1:6">
      <c r="A1382" s="420"/>
      <c r="B1382" s="421"/>
      <c r="C1382" s="420" t="s">
        <v>632</v>
      </c>
      <c r="D1382" s="424" t="s">
        <v>1423</v>
      </c>
      <c r="E1382" s="22" t="s">
        <v>641</v>
      </c>
      <c r="F1382" s="422"/>
    </row>
    <row r="1383" spans="1:6" ht="24.95">
      <c r="A1383" s="420"/>
      <c r="B1383" s="421"/>
      <c r="C1383" s="420" t="s">
        <v>26</v>
      </c>
      <c r="D1383" s="424" t="s">
        <v>1438</v>
      </c>
      <c r="E1383" s="22" t="s">
        <v>641</v>
      </c>
      <c r="F1383" s="422"/>
    </row>
    <row r="1384" spans="1:6">
      <c r="A1384" s="420"/>
      <c r="B1384" s="421"/>
      <c r="C1384" s="420" t="s">
        <v>32</v>
      </c>
      <c r="D1384" s="423"/>
      <c r="E1384" s="654"/>
      <c r="F1384" s="422"/>
    </row>
    <row r="1385" spans="1:6">
      <c r="A1385" s="420"/>
      <c r="B1385" s="421"/>
      <c r="C1385" s="420" t="s">
        <v>37</v>
      </c>
      <c r="D1385" s="423"/>
      <c r="E1385" s="654"/>
      <c r="F1385" s="422"/>
    </row>
    <row r="1386" spans="1:6">
      <c r="A1386" s="420"/>
      <c r="B1386" s="421"/>
      <c r="C1386" s="420" t="s">
        <v>42</v>
      </c>
      <c r="D1386" s="423"/>
      <c r="E1386" s="654"/>
      <c r="F1386" s="422"/>
    </row>
    <row r="1387" spans="1:6">
      <c r="A1387"/>
      <c r="B1387"/>
      <c r="D1387"/>
      <c r="E1387"/>
      <c r="F1387"/>
    </row>
    <row r="1388" spans="1:6">
      <c r="A1388" s="417">
        <v>5.7</v>
      </c>
      <c r="B1388" s="653"/>
      <c r="C1388" s="417"/>
      <c r="D1388" s="653" t="s">
        <v>1439</v>
      </c>
      <c r="E1388" s="458"/>
      <c r="F1388" s="418"/>
    </row>
    <row r="1389" spans="1:6" ht="86.85" customHeight="1">
      <c r="A1389" s="420" t="s">
        <v>1440</v>
      </c>
      <c r="B1389" s="421" t="s">
        <v>1441</v>
      </c>
      <c r="C1389" s="420"/>
      <c r="D1389" s="421" t="s">
        <v>1442</v>
      </c>
      <c r="E1389" s="654"/>
      <c r="F1389" s="422"/>
    </row>
    <row r="1390" spans="1:6">
      <c r="A1390" s="420"/>
      <c r="B1390" s="421"/>
      <c r="C1390" s="420" t="s">
        <v>19</v>
      </c>
      <c r="D1390" s="423"/>
      <c r="E1390" s="654"/>
      <c r="F1390" s="422"/>
    </row>
    <row r="1391" spans="1:6" ht="24.95">
      <c r="A1391" s="420"/>
      <c r="B1391" s="421"/>
      <c r="C1391" s="420" t="s">
        <v>632</v>
      </c>
      <c r="D1391" s="424" t="s">
        <v>1443</v>
      </c>
      <c r="E1391" s="22" t="s">
        <v>641</v>
      </c>
      <c r="F1391" s="422"/>
    </row>
    <row r="1392" spans="1:6">
      <c r="A1392" s="420"/>
      <c r="B1392" s="421"/>
      <c r="C1392" s="420" t="s">
        <v>26</v>
      </c>
      <c r="D1392" s="423" t="s">
        <v>1444</v>
      </c>
      <c r="E1392" s="654" t="s">
        <v>641</v>
      </c>
      <c r="F1392" s="422"/>
    </row>
    <row r="1393" spans="1:6">
      <c r="A1393" s="420"/>
      <c r="B1393" s="421"/>
      <c r="C1393" s="420" t="s">
        <v>32</v>
      </c>
      <c r="D1393" s="423"/>
      <c r="E1393" s="654"/>
      <c r="F1393" s="422"/>
    </row>
    <row r="1394" spans="1:6">
      <c r="A1394" s="420"/>
      <c r="B1394" s="421"/>
      <c r="C1394" s="420" t="s">
        <v>37</v>
      </c>
      <c r="D1394" s="423"/>
      <c r="E1394" s="654"/>
      <c r="F1394" s="422"/>
    </row>
    <row r="1395" spans="1:6">
      <c r="A1395" s="420"/>
      <c r="B1395" s="421"/>
      <c r="C1395" s="420" t="s">
        <v>42</v>
      </c>
      <c r="D1395" s="423"/>
      <c r="E1395" s="654"/>
      <c r="F1395" s="422"/>
    </row>
  </sheetData>
  <autoFilter ref="B2:G1395" xr:uid="{E946A7DF-63EC-4F32-82AC-9FACEAFC3734}"/>
  <conditionalFormatting sqref="D1023 D1025 D1033 D1049">
    <cfRule type="expression" dxfId="10" priority="1" stopIfTrue="1">
      <formula>ISNUMBER(SEARCH("Closed",$G1023))</formula>
    </cfRule>
    <cfRule type="expression" dxfId="9" priority="2" stopIfTrue="1">
      <formula>IF($B1023="Minor", TRUE, FALSE)</formula>
    </cfRule>
    <cfRule type="expression" dxfId="8" priority="3" stopIfTrue="1">
      <formula>IF(OR($B1023="Major",$B1023="Pre-Condition"), TRUE, FALSE)</formula>
    </cfRule>
  </conditionalFormatting>
  <pageMargins left="0.74803149606299213" right="0.74803149606299213" top="0.51181102362204722" bottom="0.51181102362204722" header="0.51181102362204722" footer="0.51181102362204722"/>
  <pageSetup paperSize="9" scale="55"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7C0C7-AED5-43BC-AEBA-F84FB110DA87}">
  <dimension ref="A1:N19"/>
  <sheetViews>
    <sheetView workbookViewId="0">
      <selection activeCell="F19" sqref="F19"/>
    </sheetView>
  </sheetViews>
  <sheetFormatPr defaultColWidth="8.85546875" defaultRowHeight="14.1"/>
  <cols>
    <col min="3" max="3" width="26.42578125" bestFit="1" customWidth="1"/>
    <col min="5" max="5" width="3.7109375" bestFit="1" customWidth="1"/>
    <col min="6" max="9" width="2.7109375" bestFit="1" customWidth="1"/>
    <col min="10" max="10" width="3.140625" bestFit="1" customWidth="1"/>
    <col min="259" max="259" width="26.42578125" bestFit="1" customWidth="1"/>
    <col min="261" max="261" width="3.7109375" bestFit="1" customWidth="1"/>
    <col min="262" max="265" width="2.7109375" bestFit="1" customWidth="1"/>
    <col min="266" max="266" width="3.140625" bestFit="1" customWidth="1"/>
    <col min="515" max="515" width="26.42578125" bestFit="1" customWidth="1"/>
    <col min="517" max="517" width="3.7109375" bestFit="1" customWidth="1"/>
    <col min="518" max="521" width="2.7109375" bestFit="1" customWidth="1"/>
    <col min="522" max="522" width="3.140625" bestFit="1" customWidth="1"/>
    <col min="771" max="771" width="26.42578125" bestFit="1" customWidth="1"/>
    <col min="773" max="773" width="3.7109375" bestFit="1" customWidth="1"/>
    <col min="774" max="777" width="2.7109375" bestFit="1" customWidth="1"/>
    <col min="778" max="778" width="3.140625" bestFit="1" customWidth="1"/>
    <col min="1027" max="1027" width="26.42578125" bestFit="1" customWidth="1"/>
    <col min="1029" max="1029" width="3.7109375" bestFit="1" customWidth="1"/>
    <col min="1030" max="1033" width="2.7109375" bestFit="1" customWidth="1"/>
    <col min="1034" max="1034" width="3.140625" bestFit="1" customWidth="1"/>
    <col min="1283" max="1283" width="26.42578125" bestFit="1" customWidth="1"/>
    <col min="1285" max="1285" width="3.7109375" bestFit="1" customWidth="1"/>
    <col min="1286" max="1289" width="2.7109375" bestFit="1" customWidth="1"/>
    <col min="1290" max="1290" width="3.140625" bestFit="1" customWidth="1"/>
    <col min="1539" max="1539" width="26.42578125" bestFit="1" customWidth="1"/>
    <col min="1541" max="1541" width="3.7109375" bestFit="1" customWidth="1"/>
    <col min="1542" max="1545" width="2.7109375" bestFit="1" customWidth="1"/>
    <col min="1546" max="1546" width="3.140625" bestFit="1" customWidth="1"/>
    <col min="1795" max="1795" width="26.42578125" bestFit="1" customWidth="1"/>
    <col min="1797" max="1797" width="3.7109375" bestFit="1" customWidth="1"/>
    <col min="1798" max="1801" width="2.7109375" bestFit="1" customWidth="1"/>
    <col min="1802" max="1802" width="3.140625" bestFit="1" customWidth="1"/>
    <col min="2051" max="2051" width="26.42578125" bestFit="1" customWidth="1"/>
    <col min="2053" max="2053" width="3.7109375" bestFit="1" customWidth="1"/>
    <col min="2054" max="2057" width="2.7109375" bestFit="1" customWidth="1"/>
    <col min="2058" max="2058" width="3.140625" bestFit="1" customWidth="1"/>
    <col min="2307" max="2307" width="26.42578125" bestFit="1" customWidth="1"/>
    <col min="2309" max="2309" width="3.7109375" bestFit="1" customWidth="1"/>
    <col min="2310" max="2313" width="2.7109375" bestFit="1" customWidth="1"/>
    <col min="2314" max="2314" width="3.140625" bestFit="1" customWidth="1"/>
    <col min="2563" max="2563" width="26.42578125" bestFit="1" customWidth="1"/>
    <col min="2565" max="2565" width="3.7109375" bestFit="1" customWidth="1"/>
    <col min="2566" max="2569" width="2.7109375" bestFit="1" customWidth="1"/>
    <col min="2570" max="2570" width="3.140625" bestFit="1" customWidth="1"/>
    <col min="2819" max="2819" width="26.42578125" bestFit="1" customWidth="1"/>
    <col min="2821" max="2821" width="3.7109375" bestFit="1" customWidth="1"/>
    <col min="2822" max="2825" width="2.7109375" bestFit="1" customWidth="1"/>
    <col min="2826" max="2826" width="3.140625" bestFit="1" customWidth="1"/>
    <col min="3075" max="3075" width="26.42578125" bestFit="1" customWidth="1"/>
    <col min="3077" max="3077" width="3.7109375" bestFit="1" customWidth="1"/>
    <col min="3078" max="3081" width="2.7109375" bestFit="1" customWidth="1"/>
    <col min="3082" max="3082" width="3.140625" bestFit="1" customWidth="1"/>
    <col min="3331" max="3331" width="26.42578125" bestFit="1" customWidth="1"/>
    <col min="3333" max="3333" width="3.7109375" bestFit="1" customWidth="1"/>
    <col min="3334" max="3337" width="2.7109375" bestFit="1" customWidth="1"/>
    <col min="3338" max="3338" width="3.140625" bestFit="1" customWidth="1"/>
    <col min="3587" max="3587" width="26.42578125" bestFit="1" customWidth="1"/>
    <col min="3589" max="3589" width="3.7109375" bestFit="1" customWidth="1"/>
    <col min="3590" max="3593" width="2.7109375" bestFit="1" customWidth="1"/>
    <col min="3594" max="3594" width="3.140625" bestFit="1" customWidth="1"/>
    <col min="3843" max="3843" width="26.42578125" bestFit="1" customWidth="1"/>
    <col min="3845" max="3845" width="3.7109375" bestFit="1" customWidth="1"/>
    <col min="3846" max="3849" width="2.7109375" bestFit="1" customWidth="1"/>
    <col min="3850" max="3850" width="3.140625" bestFit="1" customWidth="1"/>
    <col min="4099" max="4099" width="26.42578125" bestFit="1" customWidth="1"/>
    <col min="4101" max="4101" width="3.7109375" bestFit="1" customWidth="1"/>
    <col min="4102" max="4105" width="2.7109375" bestFit="1" customWidth="1"/>
    <col min="4106" max="4106" width="3.140625" bestFit="1" customWidth="1"/>
    <col min="4355" max="4355" width="26.42578125" bestFit="1" customWidth="1"/>
    <col min="4357" max="4357" width="3.7109375" bestFit="1" customWidth="1"/>
    <col min="4358" max="4361" width="2.7109375" bestFit="1" customWidth="1"/>
    <col min="4362" max="4362" width="3.140625" bestFit="1" customWidth="1"/>
    <col min="4611" max="4611" width="26.42578125" bestFit="1" customWidth="1"/>
    <col min="4613" max="4613" width="3.7109375" bestFit="1" customWidth="1"/>
    <col min="4614" max="4617" width="2.7109375" bestFit="1" customWidth="1"/>
    <col min="4618" max="4618" width="3.140625" bestFit="1" customWidth="1"/>
    <col min="4867" max="4867" width="26.42578125" bestFit="1" customWidth="1"/>
    <col min="4869" max="4869" width="3.7109375" bestFit="1" customWidth="1"/>
    <col min="4870" max="4873" width="2.7109375" bestFit="1" customWidth="1"/>
    <col min="4874" max="4874" width="3.140625" bestFit="1" customWidth="1"/>
    <col min="5123" max="5123" width="26.42578125" bestFit="1" customWidth="1"/>
    <col min="5125" max="5125" width="3.7109375" bestFit="1" customWidth="1"/>
    <col min="5126" max="5129" width="2.7109375" bestFit="1" customWidth="1"/>
    <col min="5130" max="5130" width="3.140625" bestFit="1" customWidth="1"/>
    <col min="5379" max="5379" width="26.42578125" bestFit="1" customWidth="1"/>
    <col min="5381" max="5381" width="3.7109375" bestFit="1" customWidth="1"/>
    <col min="5382" max="5385" width="2.7109375" bestFit="1" customWidth="1"/>
    <col min="5386" max="5386" width="3.140625" bestFit="1" customWidth="1"/>
    <col min="5635" max="5635" width="26.42578125" bestFit="1" customWidth="1"/>
    <col min="5637" max="5637" width="3.7109375" bestFit="1" customWidth="1"/>
    <col min="5638" max="5641" width="2.7109375" bestFit="1" customWidth="1"/>
    <col min="5642" max="5642" width="3.140625" bestFit="1" customWidth="1"/>
    <col min="5891" max="5891" width="26.42578125" bestFit="1" customWidth="1"/>
    <col min="5893" max="5893" width="3.7109375" bestFit="1" customWidth="1"/>
    <col min="5894" max="5897" width="2.7109375" bestFit="1" customWidth="1"/>
    <col min="5898" max="5898" width="3.140625" bestFit="1" customWidth="1"/>
    <col min="6147" max="6147" width="26.42578125" bestFit="1" customWidth="1"/>
    <col min="6149" max="6149" width="3.7109375" bestFit="1" customWidth="1"/>
    <col min="6150" max="6153" width="2.7109375" bestFit="1" customWidth="1"/>
    <col min="6154" max="6154" width="3.140625" bestFit="1" customWidth="1"/>
    <col min="6403" max="6403" width="26.42578125" bestFit="1" customWidth="1"/>
    <col min="6405" max="6405" width="3.7109375" bestFit="1" customWidth="1"/>
    <col min="6406" max="6409" width="2.7109375" bestFit="1" customWidth="1"/>
    <col min="6410" max="6410" width="3.140625" bestFit="1" customWidth="1"/>
    <col min="6659" max="6659" width="26.42578125" bestFit="1" customWidth="1"/>
    <col min="6661" max="6661" width="3.7109375" bestFit="1" customWidth="1"/>
    <col min="6662" max="6665" width="2.7109375" bestFit="1" customWidth="1"/>
    <col min="6666" max="6666" width="3.140625" bestFit="1" customWidth="1"/>
    <col min="6915" max="6915" width="26.42578125" bestFit="1" customWidth="1"/>
    <col min="6917" max="6917" width="3.7109375" bestFit="1" customWidth="1"/>
    <col min="6918" max="6921" width="2.7109375" bestFit="1" customWidth="1"/>
    <col min="6922" max="6922" width="3.140625" bestFit="1" customWidth="1"/>
    <col min="7171" max="7171" width="26.42578125" bestFit="1" customWidth="1"/>
    <col min="7173" max="7173" width="3.7109375" bestFit="1" customWidth="1"/>
    <col min="7174" max="7177" width="2.7109375" bestFit="1" customWidth="1"/>
    <col min="7178" max="7178" width="3.140625" bestFit="1" customWidth="1"/>
    <col min="7427" max="7427" width="26.42578125" bestFit="1" customWidth="1"/>
    <col min="7429" max="7429" width="3.7109375" bestFit="1" customWidth="1"/>
    <col min="7430" max="7433" width="2.7109375" bestFit="1" customWidth="1"/>
    <col min="7434" max="7434" width="3.140625" bestFit="1" customWidth="1"/>
    <col min="7683" max="7683" width="26.42578125" bestFit="1" customWidth="1"/>
    <col min="7685" max="7685" width="3.7109375" bestFit="1" customWidth="1"/>
    <col min="7686" max="7689" width="2.7109375" bestFit="1" customWidth="1"/>
    <col min="7690" max="7690" width="3.140625" bestFit="1" customWidth="1"/>
    <col min="7939" max="7939" width="26.42578125" bestFit="1" customWidth="1"/>
    <col min="7941" max="7941" width="3.7109375" bestFit="1" customWidth="1"/>
    <col min="7942" max="7945" width="2.7109375" bestFit="1" customWidth="1"/>
    <col min="7946" max="7946" width="3.140625" bestFit="1" customWidth="1"/>
    <col min="8195" max="8195" width="26.42578125" bestFit="1" customWidth="1"/>
    <col min="8197" max="8197" width="3.7109375" bestFit="1" customWidth="1"/>
    <col min="8198" max="8201" width="2.7109375" bestFit="1" customWidth="1"/>
    <col min="8202" max="8202" width="3.140625" bestFit="1" customWidth="1"/>
    <col min="8451" max="8451" width="26.42578125" bestFit="1" customWidth="1"/>
    <col min="8453" max="8453" width="3.7109375" bestFit="1" customWidth="1"/>
    <col min="8454" max="8457" width="2.7109375" bestFit="1" customWidth="1"/>
    <col min="8458" max="8458" width="3.140625" bestFit="1" customWidth="1"/>
    <col min="8707" max="8707" width="26.42578125" bestFit="1" customWidth="1"/>
    <col min="8709" max="8709" width="3.7109375" bestFit="1" customWidth="1"/>
    <col min="8710" max="8713" width="2.7109375" bestFit="1" customWidth="1"/>
    <col min="8714" max="8714" width="3.140625" bestFit="1" customWidth="1"/>
    <col min="8963" max="8963" width="26.42578125" bestFit="1" customWidth="1"/>
    <col min="8965" max="8965" width="3.7109375" bestFit="1" customWidth="1"/>
    <col min="8966" max="8969" width="2.7109375" bestFit="1" customWidth="1"/>
    <col min="8970" max="8970" width="3.140625" bestFit="1" customWidth="1"/>
    <col min="9219" max="9219" width="26.42578125" bestFit="1" customWidth="1"/>
    <col min="9221" max="9221" width="3.7109375" bestFit="1" customWidth="1"/>
    <col min="9222" max="9225" width="2.7109375" bestFit="1" customWidth="1"/>
    <col min="9226" max="9226" width="3.140625" bestFit="1" customWidth="1"/>
    <col min="9475" max="9475" width="26.42578125" bestFit="1" customWidth="1"/>
    <col min="9477" max="9477" width="3.7109375" bestFit="1" customWidth="1"/>
    <col min="9478" max="9481" width="2.7109375" bestFit="1" customWidth="1"/>
    <col min="9482" max="9482" width="3.140625" bestFit="1" customWidth="1"/>
    <col min="9731" max="9731" width="26.42578125" bestFit="1" customWidth="1"/>
    <col min="9733" max="9733" width="3.7109375" bestFit="1" customWidth="1"/>
    <col min="9734" max="9737" width="2.7109375" bestFit="1" customWidth="1"/>
    <col min="9738" max="9738" width="3.140625" bestFit="1" customWidth="1"/>
    <col min="9987" max="9987" width="26.42578125" bestFit="1" customWidth="1"/>
    <col min="9989" max="9989" width="3.7109375" bestFit="1" customWidth="1"/>
    <col min="9990" max="9993" width="2.7109375" bestFit="1" customWidth="1"/>
    <col min="9994" max="9994" width="3.140625" bestFit="1" customWidth="1"/>
    <col min="10243" max="10243" width="26.42578125" bestFit="1" customWidth="1"/>
    <col min="10245" max="10245" width="3.7109375" bestFit="1" customWidth="1"/>
    <col min="10246" max="10249" width="2.7109375" bestFit="1" customWidth="1"/>
    <col min="10250" max="10250" width="3.140625" bestFit="1" customWidth="1"/>
    <col min="10499" max="10499" width="26.42578125" bestFit="1" customWidth="1"/>
    <col min="10501" max="10501" width="3.7109375" bestFit="1" customWidth="1"/>
    <col min="10502" max="10505" width="2.7109375" bestFit="1" customWidth="1"/>
    <col min="10506" max="10506" width="3.140625" bestFit="1" customWidth="1"/>
    <col min="10755" max="10755" width="26.42578125" bestFit="1" customWidth="1"/>
    <col min="10757" max="10757" width="3.7109375" bestFit="1" customWidth="1"/>
    <col min="10758" max="10761" width="2.7109375" bestFit="1" customWidth="1"/>
    <col min="10762" max="10762" width="3.140625" bestFit="1" customWidth="1"/>
    <col min="11011" max="11011" width="26.42578125" bestFit="1" customWidth="1"/>
    <col min="11013" max="11013" width="3.7109375" bestFit="1" customWidth="1"/>
    <col min="11014" max="11017" width="2.7109375" bestFit="1" customWidth="1"/>
    <col min="11018" max="11018" width="3.140625" bestFit="1" customWidth="1"/>
    <col min="11267" max="11267" width="26.42578125" bestFit="1" customWidth="1"/>
    <col min="11269" max="11269" width="3.7109375" bestFit="1" customWidth="1"/>
    <col min="11270" max="11273" width="2.7109375" bestFit="1" customWidth="1"/>
    <col min="11274" max="11274" width="3.140625" bestFit="1" customWidth="1"/>
    <col min="11523" max="11523" width="26.42578125" bestFit="1" customWidth="1"/>
    <col min="11525" max="11525" width="3.7109375" bestFit="1" customWidth="1"/>
    <col min="11526" max="11529" width="2.7109375" bestFit="1" customWidth="1"/>
    <col min="11530" max="11530" width="3.140625" bestFit="1" customWidth="1"/>
    <col min="11779" max="11779" width="26.42578125" bestFit="1" customWidth="1"/>
    <col min="11781" max="11781" width="3.7109375" bestFit="1" customWidth="1"/>
    <col min="11782" max="11785" width="2.7109375" bestFit="1" customWidth="1"/>
    <col min="11786" max="11786" width="3.140625" bestFit="1" customWidth="1"/>
    <col min="12035" max="12035" width="26.42578125" bestFit="1" customWidth="1"/>
    <col min="12037" max="12037" width="3.7109375" bestFit="1" customWidth="1"/>
    <col min="12038" max="12041" width="2.7109375" bestFit="1" customWidth="1"/>
    <col min="12042" max="12042" width="3.140625" bestFit="1" customWidth="1"/>
    <col min="12291" max="12291" width="26.42578125" bestFit="1" customWidth="1"/>
    <col min="12293" max="12293" width="3.7109375" bestFit="1" customWidth="1"/>
    <col min="12294" max="12297" width="2.7109375" bestFit="1" customWidth="1"/>
    <col min="12298" max="12298" width="3.140625" bestFit="1" customWidth="1"/>
    <col min="12547" max="12547" width="26.42578125" bestFit="1" customWidth="1"/>
    <col min="12549" max="12549" width="3.7109375" bestFit="1" customWidth="1"/>
    <col min="12550" max="12553" width="2.7109375" bestFit="1" customWidth="1"/>
    <col min="12554" max="12554" width="3.140625" bestFit="1" customWidth="1"/>
    <col min="12803" max="12803" width="26.42578125" bestFit="1" customWidth="1"/>
    <col min="12805" max="12805" width="3.7109375" bestFit="1" customWidth="1"/>
    <col min="12806" max="12809" width="2.7109375" bestFit="1" customWidth="1"/>
    <col min="12810" max="12810" width="3.140625" bestFit="1" customWidth="1"/>
    <col min="13059" max="13059" width="26.42578125" bestFit="1" customWidth="1"/>
    <col min="13061" max="13061" width="3.7109375" bestFit="1" customWidth="1"/>
    <col min="13062" max="13065" width="2.7109375" bestFit="1" customWidth="1"/>
    <col min="13066" max="13066" width="3.140625" bestFit="1" customWidth="1"/>
    <col min="13315" max="13315" width="26.42578125" bestFit="1" customWidth="1"/>
    <col min="13317" max="13317" width="3.7109375" bestFit="1" customWidth="1"/>
    <col min="13318" max="13321" width="2.7109375" bestFit="1" customWidth="1"/>
    <col min="13322" max="13322" width="3.140625" bestFit="1" customWidth="1"/>
    <col min="13571" max="13571" width="26.42578125" bestFit="1" customWidth="1"/>
    <col min="13573" max="13573" width="3.7109375" bestFit="1" customWidth="1"/>
    <col min="13574" max="13577" width="2.7109375" bestFit="1" customWidth="1"/>
    <col min="13578" max="13578" width="3.140625" bestFit="1" customWidth="1"/>
    <col min="13827" max="13827" width="26.42578125" bestFit="1" customWidth="1"/>
    <col min="13829" max="13829" width="3.7109375" bestFit="1" customWidth="1"/>
    <col min="13830" max="13833" width="2.7109375" bestFit="1" customWidth="1"/>
    <col min="13834" max="13834" width="3.140625" bestFit="1" customWidth="1"/>
    <col min="14083" max="14083" width="26.42578125" bestFit="1" customWidth="1"/>
    <col min="14085" max="14085" width="3.7109375" bestFit="1" customWidth="1"/>
    <col min="14086" max="14089" width="2.7109375" bestFit="1" customWidth="1"/>
    <col min="14090" max="14090" width="3.140625" bestFit="1" customWidth="1"/>
    <col min="14339" max="14339" width="26.42578125" bestFit="1" customWidth="1"/>
    <col min="14341" max="14341" width="3.7109375" bestFit="1" customWidth="1"/>
    <col min="14342" max="14345" width="2.7109375" bestFit="1" customWidth="1"/>
    <col min="14346" max="14346" width="3.140625" bestFit="1" customWidth="1"/>
    <col min="14595" max="14595" width="26.42578125" bestFit="1" customWidth="1"/>
    <col min="14597" max="14597" width="3.7109375" bestFit="1" customWidth="1"/>
    <col min="14598" max="14601" width="2.7109375" bestFit="1" customWidth="1"/>
    <col min="14602" max="14602" width="3.140625" bestFit="1" customWidth="1"/>
    <col min="14851" max="14851" width="26.42578125" bestFit="1" customWidth="1"/>
    <col min="14853" max="14853" width="3.7109375" bestFit="1" customWidth="1"/>
    <col min="14854" max="14857" width="2.7109375" bestFit="1" customWidth="1"/>
    <col min="14858" max="14858" width="3.140625" bestFit="1" customWidth="1"/>
    <col min="15107" max="15107" width="26.42578125" bestFit="1" customWidth="1"/>
    <col min="15109" max="15109" width="3.7109375" bestFit="1" customWidth="1"/>
    <col min="15110" max="15113" width="2.7109375" bestFit="1" customWidth="1"/>
    <col min="15114" max="15114" width="3.140625" bestFit="1" customWidth="1"/>
    <col min="15363" max="15363" width="26.42578125" bestFit="1" customWidth="1"/>
    <col min="15365" max="15365" width="3.7109375" bestFit="1" customWidth="1"/>
    <col min="15366" max="15369" width="2.7109375" bestFit="1" customWidth="1"/>
    <col min="15370" max="15370" width="3.140625" bestFit="1" customWidth="1"/>
    <col min="15619" max="15619" width="26.42578125" bestFit="1" customWidth="1"/>
    <col min="15621" max="15621" width="3.7109375" bestFit="1" customWidth="1"/>
    <col min="15622" max="15625" width="2.7109375" bestFit="1" customWidth="1"/>
    <col min="15626" max="15626" width="3.140625" bestFit="1" customWidth="1"/>
    <col min="15875" max="15875" width="26.42578125" bestFit="1" customWidth="1"/>
    <col min="15877" max="15877" width="3.7109375" bestFit="1" customWidth="1"/>
    <col min="15878" max="15881" width="2.7109375" bestFit="1" customWidth="1"/>
    <col min="15882" max="15882" width="3.140625" bestFit="1" customWidth="1"/>
    <col min="16131" max="16131" width="26.42578125" bestFit="1" customWidth="1"/>
    <col min="16133" max="16133" width="3.7109375" bestFit="1" customWidth="1"/>
    <col min="16134" max="16137" width="2.7109375" bestFit="1" customWidth="1"/>
    <col min="16138" max="16138" width="3.140625" bestFit="1" customWidth="1"/>
  </cols>
  <sheetData>
    <row r="1" spans="1:14" ht="14.45">
      <c r="A1" s="669" t="s">
        <v>1445</v>
      </c>
      <c r="B1" s="669"/>
      <c r="C1" s="669"/>
      <c r="D1" s="669"/>
      <c r="E1" s="669"/>
      <c r="F1" s="669"/>
      <c r="G1" s="669"/>
      <c r="H1" s="669"/>
      <c r="I1" s="669"/>
      <c r="J1" s="669"/>
      <c r="K1" s="669"/>
      <c r="L1" s="669"/>
      <c r="M1" s="669"/>
      <c r="N1" s="669"/>
    </row>
    <row r="3" spans="1:14" ht="15">
      <c r="B3" s="421"/>
      <c r="C3" s="654"/>
      <c r="D3" s="422"/>
      <c r="E3" s="670" t="s">
        <v>632</v>
      </c>
      <c r="F3" s="671" t="s">
        <v>26</v>
      </c>
      <c r="G3" s="671" t="s">
        <v>32</v>
      </c>
      <c r="H3" s="671" t="s">
        <v>37</v>
      </c>
      <c r="I3" s="671" t="s">
        <v>42</v>
      </c>
      <c r="J3" s="672" t="s">
        <v>20</v>
      </c>
    </row>
    <row r="4" spans="1:14" ht="24.95">
      <c r="B4" s="653"/>
      <c r="C4" s="653" t="s">
        <v>650</v>
      </c>
      <c r="D4" s="673"/>
      <c r="E4" s="670" t="s">
        <v>1446</v>
      </c>
      <c r="F4" s="671"/>
      <c r="G4" s="671"/>
      <c r="H4" s="671" t="s">
        <v>1446</v>
      </c>
      <c r="I4" s="671"/>
      <c r="J4" s="672" t="s">
        <v>1446</v>
      </c>
    </row>
    <row r="5" spans="1:14" ht="14.45">
      <c r="B5" s="653"/>
      <c r="C5" s="653" t="s">
        <v>712</v>
      </c>
      <c r="D5" s="673"/>
      <c r="E5" s="670" t="s">
        <v>1446</v>
      </c>
      <c r="F5" s="671" t="s">
        <v>1446</v>
      </c>
      <c r="G5" s="671"/>
      <c r="H5" s="671"/>
      <c r="I5" s="671"/>
      <c r="J5" s="672" t="s">
        <v>1446</v>
      </c>
    </row>
    <row r="6" spans="1:14" ht="14.45">
      <c r="B6" s="653"/>
      <c r="C6" s="653" t="s">
        <v>1039</v>
      </c>
      <c r="D6" s="673"/>
      <c r="E6" s="670" t="s">
        <v>1446</v>
      </c>
      <c r="F6" s="671"/>
      <c r="G6" s="671" t="s">
        <v>1446</v>
      </c>
      <c r="H6" s="671"/>
      <c r="I6" s="671" t="s">
        <v>1446</v>
      </c>
      <c r="J6" s="672" t="s">
        <v>1446</v>
      </c>
    </row>
    <row r="7" spans="1:14" ht="24.95">
      <c r="B7" s="653"/>
      <c r="C7" s="653" t="s">
        <v>1234</v>
      </c>
      <c r="D7" s="674"/>
      <c r="E7" s="670" t="s">
        <v>1446</v>
      </c>
      <c r="F7" s="671"/>
      <c r="G7" s="671"/>
      <c r="H7" s="671" t="s">
        <v>1446</v>
      </c>
      <c r="I7" s="671"/>
      <c r="J7" s="672" t="s">
        <v>1446</v>
      </c>
    </row>
    <row r="8" spans="1:14" ht="24.95">
      <c r="B8" s="653"/>
      <c r="C8" s="653" t="s">
        <v>1353</v>
      </c>
      <c r="D8" s="673"/>
      <c r="E8" s="675" t="s">
        <v>1446</v>
      </c>
      <c r="F8" s="671"/>
      <c r="G8" s="671" t="s">
        <v>1446</v>
      </c>
      <c r="H8" s="671"/>
      <c r="I8" s="671" t="s">
        <v>1446</v>
      </c>
      <c r="J8" s="672" t="s">
        <v>1446</v>
      </c>
    </row>
    <row r="19" spans="3:3" ht="71.099999999999994" customHeight="1">
      <c r="C19" s="439" t="s">
        <v>39</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CC3AE-E49C-4425-B7A2-D0C972BDDFF8}">
  <sheetPr>
    <tabColor rgb="FF92D050"/>
  </sheetPr>
  <dimension ref="A1:I37"/>
  <sheetViews>
    <sheetView view="pageBreakPreview" zoomScaleNormal="100" zoomScaleSheetLayoutView="100" workbookViewId="0">
      <selection activeCell="F19" sqref="F19"/>
    </sheetView>
  </sheetViews>
  <sheetFormatPr defaultColWidth="9.28515625" defaultRowHeight="14.1"/>
  <cols>
    <col min="1" max="1" width="8.28515625" style="2" customWidth="1"/>
    <col min="2" max="2" width="13.28515625" style="2" customWidth="1"/>
    <col min="3" max="3" width="5.28515625" style="2" customWidth="1"/>
    <col min="4" max="4" width="11" style="2" customWidth="1"/>
    <col min="5" max="5" width="11.7109375" style="2" customWidth="1"/>
    <col min="6" max="6" width="9.28515625" style="2" customWidth="1"/>
    <col min="7" max="7" width="10.28515625" style="2" customWidth="1"/>
    <col min="8" max="8" width="58" style="2" customWidth="1"/>
    <col min="9" max="9" width="35.28515625" style="2" customWidth="1"/>
    <col min="10" max="16384" width="9.28515625" style="1"/>
  </cols>
  <sheetData>
    <row r="1" spans="1:9" ht="15" customHeight="1">
      <c r="A1" s="706" t="s">
        <v>1447</v>
      </c>
      <c r="B1" s="188"/>
      <c r="C1" s="707"/>
      <c r="D1" s="707"/>
      <c r="E1" s="707"/>
      <c r="F1" s="707"/>
      <c r="G1" s="707"/>
      <c r="H1" s="707"/>
      <c r="I1" s="708"/>
    </row>
    <row r="2" spans="1:9" ht="76.5" customHeight="1">
      <c r="A2" s="709" t="s">
        <v>1448</v>
      </c>
      <c r="B2" s="189" t="s">
        <v>1449</v>
      </c>
      <c r="C2" s="710" t="s">
        <v>1450</v>
      </c>
      <c r="D2" s="711" t="s">
        <v>1451</v>
      </c>
      <c r="E2" s="711" t="s">
        <v>1452</v>
      </c>
      <c r="F2" s="711" t="s">
        <v>238</v>
      </c>
      <c r="G2" s="711" t="s">
        <v>1453</v>
      </c>
      <c r="H2" s="711" t="s">
        <v>1454</v>
      </c>
      <c r="I2" s="711" t="s">
        <v>1455</v>
      </c>
    </row>
    <row r="3" spans="1:9">
      <c r="A3" s="190" t="s">
        <v>20</v>
      </c>
      <c r="B3" s="190" t="s">
        <v>1456</v>
      </c>
      <c r="C3" s="190">
        <v>1</v>
      </c>
      <c r="D3" s="190" t="s">
        <v>1457</v>
      </c>
      <c r="E3" s="190" t="s">
        <v>159</v>
      </c>
      <c r="F3" s="190" t="s">
        <v>634</v>
      </c>
      <c r="G3" s="190" t="s">
        <v>1458</v>
      </c>
      <c r="H3" s="191" t="s">
        <v>634</v>
      </c>
      <c r="I3" s="191" t="s">
        <v>634</v>
      </c>
    </row>
    <row r="4" spans="1:9">
      <c r="A4" s="172" t="s">
        <v>20</v>
      </c>
      <c r="B4" s="172" t="s">
        <v>1459</v>
      </c>
      <c r="C4" s="172">
        <v>2</v>
      </c>
      <c r="D4" s="172" t="s">
        <v>1460</v>
      </c>
      <c r="E4" s="172" t="s">
        <v>159</v>
      </c>
      <c r="F4" s="172" t="s">
        <v>634</v>
      </c>
      <c r="G4" s="172" t="s">
        <v>1458</v>
      </c>
      <c r="H4" s="192" t="s">
        <v>634</v>
      </c>
      <c r="I4" s="192" t="s">
        <v>634</v>
      </c>
    </row>
    <row r="5" spans="1:9">
      <c r="A5" s="172" t="s">
        <v>20</v>
      </c>
      <c r="B5" s="172" t="s">
        <v>1461</v>
      </c>
      <c r="C5" s="172">
        <v>3</v>
      </c>
      <c r="D5" s="172" t="s">
        <v>1462</v>
      </c>
      <c r="E5" s="172" t="s">
        <v>159</v>
      </c>
      <c r="F5" s="172" t="s">
        <v>634</v>
      </c>
      <c r="G5" s="172" t="s">
        <v>1458</v>
      </c>
      <c r="H5" s="192" t="s">
        <v>634</v>
      </c>
      <c r="I5" s="192" t="s">
        <v>634</v>
      </c>
    </row>
    <row r="6" spans="1:9">
      <c r="A6" s="190" t="s">
        <v>20</v>
      </c>
      <c r="B6" s="190" t="s">
        <v>1456</v>
      </c>
      <c r="C6" s="190">
        <v>4</v>
      </c>
      <c r="D6" s="190" t="s">
        <v>1463</v>
      </c>
      <c r="E6" s="190" t="s">
        <v>159</v>
      </c>
      <c r="F6" s="190" t="s">
        <v>634</v>
      </c>
      <c r="G6" s="190" t="s">
        <v>1458</v>
      </c>
      <c r="H6" s="191" t="s">
        <v>634</v>
      </c>
      <c r="I6" s="191" t="s">
        <v>634</v>
      </c>
    </row>
    <row r="7" spans="1:9">
      <c r="A7" s="589" t="s">
        <v>26</v>
      </c>
      <c r="B7" s="590"/>
      <c r="C7" s="590"/>
      <c r="D7" s="590"/>
      <c r="E7" s="590"/>
      <c r="F7" s="590"/>
      <c r="G7" s="590"/>
      <c r="H7" s="591"/>
      <c r="I7" s="591"/>
    </row>
    <row r="8" spans="1:9" ht="25.5">
      <c r="A8" s="190" t="s">
        <v>26</v>
      </c>
      <c r="B8" s="190" t="s">
        <v>1464</v>
      </c>
      <c r="C8" s="190">
        <v>1</v>
      </c>
      <c r="D8" s="190" t="s">
        <v>290</v>
      </c>
      <c r="E8" s="190" t="s">
        <v>290</v>
      </c>
      <c r="F8" s="190" t="s">
        <v>290</v>
      </c>
      <c r="G8" s="190" t="s">
        <v>1465</v>
      </c>
      <c r="H8" s="191" t="s">
        <v>1466</v>
      </c>
      <c r="I8" s="190" t="s">
        <v>1467</v>
      </c>
    </row>
    <row r="9" spans="1:9">
      <c r="A9" s="190" t="s">
        <v>26</v>
      </c>
      <c r="B9" s="190" t="s">
        <v>1456</v>
      </c>
      <c r="C9" s="190"/>
      <c r="D9" s="190" t="s">
        <v>1468</v>
      </c>
      <c r="E9" s="190" t="s">
        <v>290</v>
      </c>
      <c r="F9" s="190" t="s">
        <v>290</v>
      </c>
      <c r="G9" s="190" t="s">
        <v>1458</v>
      </c>
      <c r="H9" s="191" t="s">
        <v>290</v>
      </c>
      <c r="I9" s="191" t="s">
        <v>290</v>
      </c>
    </row>
    <row r="10" spans="1:9">
      <c r="A10" s="190" t="s">
        <v>26</v>
      </c>
      <c r="B10" s="190" t="s">
        <v>1456</v>
      </c>
      <c r="C10" s="190"/>
      <c r="D10" s="190" t="s">
        <v>1469</v>
      </c>
      <c r="E10" s="190" t="s">
        <v>290</v>
      </c>
      <c r="F10" s="190" t="s">
        <v>290</v>
      </c>
      <c r="G10" s="190" t="s">
        <v>1458</v>
      </c>
      <c r="H10" s="191" t="s">
        <v>290</v>
      </c>
      <c r="I10" s="191" t="s">
        <v>290</v>
      </c>
    </row>
    <row r="11" spans="1:9">
      <c r="A11" s="190" t="s">
        <v>26</v>
      </c>
      <c r="B11" s="190" t="s">
        <v>1456</v>
      </c>
      <c r="C11" s="190"/>
      <c r="D11" s="190" t="s">
        <v>1470</v>
      </c>
      <c r="E11" s="190" t="s">
        <v>290</v>
      </c>
      <c r="F11" s="190" t="s">
        <v>290</v>
      </c>
      <c r="G11" s="190" t="s">
        <v>1458</v>
      </c>
      <c r="H11" s="191" t="s">
        <v>290</v>
      </c>
      <c r="I11" s="191" t="s">
        <v>290</v>
      </c>
    </row>
    <row r="12" spans="1:9">
      <c r="A12" s="190" t="s">
        <v>26</v>
      </c>
      <c r="B12" s="190" t="s">
        <v>1456</v>
      </c>
      <c r="C12" s="190"/>
      <c r="D12" s="190" t="s">
        <v>1470</v>
      </c>
      <c r="E12" s="190" t="s">
        <v>290</v>
      </c>
      <c r="F12" s="190" t="s">
        <v>290</v>
      </c>
      <c r="G12" s="190" t="s">
        <v>1458</v>
      </c>
      <c r="H12" s="191" t="s">
        <v>290</v>
      </c>
      <c r="I12" s="191" t="s">
        <v>290</v>
      </c>
    </row>
    <row r="13" spans="1:9" ht="38.1">
      <c r="A13" s="190" t="s">
        <v>26</v>
      </c>
      <c r="B13" s="191" t="s">
        <v>1471</v>
      </c>
      <c r="C13" s="190"/>
      <c r="D13" s="190" t="s">
        <v>1472</v>
      </c>
      <c r="E13" s="190" t="s">
        <v>290</v>
      </c>
      <c r="F13" s="190" t="s">
        <v>290</v>
      </c>
      <c r="G13" s="190" t="s">
        <v>1458</v>
      </c>
      <c r="H13" s="191" t="s">
        <v>290</v>
      </c>
      <c r="I13" s="191" t="s">
        <v>290</v>
      </c>
    </row>
    <row r="14" spans="1:9">
      <c r="A14" s="589" t="s">
        <v>32</v>
      </c>
      <c r="B14" s="590"/>
      <c r="C14" s="590"/>
      <c r="D14" s="590"/>
      <c r="E14" s="590"/>
      <c r="F14" s="590"/>
      <c r="G14" s="590"/>
      <c r="H14" s="591"/>
      <c r="I14" s="591"/>
    </row>
    <row r="15" spans="1:9" ht="25.5">
      <c r="A15" s="190" t="s">
        <v>32</v>
      </c>
      <c r="B15" s="191" t="s">
        <v>1473</v>
      </c>
      <c r="C15" s="190">
        <v>1</v>
      </c>
      <c r="D15" s="190" t="s">
        <v>1474</v>
      </c>
      <c r="E15" s="190" t="s">
        <v>290</v>
      </c>
      <c r="F15" s="190" t="s">
        <v>290</v>
      </c>
      <c r="G15" s="190" t="s">
        <v>1458</v>
      </c>
      <c r="H15" s="191" t="s">
        <v>1475</v>
      </c>
      <c r="I15" s="191" t="s">
        <v>1467</v>
      </c>
    </row>
    <row r="16" spans="1:9" ht="113.1">
      <c r="A16" s="190" t="s">
        <v>32</v>
      </c>
      <c r="B16" s="190" t="s">
        <v>1476</v>
      </c>
      <c r="C16" s="190">
        <v>2</v>
      </c>
      <c r="D16" s="190" t="s">
        <v>1477</v>
      </c>
      <c r="E16" s="191" t="s">
        <v>1478</v>
      </c>
      <c r="F16" s="190" t="s">
        <v>290</v>
      </c>
      <c r="G16" s="190" t="s">
        <v>1458</v>
      </c>
      <c r="H16" s="191" t="s">
        <v>1479</v>
      </c>
      <c r="I16" s="191" t="s">
        <v>1467</v>
      </c>
    </row>
    <row r="17" spans="1:9" ht="25.5">
      <c r="A17" s="190" t="s">
        <v>32</v>
      </c>
      <c r="B17" s="190" t="s">
        <v>1480</v>
      </c>
      <c r="C17" s="190">
        <v>3</v>
      </c>
      <c r="D17" s="190" t="s">
        <v>1477</v>
      </c>
      <c r="E17" s="190" t="s">
        <v>290</v>
      </c>
      <c r="F17" s="190" t="s">
        <v>290</v>
      </c>
      <c r="G17" s="190" t="s">
        <v>290</v>
      </c>
      <c r="H17" s="191" t="s">
        <v>1481</v>
      </c>
      <c r="I17" s="191" t="s">
        <v>1467</v>
      </c>
    </row>
    <row r="18" spans="1:9">
      <c r="A18" s="589" t="s">
        <v>37</v>
      </c>
      <c r="B18" s="590" t="s">
        <v>1482</v>
      </c>
      <c r="C18" s="590">
        <v>1</v>
      </c>
      <c r="D18" s="590" t="s">
        <v>1468</v>
      </c>
      <c r="E18" s="590" t="s">
        <v>1483</v>
      </c>
      <c r="F18" s="590" t="s">
        <v>290</v>
      </c>
      <c r="G18" s="590" t="s">
        <v>1458</v>
      </c>
      <c r="H18" s="591" t="s">
        <v>1484</v>
      </c>
      <c r="I18" s="591" t="s">
        <v>1467</v>
      </c>
    </row>
    <row r="19" spans="1:9" ht="71.099999999999994" customHeight="1">
      <c r="A19" s="190" t="s">
        <v>37</v>
      </c>
      <c r="B19" s="191" t="s">
        <v>1485</v>
      </c>
      <c r="C19" s="191" t="s">
        <v>39</v>
      </c>
      <c r="D19" s="190" t="s">
        <v>1477</v>
      </c>
      <c r="E19" s="190" t="s">
        <v>1486</v>
      </c>
      <c r="F19" s="190" t="s">
        <v>290</v>
      </c>
      <c r="G19" s="190" t="s">
        <v>159</v>
      </c>
      <c r="H19" s="191" t="s">
        <v>1487</v>
      </c>
      <c r="I19" s="191" t="s">
        <v>1467</v>
      </c>
    </row>
    <row r="20" spans="1:9">
      <c r="A20" s="190" t="s">
        <v>37</v>
      </c>
      <c r="B20" s="190" t="s">
        <v>1488</v>
      </c>
      <c r="C20" s="190">
        <v>3</v>
      </c>
      <c r="D20" s="190" t="s">
        <v>1477</v>
      </c>
      <c r="E20" s="191" t="s">
        <v>1486</v>
      </c>
      <c r="F20" s="190" t="s">
        <v>290</v>
      </c>
      <c r="G20" s="190" t="s">
        <v>1489</v>
      </c>
      <c r="H20" s="191" t="s">
        <v>1490</v>
      </c>
      <c r="I20" s="191" t="s">
        <v>1467</v>
      </c>
    </row>
    <row r="21" spans="1:9">
      <c r="A21" s="190" t="s">
        <v>37</v>
      </c>
      <c r="B21" s="190" t="s">
        <v>1491</v>
      </c>
      <c r="C21" s="190">
        <v>4</v>
      </c>
      <c r="D21" s="190" t="s">
        <v>1477</v>
      </c>
      <c r="E21" s="190" t="s">
        <v>1486</v>
      </c>
      <c r="F21" s="190" t="s">
        <v>290</v>
      </c>
      <c r="G21" s="190" t="s">
        <v>159</v>
      </c>
      <c r="H21" s="191" t="s">
        <v>1487</v>
      </c>
      <c r="I21" s="191" t="s">
        <v>1467</v>
      </c>
    </row>
    <row r="22" spans="1:9">
      <c r="A22" s="190"/>
      <c r="B22" s="190"/>
      <c r="C22" s="190"/>
      <c r="D22" s="190"/>
      <c r="E22" s="190"/>
      <c r="F22" s="190"/>
      <c r="G22" s="190"/>
      <c r="H22" s="191"/>
      <c r="I22" s="191"/>
    </row>
    <row r="23" spans="1:9">
      <c r="A23" s="190"/>
      <c r="B23" s="190"/>
      <c r="C23" s="190"/>
      <c r="D23" s="190"/>
      <c r="E23" s="190"/>
      <c r="F23" s="190"/>
      <c r="G23" s="190"/>
      <c r="H23" s="191"/>
      <c r="I23" s="191"/>
    </row>
    <row r="24" spans="1:9">
      <c r="A24" s="190"/>
      <c r="B24" s="190"/>
      <c r="C24" s="190"/>
      <c r="D24" s="190"/>
      <c r="E24" s="190"/>
      <c r="F24" s="190"/>
      <c r="G24" s="190"/>
      <c r="H24" s="191"/>
      <c r="I24" s="191"/>
    </row>
    <row r="25" spans="1:9">
      <c r="A25" s="190"/>
      <c r="B25" s="190"/>
      <c r="C25" s="190"/>
      <c r="D25" s="190"/>
      <c r="E25" s="190"/>
      <c r="F25" s="190"/>
      <c r="G25" s="190"/>
      <c r="H25" s="191"/>
      <c r="I25" s="191"/>
    </row>
    <row r="26" spans="1:9">
      <c r="A26" s="190"/>
      <c r="B26" s="190"/>
      <c r="C26" s="190"/>
      <c r="D26" s="190"/>
      <c r="E26" s="190"/>
      <c r="F26" s="190"/>
      <c r="G26" s="190"/>
      <c r="H26" s="191"/>
      <c r="I26" s="191"/>
    </row>
    <row r="27" spans="1:9">
      <c r="A27" s="190"/>
      <c r="B27" s="190"/>
      <c r="C27" s="190"/>
      <c r="D27" s="190"/>
      <c r="E27" s="190"/>
      <c r="F27" s="190"/>
      <c r="G27" s="190"/>
      <c r="H27" s="191"/>
      <c r="I27" s="191"/>
    </row>
    <row r="28" spans="1:9">
      <c r="A28" s="190"/>
      <c r="B28" s="190"/>
      <c r="C28" s="190"/>
      <c r="D28" s="190"/>
      <c r="E28" s="190"/>
      <c r="F28" s="190"/>
      <c r="G28" s="190"/>
      <c r="H28" s="191"/>
      <c r="I28" s="191"/>
    </row>
    <row r="29" spans="1:9">
      <c r="A29" s="190"/>
      <c r="B29" s="190"/>
      <c r="C29" s="190"/>
      <c r="D29" s="190"/>
      <c r="E29" s="190"/>
      <c r="F29" s="190"/>
      <c r="G29" s="190"/>
      <c r="H29" s="191"/>
      <c r="I29" s="191"/>
    </row>
    <row r="30" spans="1:9">
      <c r="A30" s="190"/>
      <c r="B30" s="190"/>
      <c r="C30" s="190"/>
      <c r="D30" s="190"/>
      <c r="E30" s="190"/>
      <c r="F30" s="190"/>
      <c r="G30" s="190"/>
      <c r="H30" s="191"/>
      <c r="I30" s="191"/>
    </row>
    <row r="31" spans="1:9">
      <c r="A31" s="190"/>
      <c r="B31" s="190"/>
      <c r="C31" s="190"/>
      <c r="D31" s="190"/>
      <c r="E31" s="190"/>
      <c r="F31" s="190"/>
      <c r="G31" s="190"/>
      <c r="H31" s="191"/>
      <c r="I31" s="191"/>
    </row>
    <row r="32" spans="1:9">
      <c r="A32" s="190"/>
      <c r="B32" s="190"/>
      <c r="C32" s="190"/>
      <c r="D32" s="190"/>
      <c r="E32" s="190"/>
      <c r="F32" s="190"/>
      <c r="G32" s="190"/>
      <c r="H32" s="191"/>
      <c r="I32" s="191"/>
    </row>
    <row r="33" spans="1:9">
      <c r="A33" s="190"/>
      <c r="B33" s="190"/>
      <c r="C33" s="190"/>
      <c r="D33" s="190"/>
      <c r="E33" s="190"/>
      <c r="F33" s="190"/>
      <c r="G33" s="190"/>
      <c r="H33" s="191"/>
      <c r="I33" s="191"/>
    </row>
    <row r="34" spans="1:9">
      <c r="H34" s="162"/>
    </row>
    <row r="35" spans="1:9">
      <c r="H35" s="162"/>
    </row>
    <row r="36" spans="1:9">
      <c r="H36" s="162"/>
    </row>
    <row r="37" spans="1:9">
      <c r="H37" s="162"/>
    </row>
  </sheetData>
  <pageMargins left="0.75" right="0.75" top="1" bottom="1" header="0.5" footer="0.5"/>
  <pageSetup paperSize="9" scale="7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D44"/>
  <sheetViews>
    <sheetView view="pageBreakPreview" zoomScaleNormal="100" zoomScaleSheetLayoutView="100" workbookViewId="0">
      <selection activeCell="F19" sqref="F19"/>
    </sheetView>
  </sheetViews>
  <sheetFormatPr defaultColWidth="9.140625" defaultRowHeight="14.1"/>
  <cols>
    <col min="1" max="1" width="24.42578125" style="1" customWidth="1"/>
    <col min="2" max="2" width="27.42578125" style="1" customWidth="1"/>
    <col min="3" max="3" width="20.140625" style="1" customWidth="1"/>
    <col min="4" max="16384" width="9.140625" style="1"/>
  </cols>
  <sheetData>
    <row r="1" spans="1:4" ht="21" customHeight="1">
      <c r="A1" s="23" t="s">
        <v>1492</v>
      </c>
      <c r="B1" s="15" t="s">
        <v>1493</v>
      </c>
    </row>
    <row r="2" spans="1:4" ht="28.5" customHeight="1">
      <c r="A2" s="809" t="s">
        <v>1494</v>
      </c>
      <c r="B2" s="809"/>
      <c r="C2" s="809"/>
      <c r="D2" s="25"/>
    </row>
    <row r="3" spans="1:4" ht="12.75" customHeight="1">
      <c r="A3" s="262"/>
      <c r="B3" s="262"/>
      <c r="C3" s="262"/>
      <c r="D3" s="25"/>
    </row>
    <row r="4" spans="1:4">
      <c r="A4" s="23" t="s">
        <v>1495</v>
      </c>
      <c r="B4" s="23" t="s">
        <v>1496</v>
      </c>
      <c r="C4" s="23" t="s">
        <v>1497</v>
      </c>
    </row>
    <row r="6" spans="1:4">
      <c r="A6" s="23" t="s">
        <v>1498</v>
      </c>
    </row>
    <row r="7" spans="1:4">
      <c r="A7" s="1" t="s">
        <v>1499</v>
      </c>
      <c r="B7" s="89" t="s">
        <v>1500</v>
      </c>
      <c r="C7" s="1" t="s">
        <v>1501</v>
      </c>
    </row>
    <row r="8" spans="1:4">
      <c r="A8" s="1" t="s">
        <v>1502</v>
      </c>
      <c r="B8" s="89" t="s">
        <v>1503</v>
      </c>
      <c r="C8" s="1" t="s">
        <v>1501</v>
      </c>
    </row>
    <row r="9" spans="1:4">
      <c r="A9" s="1" t="s">
        <v>1504</v>
      </c>
      <c r="B9" s="89" t="s">
        <v>1505</v>
      </c>
      <c r="C9" s="1" t="s">
        <v>1501</v>
      </c>
    </row>
    <row r="10" spans="1:4">
      <c r="A10" s="1" t="s">
        <v>1506</v>
      </c>
      <c r="B10" s="89" t="s">
        <v>1507</v>
      </c>
      <c r="C10" s="1" t="s">
        <v>1501</v>
      </c>
    </row>
    <row r="11" spans="1:4">
      <c r="A11" s="1" t="s">
        <v>1508</v>
      </c>
      <c r="B11" s="89" t="s">
        <v>1509</v>
      </c>
      <c r="C11" s="1" t="s">
        <v>1501</v>
      </c>
    </row>
    <row r="12" spans="1:4">
      <c r="A12" s="1" t="s">
        <v>1510</v>
      </c>
      <c r="B12" s="89" t="s">
        <v>1511</v>
      </c>
      <c r="C12" s="1" t="s">
        <v>1501</v>
      </c>
    </row>
    <row r="13" spans="1:4">
      <c r="A13" s="1" t="s">
        <v>1512</v>
      </c>
      <c r="B13" s="89" t="s">
        <v>1513</v>
      </c>
      <c r="C13" s="1" t="s">
        <v>1501</v>
      </c>
    </row>
    <row r="14" spans="1:4">
      <c r="A14" s="1" t="s">
        <v>1514</v>
      </c>
      <c r="B14" s="89" t="s">
        <v>1515</v>
      </c>
      <c r="C14" s="1" t="s">
        <v>1501</v>
      </c>
    </row>
    <row r="15" spans="1:4">
      <c r="A15" s="1" t="s">
        <v>1516</v>
      </c>
      <c r="B15" s="89" t="s">
        <v>1517</v>
      </c>
      <c r="C15" s="1" t="s">
        <v>1501</v>
      </c>
    </row>
    <row r="16" spans="1:4">
      <c r="A16" s="1" t="s">
        <v>1518</v>
      </c>
      <c r="B16" s="89" t="s">
        <v>1519</v>
      </c>
      <c r="C16" s="1" t="s">
        <v>1501</v>
      </c>
    </row>
    <row r="17" spans="1:3">
      <c r="A17" s="1" t="s">
        <v>1520</v>
      </c>
      <c r="B17" s="89" t="s">
        <v>1521</v>
      </c>
      <c r="C17" s="1" t="s">
        <v>1501</v>
      </c>
    </row>
    <row r="18" spans="1:3">
      <c r="A18" s="1" t="s">
        <v>1522</v>
      </c>
      <c r="B18" s="89" t="s">
        <v>1523</v>
      </c>
      <c r="C18" s="1" t="s">
        <v>1501</v>
      </c>
    </row>
    <row r="19" spans="1:3" ht="71.099999999999994" customHeight="1">
      <c r="A19" s="1" t="s">
        <v>1524</v>
      </c>
      <c r="B19" s="89" t="s">
        <v>1525</v>
      </c>
      <c r="C19" s="25" t="s">
        <v>39</v>
      </c>
    </row>
    <row r="20" spans="1:3">
      <c r="A20" s="1" t="s">
        <v>1526</v>
      </c>
      <c r="B20" s="89" t="s">
        <v>1527</v>
      </c>
      <c r="C20" s="1" t="s">
        <v>1501</v>
      </c>
    </row>
    <row r="21" spans="1:3">
      <c r="A21" s="1" t="s">
        <v>1528</v>
      </c>
      <c r="B21" s="89" t="s">
        <v>1529</v>
      </c>
      <c r="C21" s="1" t="s">
        <v>1501</v>
      </c>
    </row>
    <row r="22" spans="1:3">
      <c r="A22" s="1" t="s">
        <v>1530</v>
      </c>
      <c r="B22" s="89" t="s">
        <v>1531</v>
      </c>
      <c r="C22" s="1" t="s">
        <v>1501</v>
      </c>
    </row>
    <row r="23" spans="1:3">
      <c r="A23" s="23" t="s">
        <v>1532</v>
      </c>
      <c r="B23" s="89"/>
    </row>
    <row r="24" spans="1:3">
      <c r="B24" s="89"/>
    </row>
    <row r="25" spans="1:3">
      <c r="A25" s="1" t="s">
        <v>1533</v>
      </c>
      <c r="B25" s="89"/>
    </row>
    <row r="26" spans="1:3">
      <c r="A26" s="1" t="s">
        <v>1534</v>
      </c>
      <c r="B26" s="89" t="s">
        <v>1535</v>
      </c>
      <c r="C26" s="1" t="s">
        <v>1501</v>
      </c>
    </row>
    <row r="27" spans="1:3">
      <c r="A27" s="1" t="s">
        <v>1536</v>
      </c>
      <c r="B27" s="89" t="s">
        <v>1537</v>
      </c>
      <c r="C27" s="1" t="s">
        <v>1501</v>
      </c>
    </row>
    <row r="28" spans="1:3">
      <c r="A28" s="1" t="s">
        <v>1538</v>
      </c>
      <c r="B28" s="89" t="s">
        <v>1539</v>
      </c>
      <c r="C28" s="1" t="s">
        <v>1501</v>
      </c>
    </row>
    <row r="29" spans="1:3">
      <c r="A29" s="1" t="s">
        <v>1540</v>
      </c>
      <c r="B29" s="89" t="s">
        <v>1541</v>
      </c>
      <c r="C29" s="1" t="s">
        <v>1501</v>
      </c>
    </row>
    <row r="30" spans="1:3">
      <c r="A30" s="1" t="s">
        <v>1542</v>
      </c>
      <c r="B30" s="89" t="s">
        <v>1543</v>
      </c>
      <c r="C30" s="1" t="s">
        <v>1501</v>
      </c>
    </row>
    <row r="31" spans="1:3">
      <c r="A31" s="1" t="s">
        <v>1544</v>
      </c>
      <c r="B31" s="89" t="s">
        <v>1545</v>
      </c>
      <c r="C31" s="1" t="s">
        <v>1501</v>
      </c>
    </row>
    <row r="32" spans="1:3">
      <c r="A32" s="1" t="s">
        <v>1546</v>
      </c>
      <c r="B32" s="89" t="s">
        <v>1547</v>
      </c>
      <c r="C32" s="1" t="s">
        <v>1501</v>
      </c>
    </row>
    <row r="33" spans="1:3">
      <c r="A33" s="1" t="s">
        <v>1548</v>
      </c>
      <c r="B33" s="89" t="s">
        <v>1549</v>
      </c>
      <c r="C33" s="1" t="s">
        <v>1501</v>
      </c>
    </row>
    <row r="34" spans="1:3">
      <c r="A34" s="1" t="s">
        <v>1550</v>
      </c>
      <c r="B34" s="89" t="s">
        <v>1551</v>
      </c>
      <c r="C34" s="1" t="s">
        <v>1501</v>
      </c>
    </row>
    <row r="35" spans="1:3">
      <c r="A35" s="1" t="s">
        <v>1552</v>
      </c>
      <c r="B35" s="89" t="s">
        <v>1553</v>
      </c>
      <c r="C35" s="1" t="s">
        <v>1501</v>
      </c>
    </row>
    <row r="36" spans="1:3">
      <c r="A36" s="1" t="s">
        <v>1554</v>
      </c>
      <c r="B36" s="89" t="s">
        <v>1555</v>
      </c>
      <c r="C36" s="1" t="s">
        <v>1501</v>
      </c>
    </row>
    <row r="37" spans="1:3">
      <c r="A37" s="1" t="s">
        <v>1556</v>
      </c>
      <c r="B37" s="89" t="s">
        <v>1557</v>
      </c>
      <c r="C37" s="1" t="s">
        <v>1501</v>
      </c>
    </row>
    <row r="38" spans="1:3">
      <c r="A38" s="1" t="s">
        <v>1558</v>
      </c>
      <c r="B38" s="89" t="s">
        <v>1559</v>
      </c>
      <c r="C38" s="1" t="s">
        <v>1501</v>
      </c>
    </row>
    <row r="39" spans="1:3">
      <c r="A39" s="1" t="s">
        <v>1560</v>
      </c>
      <c r="B39" s="89" t="s">
        <v>1561</v>
      </c>
      <c r="C39" s="1" t="s">
        <v>1501</v>
      </c>
    </row>
    <row r="40" spans="1:3">
      <c r="A40" s="1" t="s">
        <v>1562</v>
      </c>
      <c r="B40" s="89" t="s">
        <v>1563</v>
      </c>
      <c r="C40" s="1" t="s">
        <v>1501</v>
      </c>
    </row>
    <row r="41" spans="1:3">
      <c r="A41" s="1" t="s">
        <v>1564</v>
      </c>
      <c r="B41" s="1" t="s">
        <v>1565</v>
      </c>
      <c r="C41" s="1" t="s">
        <v>1501</v>
      </c>
    </row>
    <row r="42" spans="1:3">
      <c r="A42" s="1" t="s">
        <v>1566</v>
      </c>
      <c r="B42" s="1" t="s">
        <v>1567</v>
      </c>
      <c r="C42" s="1" t="s">
        <v>1501</v>
      </c>
    </row>
    <row r="43" spans="1:3">
      <c r="A43" s="1" t="s">
        <v>1568</v>
      </c>
      <c r="B43" s="1" t="s">
        <v>1569</v>
      </c>
      <c r="C43" s="1" t="s">
        <v>1501</v>
      </c>
    </row>
    <row r="44" spans="1:3">
      <c r="A44" s="1" t="s">
        <v>1570</v>
      </c>
      <c r="B44" s="1" t="s">
        <v>1571</v>
      </c>
      <c r="C44" s="1" t="s">
        <v>1501</v>
      </c>
    </row>
  </sheetData>
  <mergeCells count="1">
    <mergeCell ref="A2:C2"/>
  </mergeCells>
  <phoneticPr fontId="8"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D1D7-4247-4CE6-A0E3-9E1B37A440F4}">
  <sheetPr>
    <tabColor rgb="FF92D050"/>
    <pageSetUpPr fitToPage="1"/>
  </sheetPr>
  <dimension ref="A1:N502"/>
  <sheetViews>
    <sheetView view="pageBreakPreview" topLeftCell="E1" zoomScaleNormal="84" zoomScaleSheetLayoutView="100" workbookViewId="0">
      <selection activeCell="F19" sqref="F19"/>
    </sheetView>
  </sheetViews>
  <sheetFormatPr defaultColWidth="8" defaultRowHeight="14.1"/>
  <cols>
    <col min="1" max="1" width="0" style="254" hidden="1" customWidth="1"/>
    <col min="2" max="2" width="86.7109375" style="443" hidden="1" customWidth="1"/>
    <col min="3" max="3" width="0" style="254" hidden="1" customWidth="1"/>
    <col min="4" max="4" width="18.28515625" style="254" hidden="1" customWidth="1"/>
    <col min="5" max="5" width="7.42578125" style="283" customWidth="1"/>
    <col min="6" max="6" width="201.28515625" style="314" customWidth="1"/>
    <col min="7" max="7" width="7.42578125" style="315" customWidth="1"/>
    <col min="8" max="8" width="14.7109375" style="316" customWidth="1"/>
    <col min="9" max="9" width="23.42578125" style="254" customWidth="1"/>
    <col min="10" max="10" width="44.28515625" style="254" bestFit="1" customWidth="1"/>
    <col min="11" max="11" width="11" style="254" customWidth="1"/>
    <col min="12" max="12" width="32.42578125" style="254" hidden="1" customWidth="1"/>
    <col min="13" max="13" width="8" style="254"/>
    <col min="14" max="14" width="0" style="254" hidden="1" customWidth="1"/>
    <col min="15" max="16384" width="8" style="254"/>
  </cols>
  <sheetData>
    <row r="1" spans="1:8" ht="66" customHeight="1">
      <c r="A1" s="812" t="s">
        <v>1572</v>
      </c>
      <c r="B1" s="812"/>
      <c r="C1" s="812"/>
      <c r="D1" s="812"/>
      <c r="E1" s="812"/>
      <c r="F1" s="812"/>
      <c r="G1" s="812"/>
      <c r="H1" s="812"/>
    </row>
    <row r="2" spans="1:8">
      <c r="A2" s="283" t="s">
        <v>1573</v>
      </c>
      <c r="B2" s="284"/>
      <c r="C2" s="285"/>
      <c r="D2" s="286"/>
      <c r="E2" s="287"/>
      <c r="F2" s="288"/>
      <c r="G2" s="289"/>
      <c r="H2" s="290"/>
    </row>
    <row r="3" spans="1:8" ht="34.5" customHeight="1">
      <c r="A3" s="813" t="s">
        <v>1574</v>
      </c>
      <c r="B3" s="814"/>
      <c r="C3" s="814"/>
      <c r="D3" s="814"/>
      <c r="E3" s="815" t="s">
        <v>1575</v>
      </c>
      <c r="F3" s="815"/>
      <c r="G3" s="291" t="s">
        <v>1576</v>
      </c>
      <c r="H3" s="292"/>
    </row>
    <row r="4" spans="1:8" ht="48.75" customHeight="1">
      <c r="A4" s="813" t="s">
        <v>1574</v>
      </c>
      <c r="B4" s="814"/>
      <c r="C4" s="814"/>
      <c r="D4" s="814"/>
      <c r="E4" s="815" t="s">
        <v>1577</v>
      </c>
      <c r="F4" s="815"/>
      <c r="G4" s="291" t="s">
        <v>1578</v>
      </c>
      <c r="H4" s="587"/>
    </row>
    <row r="5" spans="1:8" ht="64.5" customHeight="1">
      <c r="A5" s="103" t="s">
        <v>1579</v>
      </c>
      <c r="B5" s="104" t="s">
        <v>1580</v>
      </c>
      <c r="C5" s="105" t="s">
        <v>1581</v>
      </c>
      <c r="D5" s="104" t="s">
        <v>1582</v>
      </c>
      <c r="E5" s="810"/>
      <c r="F5" s="811"/>
      <c r="G5" s="811"/>
      <c r="H5" s="811"/>
    </row>
    <row r="6" spans="1:8" ht="43.5" customHeight="1">
      <c r="A6" s="247"/>
      <c r="B6" s="248" t="s">
        <v>1583</v>
      </c>
      <c r="C6" s="249"/>
      <c r="D6" s="250"/>
      <c r="E6" s="293" t="s">
        <v>1579</v>
      </c>
      <c r="F6" s="294" t="s">
        <v>1580</v>
      </c>
      <c r="G6" s="295" t="s">
        <v>1581</v>
      </c>
      <c r="H6" s="294" t="s">
        <v>1582</v>
      </c>
    </row>
    <row r="7" spans="1:8" ht="20.25" customHeight="1">
      <c r="A7" s="211">
        <v>1</v>
      </c>
      <c r="B7" s="215" t="s">
        <v>1584</v>
      </c>
      <c r="C7" s="212"/>
      <c r="D7" s="213"/>
      <c r="E7" s="296"/>
      <c r="F7" s="297" t="s">
        <v>1583</v>
      </c>
      <c r="G7" s="298"/>
      <c r="H7" s="299"/>
    </row>
    <row r="8" spans="1:8" ht="43.5" customHeight="1">
      <c r="A8" s="211">
        <v>1</v>
      </c>
      <c r="B8" s="215" t="s">
        <v>1584</v>
      </c>
      <c r="C8" s="212"/>
      <c r="D8" s="213"/>
      <c r="E8" s="296">
        <v>1</v>
      </c>
      <c r="F8" s="300" t="s">
        <v>1584</v>
      </c>
      <c r="G8" s="298"/>
      <c r="H8" s="299"/>
    </row>
    <row r="9" spans="1:8" ht="66" customHeight="1">
      <c r="A9" s="106">
        <v>1.1000000000000001</v>
      </c>
      <c r="B9" s="107" t="s">
        <v>1585</v>
      </c>
      <c r="C9" s="108"/>
      <c r="D9" s="109"/>
      <c r="E9" s="301">
        <v>1.1000000000000001</v>
      </c>
      <c r="F9" s="302" t="s">
        <v>1585</v>
      </c>
      <c r="G9" s="303"/>
      <c r="H9" s="304"/>
    </row>
    <row r="10" spans="1:8" ht="98.1">
      <c r="A10" s="110" t="s">
        <v>632</v>
      </c>
      <c r="B10" s="712" t="s">
        <v>1586</v>
      </c>
      <c r="C10" s="306" t="s">
        <v>641</v>
      </c>
      <c r="D10" s="307"/>
      <c r="E10" s="308" t="s">
        <v>632</v>
      </c>
      <c r="F10" s="305" t="str">
        <f>B10</f>
        <v>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and valid to 22 Nov 2021.</v>
      </c>
      <c r="G10" s="306" t="str">
        <f>C10</f>
        <v>Y</v>
      </c>
      <c r="H10" s="307">
        <f>D10</f>
        <v>0</v>
      </c>
    </row>
    <row r="11" spans="1:8" ht="98.1">
      <c r="A11" s="111" t="s">
        <v>26</v>
      </c>
      <c r="B11" s="630" t="s">
        <v>1587</v>
      </c>
      <c r="C11" s="310" t="s">
        <v>641</v>
      </c>
      <c r="D11" s="311"/>
      <c r="E11" s="312" t="s">
        <v>26</v>
      </c>
      <c r="F11" s="305" t="str">
        <f t="shared" ref="F11:H14" si="0">B11</f>
        <v>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&amp; SA-PEFC-FM-005879) and valid to 22 Nov 2026.</v>
      </c>
      <c r="G11" s="306" t="str">
        <f t="shared" si="0"/>
        <v>Y</v>
      </c>
      <c r="H11" s="307">
        <f t="shared" si="0"/>
        <v>0</v>
      </c>
    </row>
    <row r="12" spans="1:8" ht="77.25" customHeight="1">
      <c r="A12" s="111" t="s">
        <v>32</v>
      </c>
      <c r="B12" s="309" t="s">
        <v>1588</v>
      </c>
      <c r="C12" s="310" t="s">
        <v>641</v>
      </c>
      <c r="D12" s="311"/>
      <c r="E12" s="312" t="s">
        <v>32</v>
      </c>
      <c r="F12" s="305" t="str">
        <f>B12</f>
        <v>The group entity is an independent legal entity, Fountains Forestry UK Ltd, registered as a company at Companies House (Company number 07910966). Fountains Forestry is a wholly-owned subsidiary of F&amp;W Forestry Services Inc., a US-based global forestry management company (which manages over 2 million acres of forestry worldwide in North and South America and Europe).</v>
      </c>
      <c r="G12" s="306" t="str">
        <f t="shared" si="0"/>
        <v>Y</v>
      </c>
      <c r="H12" s="307">
        <f t="shared" si="0"/>
        <v>0</v>
      </c>
    </row>
    <row r="13" spans="1:8" ht="27.95">
      <c r="A13" s="111" t="s">
        <v>37</v>
      </c>
      <c r="B13" s="309"/>
      <c r="C13" s="310"/>
      <c r="D13" s="311"/>
      <c r="E13" s="312" t="s">
        <v>37</v>
      </c>
      <c r="F13" s="305" t="str">
        <f>B12</f>
        <v>The group entity is an independent legal entity, Fountains Forestry UK Ltd, registered as a company at Companies House (Company number 07910966). Fountains Forestry is a wholly-owned subsidiary of F&amp;W Forestry Services Inc., a US-based global forestry management company (which manages over 2 million acres of forestry worldwide in North and South America and Europe).</v>
      </c>
      <c r="G13" s="306" t="s">
        <v>641</v>
      </c>
      <c r="H13" s="307">
        <f t="shared" si="0"/>
        <v>0</v>
      </c>
    </row>
    <row r="14" spans="1:8">
      <c r="A14" s="111" t="s">
        <v>42</v>
      </c>
      <c r="B14" s="309"/>
      <c r="C14" s="310"/>
      <c r="D14" s="311"/>
      <c r="E14" s="312" t="s">
        <v>42</v>
      </c>
      <c r="F14" s="305">
        <f t="shared" si="0"/>
        <v>0</v>
      </c>
      <c r="G14" s="306">
        <f t="shared" si="0"/>
        <v>0</v>
      </c>
      <c r="H14" s="307">
        <f t="shared" si="0"/>
        <v>0</v>
      </c>
    </row>
    <row r="15" spans="1:8">
      <c r="A15" s="313"/>
      <c r="B15" s="314"/>
      <c r="C15" s="315"/>
      <c r="D15" s="316"/>
      <c r="E15" s="313"/>
    </row>
    <row r="16" spans="1:8" ht="87.75" customHeight="1">
      <c r="A16" s="106">
        <v>1.2</v>
      </c>
      <c r="B16" s="107" t="s">
        <v>1589</v>
      </c>
      <c r="C16" s="112"/>
      <c r="D16" s="113"/>
      <c r="E16" s="301">
        <v>1.2</v>
      </c>
      <c r="F16" s="302" t="s">
        <v>1589</v>
      </c>
      <c r="G16" s="317"/>
      <c r="H16" s="318"/>
    </row>
    <row r="17" spans="1:8" ht="27.95">
      <c r="A17" s="111" t="s">
        <v>632</v>
      </c>
      <c r="B17" s="712" t="s">
        <v>1590</v>
      </c>
      <c r="C17" s="310" t="s">
        <v>641</v>
      </c>
      <c r="D17" s="311"/>
      <c r="E17" s="312" t="s">
        <v>632</v>
      </c>
      <c r="F17" s="305" t="str">
        <f t="shared" ref="F17:H21" si="1">B17</f>
        <v>See comments at GR1.1 Copies of company accounts made up to 31/12/2019 – Companies House web-site: https://beta.companieshouse.gov.uk/company/07910966</v>
      </c>
      <c r="G17" s="306" t="str">
        <f t="shared" si="1"/>
        <v>Y</v>
      </c>
      <c r="H17" s="307">
        <f t="shared" si="1"/>
        <v>0</v>
      </c>
    </row>
    <row r="18" spans="1:8" ht="27.95">
      <c r="A18" s="111" t="s">
        <v>26</v>
      </c>
      <c r="B18" s="630" t="s">
        <v>1591</v>
      </c>
      <c r="C18" s="310" t="s">
        <v>641</v>
      </c>
      <c r="D18" s="311"/>
      <c r="E18" s="312" t="s">
        <v>26</v>
      </c>
      <c r="F18" s="305" t="str">
        <f t="shared" si="1"/>
        <v>See comments at 1.1 Copies of company accounts made up to 31/12/2020 – Companies House web-site: https://beta.companieshouse.gov.uk/company/07910966</v>
      </c>
      <c r="G18" s="306" t="str">
        <f t="shared" si="1"/>
        <v>Y</v>
      </c>
      <c r="H18" s="307">
        <f t="shared" si="1"/>
        <v>0</v>
      </c>
    </row>
    <row r="19" spans="1:8" ht="71.099999999999994" customHeight="1">
      <c r="A19" s="111" t="s">
        <v>32</v>
      </c>
      <c r="B19" s="309" t="s">
        <v>1592</v>
      </c>
      <c r="C19" s="309" t="s">
        <v>39</v>
      </c>
      <c r="D19" s="311"/>
      <c r="E19" s="312" t="s">
        <v>32</v>
      </c>
      <c r="F19" s="305" t="str">
        <f>B19</f>
        <v>No evidence of non payment of legal obligations seen. Companies House register shows up to date filing of accounts. Company keeps clear, itemised accounts that list all legally required payments.</v>
      </c>
      <c r="G19" s="306" t="str">
        <f t="shared" si="1"/>
        <v>23/10/2024
17/01/2025
28/04/2025</v>
      </c>
      <c r="H19" s="307">
        <f t="shared" si="1"/>
        <v>0</v>
      </c>
    </row>
    <row r="20" spans="1:8">
      <c r="A20" s="111" t="s">
        <v>37</v>
      </c>
      <c r="B20" s="309"/>
      <c r="C20" s="310"/>
      <c r="D20" s="311"/>
      <c r="E20" s="312" t="s">
        <v>37</v>
      </c>
      <c r="F20" s="305" t="str">
        <f>B19</f>
        <v>No evidence of non payment of legal obligations seen. Companies House register shows up to date filing of accounts. Company keeps clear, itemised accounts that list all legally required payments.</v>
      </c>
      <c r="G20" s="306" t="s">
        <v>641</v>
      </c>
      <c r="H20" s="307">
        <f t="shared" si="1"/>
        <v>0</v>
      </c>
    </row>
    <row r="21" spans="1:8">
      <c r="A21" s="111" t="s">
        <v>42</v>
      </c>
      <c r="B21" s="309"/>
      <c r="C21" s="310"/>
      <c r="D21" s="311"/>
      <c r="E21" s="312" t="s">
        <v>42</v>
      </c>
      <c r="F21" s="305">
        <f t="shared" si="1"/>
        <v>0</v>
      </c>
      <c r="G21" s="306">
        <f t="shared" si="1"/>
        <v>0</v>
      </c>
      <c r="H21" s="307">
        <f t="shared" si="1"/>
        <v>0</v>
      </c>
    </row>
    <row r="22" spans="1:8">
      <c r="A22" s="313"/>
      <c r="B22" s="314"/>
      <c r="C22" s="315"/>
      <c r="D22" s="316"/>
      <c r="E22" s="313"/>
    </row>
    <row r="23" spans="1:8" ht="50.25" customHeight="1">
      <c r="A23" s="106">
        <v>1.3</v>
      </c>
      <c r="B23" s="107" t="s">
        <v>1593</v>
      </c>
      <c r="C23" s="112"/>
      <c r="D23" s="113"/>
      <c r="E23" s="301">
        <v>1.3</v>
      </c>
      <c r="F23" s="302" t="s">
        <v>1593</v>
      </c>
      <c r="G23" s="317"/>
      <c r="H23" s="318"/>
    </row>
    <row r="24" spans="1:8" ht="74.25" customHeight="1">
      <c r="A24" s="106"/>
      <c r="B24" s="218" t="s">
        <v>1594</v>
      </c>
      <c r="C24" s="112"/>
      <c r="D24" s="113"/>
      <c r="E24" s="301"/>
      <c r="F24" s="320" t="s">
        <v>1595</v>
      </c>
      <c r="G24" s="317"/>
      <c r="H24" s="318"/>
    </row>
    <row r="25" spans="1:8">
      <c r="A25" s="111" t="s">
        <v>632</v>
      </c>
      <c r="B25" s="459" t="s">
        <v>1596</v>
      </c>
      <c r="C25" s="310" t="s">
        <v>641</v>
      </c>
      <c r="D25" s="311"/>
      <c r="E25" s="312" t="s">
        <v>632</v>
      </c>
      <c r="F25" s="305" t="str">
        <f t="shared" ref="F25:H29" si="2">B25</f>
        <v>Only one RMG is managed by Fountains Forestry</v>
      </c>
      <c r="G25" s="306" t="str">
        <f t="shared" si="2"/>
        <v>Y</v>
      </c>
      <c r="H25" s="307">
        <f t="shared" si="2"/>
        <v>0</v>
      </c>
    </row>
    <row r="26" spans="1:8">
      <c r="A26" s="111" t="s">
        <v>26</v>
      </c>
      <c r="B26" s="631" t="s">
        <v>1596</v>
      </c>
      <c r="C26" s="632" t="s">
        <v>641</v>
      </c>
      <c r="D26" s="311"/>
      <c r="E26" s="312" t="s">
        <v>26</v>
      </c>
      <c r="F26" s="305" t="str">
        <f t="shared" si="2"/>
        <v>Only one RMG is managed by Fountains Forestry</v>
      </c>
      <c r="G26" s="306" t="str">
        <f t="shared" si="2"/>
        <v>Y</v>
      </c>
      <c r="H26" s="307">
        <f t="shared" si="2"/>
        <v>0</v>
      </c>
    </row>
    <row r="27" spans="1:8">
      <c r="A27" s="111" t="s">
        <v>32</v>
      </c>
      <c r="B27" s="631" t="s">
        <v>1596</v>
      </c>
      <c r="C27" s="632" t="s">
        <v>641</v>
      </c>
      <c r="D27" s="311"/>
      <c r="E27" s="312" t="s">
        <v>32</v>
      </c>
      <c r="F27" s="305" t="str">
        <f>B27</f>
        <v>Only one RMG is managed by Fountains Forestry</v>
      </c>
      <c r="G27" s="306" t="str">
        <f t="shared" si="2"/>
        <v>Y</v>
      </c>
      <c r="H27" s="307">
        <f t="shared" si="2"/>
        <v>0</v>
      </c>
    </row>
    <row r="28" spans="1:8">
      <c r="A28" s="111" t="s">
        <v>37</v>
      </c>
      <c r="B28" s="309"/>
      <c r="C28" s="310"/>
      <c r="D28" s="311"/>
      <c r="E28" s="312" t="s">
        <v>37</v>
      </c>
      <c r="F28" s="305" t="str">
        <f>B27</f>
        <v>Only one RMG is managed by Fountains Forestry</v>
      </c>
      <c r="G28" s="306" t="s">
        <v>641</v>
      </c>
      <c r="H28" s="307">
        <f t="shared" si="2"/>
        <v>0</v>
      </c>
    </row>
    <row r="29" spans="1:8">
      <c r="A29" s="111" t="s">
        <v>42</v>
      </c>
      <c r="B29" s="309"/>
      <c r="C29" s="310"/>
      <c r="D29" s="311"/>
      <c r="E29" s="312" t="s">
        <v>42</v>
      </c>
      <c r="F29" s="305">
        <f t="shared" si="2"/>
        <v>0</v>
      </c>
      <c r="G29" s="306">
        <f t="shared" si="2"/>
        <v>0</v>
      </c>
      <c r="H29" s="307">
        <f t="shared" si="2"/>
        <v>0</v>
      </c>
    </row>
    <row r="30" spans="1:8">
      <c r="A30" s="313"/>
      <c r="B30" s="314"/>
      <c r="C30" s="315"/>
      <c r="D30" s="316"/>
      <c r="E30" s="313"/>
    </row>
    <row r="31" spans="1:8" ht="31.5" customHeight="1">
      <c r="A31" s="106">
        <v>1.4</v>
      </c>
      <c r="B31" s="107" t="s">
        <v>1597</v>
      </c>
      <c r="C31" s="112"/>
      <c r="D31" s="113"/>
      <c r="E31" s="301">
        <v>1.4</v>
      </c>
      <c r="F31" s="302" t="s">
        <v>1597</v>
      </c>
      <c r="G31" s="317"/>
      <c r="H31" s="318"/>
    </row>
    <row r="32" spans="1:8" ht="42">
      <c r="A32" s="111" t="s">
        <v>632</v>
      </c>
      <c r="B32" s="712" t="s">
        <v>1598</v>
      </c>
      <c r="C32" s="310" t="s">
        <v>641</v>
      </c>
      <c r="D32" s="311"/>
      <c r="E32" s="312" t="s">
        <v>632</v>
      </c>
      <c r="F32" s="305" t="str">
        <f t="shared" ref="F32:H36" si="3">B32</f>
        <v xml:space="preserve">The RMG has a written public policy of commitment to the FSC Principles and Criteria. Commitment stated and incorporated within the published UKWAS Statement and set out in the Forestry Management Manual (MA-FMM03) and PO-UKS-05 Dated: 01/05/2021 </v>
      </c>
      <c r="G32" s="306" t="str">
        <f t="shared" si="3"/>
        <v>Y</v>
      </c>
      <c r="H32" s="307">
        <f t="shared" si="3"/>
        <v>0</v>
      </c>
    </row>
    <row r="33" spans="1:8" ht="42">
      <c r="A33" s="111" t="s">
        <v>26</v>
      </c>
      <c r="B33" s="630" t="s">
        <v>1599</v>
      </c>
      <c r="C33" s="632" t="s">
        <v>641</v>
      </c>
      <c r="D33" s="311"/>
      <c r="E33" s="312" t="s">
        <v>26</v>
      </c>
      <c r="F33" s="305" t="str">
        <f t="shared" si="3"/>
        <v xml:space="preserve">The RMG has a written public policy of commitment to the FSC Principles and Criteria. Commitment stated and incorporated within the published UKWAS Statement and set out in the Forestry Management Manual (MA-FMM-04) and PO-UKS-05 Dated: 01/05/2022 </v>
      </c>
      <c r="G33" s="306" t="str">
        <f t="shared" si="3"/>
        <v>Y</v>
      </c>
      <c r="H33" s="307">
        <f t="shared" si="3"/>
        <v>0</v>
      </c>
    </row>
    <row r="34" spans="1:8" ht="56.1">
      <c r="A34" s="111" t="s">
        <v>32</v>
      </c>
      <c r="B34" s="309" t="s">
        <v>1600</v>
      </c>
      <c r="C34" s="310" t="s">
        <v>641</v>
      </c>
      <c r="D34" s="311"/>
      <c r="E34" s="312" t="s">
        <v>32</v>
      </c>
      <c r="F34" s="305" t="str">
        <f t="shared" si="3"/>
        <v>Commitment to conformance with the FSC and PEFC principles, criteria and indicators is documented in Appendix 1 UKWAS Statement,  MA-FMM-4.1 - Forestry Management Manual - August 2022 (the Management Manual) and PO-UKS-07 Dated: 01/05/2023. The Manual also describes the mechanisms for compliance within the group scheme.</v>
      </c>
      <c r="G34" s="306" t="str">
        <f t="shared" si="3"/>
        <v>Y</v>
      </c>
      <c r="H34" s="307">
        <f t="shared" si="3"/>
        <v>0</v>
      </c>
    </row>
    <row r="35" spans="1:8" ht="27.95">
      <c r="A35" s="111" t="s">
        <v>37</v>
      </c>
      <c r="B35" s="309"/>
      <c r="C35" s="310"/>
      <c r="D35" s="311"/>
      <c r="E35" s="312" t="s">
        <v>37</v>
      </c>
      <c r="F35" s="305" t="str">
        <f>B34</f>
        <v>Commitment to conformance with the FSC and PEFC principles, criteria and indicators is documented in Appendix 1 UKWAS Statement,  MA-FMM-4.1 - Forestry Management Manual - August 2022 (the Management Manual) and PO-UKS-07 Dated: 01/05/2023. The Manual also describes the mechanisms for compliance within the group scheme.</v>
      </c>
      <c r="G35" s="306" t="s">
        <v>641</v>
      </c>
      <c r="H35" s="307">
        <f t="shared" si="3"/>
        <v>0</v>
      </c>
    </row>
    <row r="36" spans="1:8">
      <c r="A36" s="111" t="s">
        <v>42</v>
      </c>
      <c r="B36" s="309"/>
      <c r="C36" s="310"/>
      <c r="D36" s="311"/>
      <c r="E36" s="312" t="s">
        <v>42</v>
      </c>
      <c r="F36" s="305">
        <f t="shared" si="3"/>
        <v>0</v>
      </c>
      <c r="G36" s="306">
        <f t="shared" si="3"/>
        <v>0</v>
      </c>
      <c r="H36" s="307">
        <f t="shared" si="3"/>
        <v>0</v>
      </c>
    </row>
    <row r="37" spans="1:8">
      <c r="A37" s="313"/>
      <c r="B37" s="309"/>
      <c r="C37" s="315"/>
      <c r="D37" s="316"/>
      <c r="E37" s="313"/>
      <c r="F37" s="309"/>
    </row>
    <row r="38" spans="1:8" ht="49.5" customHeight="1">
      <c r="A38" s="263">
        <v>1.5</v>
      </c>
      <c r="B38" s="114" t="s">
        <v>1601</v>
      </c>
      <c r="C38" s="115"/>
      <c r="D38" s="116"/>
      <c r="E38" s="321">
        <v>1.5</v>
      </c>
      <c r="F38" s="322" t="s">
        <v>1601</v>
      </c>
      <c r="G38" s="323"/>
      <c r="H38" s="324"/>
    </row>
    <row r="39" spans="1:8" ht="42">
      <c r="A39" s="111" t="s">
        <v>632</v>
      </c>
      <c r="B39" s="713" t="s">
        <v>1602</v>
      </c>
      <c r="C39" s="310" t="s">
        <v>641</v>
      </c>
      <c r="D39" s="311"/>
      <c r="E39" s="312" t="s">
        <v>632</v>
      </c>
      <c r="F39" s="305" t="str">
        <f t="shared" ref="F39:H43" si="4">B39</f>
        <v>As in GR1.4 and Internal training, communication and advising members of staff or group members as appropriate is conducted by the Group Manager and Sponsoring Director. This is recorded through training minutes and e-mail communication.</v>
      </c>
      <c r="G39" s="306" t="str">
        <f t="shared" si="4"/>
        <v>Y</v>
      </c>
      <c r="H39" s="307">
        <f t="shared" si="4"/>
        <v>0</v>
      </c>
    </row>
    <row r="40" spans="1:8" ht="42">
      <c r="A40" s="111" t="s">
        <v>26</v>
      </c>
      <c r="B40" s="630" t="s">
        <v>1603</v>
      </c>
      <c r="C40" s="632" t="s">
        <v>641</v>
      </c>
      <c r="D40" s="311"/>
      <c r="E40" s="312" t="s">
        <v>26</v>
      </c>
      <c r="F40" s="305" t="str">
        <f t="shared" si="4"/>
        <v>As stated in 1.4 and Internal training, communication and advising members of staff or group members as appropriate is conducted by the Group Manager and Sponsoring Director. This is recorded through training minutes and e-mail communication.</v>
      </c>
      <c r="G40" s="306" t="str">
        <f t="shared" si="4"/>
        <v>Y</v>
      </c>
      <c r="H40" s="307">
        <f t="shared" si="4"/>
        <v>0</v>
      </c>
    </row>
    <row r="41" spans="1:8" ht="106.5" customHeight="1">
      <c r="A41" s="111" t="s">
        <v>32</v>
      </c>
      <c r="B41" s="309" t="s">
        <v>1604</v>
      </c>
      <c r="C41" s="310" t="s">
        <v>641</v>
      </c>
      <c r="D41" s="311"/>
      <c r="E41" s="312" t="s">
        <v>32</v>
      </c>
      <c r="F41" s="305" t="str">
        <f t="shared" si="4"/>
        <v>Description of management responsibilities is documented in section 3 of the Management Manual. This covers technical knowledge of Forest Managers. All forest managers and contractor operators interviewed during the audit (for sites sampled) demonstrated sound knowledge and understanding of respective responsibilities. Manual covers training commitments - covers Internal training, communication and advising members of staff or group members as appropriate is conducted by the Group Manager and Sponsoring Director. This is recorded through training minutes and e-mail communication.</v>
      </c>
      <c r="G41" s="306" t="str">
        <f t="shared" si="4"/>
        <v>Y</v>
      </c>
      <c r="H41" s="307">
        <f t="shared" si="4"/>
        <v>0</v>
      </c>
    </row>
    <row r="42" spans="1:8" ht="42">
      <c r="A42" s="111" t="s">
        <v>37</v>
      </c>
      <c r="B42" s="309"/>
      <c r="C42" s="310"/>
      <c r="D42" s="311"/>
      <c r="E42" s="312" t="s">
        <v>37</v>
      </c>
      <c r="F42" s="305" t="str">
        <f>B41</f>
        <v>Description of management responsibilities is documented in section 3 of the Management Manual. This covers technical knowledge of Forest Managers. All forest managers and contractor operators interviewed during the audit (for sites sampled) demonstrated sound knowledge and understanding of respective responsibilities. Manual covers training commitments - covers Internal training, communication and advising members of staff or group members as appropriate is conducted by the Group Manager and Sponsoring Director. This is recorded through training minutes and e-mail communication.</v>
      </c>
      <c r="G42" s="306" t="s">
        <v>641</v>
      </c>
      <c r="H42" s="307">
        <f t="shared" si="4"/>
        <v>0</v>
      </c>
    </row>
    <row r="43" spans="1:8">
      <c r="A43" s="111" t="s">
        <v>42</v>
      </c>
      <c r="B43" s="309"/>
      <c r="C43" s="310"/>
      <c r="D43" s="311"/>
      <c r="E43" s="312" t="s">
        <v>42</v>
      </c>
      <c r="F43" s="305">
        <f t="shared" si="4"/>
        <v>0</v>
      </c>
      <c r="G43" s="306">
        <f t="shared" si="4"/>
        <v>0</v>
      </c>
      <c r="H43" s="307">
        <f t="shared" si="4"/>
        <v>0</v>
      </c>
    </row>
    <row r="44" spans="1:8">
      <c r="A44" s="313"/>
      <c r="B44" s="314"/>
      <c r="C44" s="315"/>
      <c r="D44" s="316"/>
      <c r="E44" s="313"/>
    </row>
    <row r="45" spans="1:8" ht="20.85" customHeight="1">
      <c r="A45" s="216">
        <v>2</v>
      </c>
      <c r="B45" s="217" t="s">
        <v>1605</v>
      </c>
      <c r="C45" s="112"/>
      <c r="D45" s="113"/>
      <c r="E45" s="325">
        <v>2</v>
      </c>
      <c r="F45" s="326" t="s">
        <v>1605</v>
      </c>
      <c r="G45" s="327"/>
      <c r="H45" s="328"/>
    </row>
    <row r="46" spans="1:8" ht="168.75" customHeight="1">
      <c r="A46" s="263">
        <v>2.1</v>
      </c>
      <c r="B46" s="114" t="s">
        <v>1606</v>
      </c>
      <c r="C46" s="115"/>
      <c r="D46" s="116"/>
      <c r="E46" s="321">
        <v>2.1</v>
      </c>
      <c r="F46" s="322" t="s">
        <v>1607</v>
      </c>
      <c r="G46" s="323"/>
      <c r="H46" s="324"/>
    </row>
    <row r="47" spans="1:8" ht="57.75" customHeight="1">
      <c r="A47" s="263"/>
      <c r="B47" s="214" t="s">
        <v>1608</v>
      </c>
      <c r="C47" s="115"/>
      <c r="D47" s="116"/>
      <c r="E47" s="321"/>
      <c r="F47" s="329" t="s">
        <v>1609</v>
      </c>
      <c r="G47" s="323"/>
      <c r="H47" s="324"/>
    </row>
    <row r="48" spans="1:8" ht="42">
      <c r="A48" s="111" t="s">
        <v>632</v>
      </c>
      <c r="B48" s="713" t="s">
        <v>1610</v>
      </c>
      <c r="C48" s="310" t="s">
        <v>641</v>
      </c>
      <c r="D48" s="311"/>
      <c r="E48" s="312" t="s">
        <v>632</v>
      </c>
      <c r="F48" s="305" t="str">
        <f t="shared" ref="F48:H52" si="5">B48</f>
        <v>This is defined within the FMM Issue 3 – July 2021. Two documents are used for Group Members, Forest Certification Agreements AG-INF &amp; AG-INE (External), declaring and acknowledging their consent and commitment to FSC and group rules</v>
      </c>
      <c r="G48" s="306" t="str">
        <f t="shared" si="5"/>
        <v>Y</v>
      </c>
      <c r="H48" s="307">
        <f t="shared" si="5"/>
        <v>0</v>
      </c>
    </row>
    <row r="49" spans="1:8" ht="42">
      <c r="A49" s="111" t="s">
        <v>26</v>
      </c>
      <c r="B49" s="630" t="s">
        <v>1611</v>
      </c>
      <c r="C49" s="632" t="s">
        <v>641</v>
      </c>
      <c r="D49" s="311"/>
      <c r="E49" s="312" t="s">
        <v>26</v>
      </c>
      <c r="F49" s="305" t="str">
        <f t="shared" si="5"/>
        <v>This is defined within the FMM Issue 4 – May 2022. Two documents are used for Group Members, Forest Certification Agreements AG-INF &amp; AG-INE (External), declaring and acknowledging their consent and commitment to FSC and group rules</v>
      </c>
      <c r="G49" s="306" t="str">
        <f t="shared" si="5"/>
        <v>Y</v>
      </c>
      <c r="H49" s="307">
        <f t="shared" si="5"/>
        <v>0</v>
      </c>
    </row>
    <row r="50" spans="1:8" ht="56.1">
      <c r="A50" s="111" t="s">
        <v>32</v>
      </c>
      <c r="B50" s="309" t="s">
        <v>1612</v>
      </c>
      <c r="C50" s="632" t="s">
        <v>641</v>
      </c>
      <c r="D50" s="311"/>
      <c r="E50" s="312" t="s">
        <v>32</v>
      </c>
      <c r="F50" s="305" t="str">
        <f>B50</f>
        <v>Use of consent agreements described in Management Manual. Two documents are used for Group Members, Forest Certification Agreements AG-INF &amp; AG-INE (External), declaring and acknowledging their consent and commitment to FSC and group rules. AG-INF for internal clients (i.e. forests managed by FF), AG-INE applies to external (Corrour).</v>
      </c>
      <c r="G50" s="306" t="str">
        <f t="shared" si="5"/>
        <v>Y</v>
      </c>
      <c r="H50" s="307">
        <f t="shared" si="5"/>
        <v>0</v>
      </c>
    </row>
    <row r="51" spans="1:8" ht="27.95">
      <c r="A51" s="111" t="s">
        <v>37</v>
      </c>
      <c r="B51" s="319"/>
      <c r="C51" s="310"/>
      <c r="D51" s="311"/>
      <c r="E51" s="312" t="s">
        <v>37</v>
      </c>
      <c r="F51" s="305" t="s">
        <v>1613</v>
      </c>
      <c r="G51" s="306" t="s">
        <v>641</v>
      </c>
      <c r="H51" s="307">
        <f t="shared" si="5"/>
        <v>0</v>
      </c>
    </row>
    <row r="52" spans="1:8">
      <c r="A52" s="111" t="s">
        <v>42</v>
      </c>
      <c r="B52" s="319"/>
      <c r="C52" s="310"/>
      <c r="D52" s="311"/>
      <c r="E52" s="312" t="s">
        <v>42</v>
      </c>
      <c r="F52" s="305">
        <f t="shared" si="5"/>
        <v>0</v>
      </c>
      <c r="G52" s="306">
        <f t="shared" si="5"/>
        <v>0</v>
      </c>
      <c r="H52" s="307">
        <f t="shared" si="5"/>
        <v>0</v>
      </c>
    </row>
    <row r="53" spans="1:8" ht="50.25" customHeight="1">
      <c r="A53" s="263"/>
      <c r="B53" s="114" t="s">
        <v>1614</v>
      </c>
      <c r="C53" s="115"/>
      <c r="D53" s="116"/>
      <c r="E53" s="321"/>
      <c r="F53" s="322" t="s">
        <v>1614</v>
      </c>
      <c r="G53" s="323"/>
      <c r="H53" s="324"/>
    </row>
    <row r="54" spans="1:8" ht="27.95">
      <c r="A54" s="111" t="s">
        <v>632</v>
      </c>
      <c r="B54" s="713" t="s">
        <v>1615</v>
      </c>
      <c r="C54" s="310" t="s">
        <v>641</v>
      </c>
      <c r="D54" s="311"/>
      <c r="E54" s="312" t="s">
        <v>632</v>
      </c>
      <c r="F54" s="305" t="str">
        <f t="shared" ref="F54:H58" si="6">B54</f>
        <v>Examples of signed Forest Certification Agreements reviewed – Barracks (01.02.21) and Admirals (11.3.2021), Corrour (09.06.2020), Bhrochain (1.4.19) Carn Mor (19/6/16)</v>
      </c>
      <c r="G54" s="306" t="str">
        <f t="shared" si="6"/>
        <v>Y</v>
      </c>
      <c r="H54" s="307">
        <f t="shared" si="6"/>
        <v>0</v>
      </c>
    </row>
    <row r="55" spans="1:8" ht="27.95">
      <c r="A55" s="111" t="s">
        <v>26</v>
      </c>
      <c r="B55" s="630" t="s">
        <v>1616</v>
      </c>
      <c r="C55" s="632" t="s">
        <v>641</v>
      </c>
      <c r="D55" s="311"/>
      <c r="E55" s="312" t="s">
        <v>26</v>
      </c>
      <c r="F55" s="305" t="str">
        <f t="shared" si="6"/>
        <v xml:space="preserve">Examples of signed Forest Certification Agreements (AG-INF) reviewed – Penmanshiel (04.10.2021), Hall Manor (30.11.2021)  and New Kelso (17.01.2022)  </v>
      </c>
      <c r="G55" s="306" t="str">
        <f t="shared" si="6"/>
        <v>Y</v>
      </c>
      <c r="H55" s="307">
        <f t="shared" si="6"/>
        <v>0</v>
      </c>
    </row>
    <row r="56" spans="1:8" ht="27.95">
      <c r="A56" s="111" t="s">
        <v>32</v>
      </c>
      <c r="B56" s="309" t="s">
        <v>1617</v>
      </c>
      <c r="C56" s="310" t="s">
        <v>641</v>
      </c>
      <c r="D56" s="311"/>
      <c r="E56" s="312" t="s">
        <v>32</v>
      </c>
      <c r="F56" s="305" t="str">
        <f t="shared" si="6"/>
        <v>One new group scheme member included in audit sample, with signed Forest Certification Agreement (AG-INF) in place - Kirk Hill (19 Jan 2023).</v>
      </c>
      <c r="G56" s="306" t="str">
        <f t="shared" si="6"/>
        <v>Y</v>
      </c>
      <c r="H56" s="307">
        <f t="shared" si="6"/>
        <v>0</v>
      </c>
    </row>
    <row r="57" spans="1:8">
      <c r="A57" s="111" t="s">
        <v>37</v>
      </c>
      <c r="B57" s="319"/>
      <c r="C57" s="310"/>
      <c r="D57" s="311"/>
      <c r="E57" s="312" t="s">
        <v>37</v>
      </c>
      <c r="F57" s="305" t="s">
        <v>1618</v>
      </c>
      <c r="G57" s="306" t="s">
        <v>641</v>
      </c>
      <c r="H57" s="307">
        <f t="shared" si="6"/>
        <v>0</v>
      </c>
    </row>
    <row r="58" spans="1:8">
      <c r="A58" s="111" t="s">
        <v>42</v>
      </c>
      <c r="B58" s="319"/>
      <c r="C58" s="310"/>
      <c r="D58" s="311"/>
      <c r="E58" s="312" t="s">
        <v>42</v>
      </c>
      <c r="F58" s="305">
        <f t="shared" si="6"/>
        <v>0</v>
      </c>
      <c r="G58" s="306">
        <f t="shared" si="6"/>
        <v>0</v>
      </c>
      <c r="H58" s="307">
        <f t="shared" si="6"/>
        <v>0</v>
      </c>
    </row>
    <row r="59" spans="1:8" ht="54.75" customHeight="1">
      <c r="A59" s="263"/>
      <c r="B59" s="114" t="s">
        <v>1619</v>
      </c>
      <c r="C59" s="115"/>
      <c r="D59" s="116"/>
      <c r="E59" s="321"/>
      <c r="F59" s="322" t="s">
        <v>1619</v>
      </c>
      <c r="G59" s="323"/>
      <c r="H59" s="324"/>
    </row>
    <row r="60" spans="1:8" ht="42.75" customHeight="1">
      <c r="A60" s="263"/>
      <c r="B60" s="214" t="s">
        <v>1620</v>
      </c>
      <c r="C60" s="115"/>
      <c r="D60" s="116"/>
      <c r="E60" s="321"/>
      <c r="F60" s="329" t="s">
        <v>1620</v>
      </c>
      <c r="G60" s="323"/>
      <c r="H60" s="324"/>
    </row>
    <row r="61" spans="1:8">
      <c r="A61" s="111" t="s">
        <v>632</v>
      </c>
      <c r="B61" s="714" t="s">
        <v>1621</v>
      </c>
      <c r="C61" s="310" t="s">
        <v>641</v>
      </c>
      <c r="D61" s="311"/>
      <c r="E61" s="312" t="s">
        <v>632</v>
      </c>
      <c r="F61" s="305" t="str">
        <f t="shared" ref="F61:H65" si="7">B61</f>
        <v>All agreements are directly with owners or appointed trustees/officers of the owner.</v>
      </c>
      <c r="G61" s="306" t="str">
        <f t="shared" si="7"/>
        <v>Y</v>
      </c>
      <c r="H61" s="307">
        <f t="shared" si="7"/>
        <v>0</v>
      </c>
    </row>
    <row r="62" spans="1:8">
      <c r="A62" s="111" t="s">
        <v>26</v>
      </c>
      <c r="B62" s="630" t="s">
        <v>1621</v>
      </c>
      <c r="C62" s="632" t="s">
        <v>641</v>
      </c>
      <c r="D62" s="311"/>
      <c r="E62" s="312" t="s">
        <v>26</v>
      </c>
      <c r="F62" s="305" t="str">
        <f t="shared" si="7"/>
        <v>All agreements are directly with owners or appointed trustees/officers of the owner.</v>
      </c>
      <c r="G62" s="306" t="str">
        <f t="shared" si="7"/>
        <v>Y</v>
      </c>
      <c r="H62" s="307">
        <f t="shared" si="7"/>
        <v>0</v>
      </c>
    </row>
    <row r="63" spans="1:8" ht="27.95">
      <c r="A63" s="111" t="s">
        <v>32</v>
      </c>
      <c r="B63" s="309" t="s">
        <v>1622</v>
      </c>
      <c r="C63" s="632" t="s">
        <v>641</v>
      </c>
      <c r="D63" s="311"/>
      <c r="E63" s="312" t="s">
        <v>32</v>
      </c>
      <c r="F63" s="305" t="str">
        <f t="shared" si="7"/>
        <v>All agreements are directly with owners or appointed trustees/officers of the owner. See 2.1.1 for example.</v>
      </c>
      <c r="G63" s="306" t="str">
        <f t="shared" si="7"/>
        <v>Y</v>
      </c>
      <c r="H63" s="307">
        <f t="shared" si="7"/>
        <v>0</v>
      </c>
    </row>
    <row r="64" spans="1:8">
      <c r="A64" s="111" t="s">
        <v>37</v>
      </c>
      <c r="B64" s="319"/>
      <c r="C64" s="310"/>
      <c r="D64" s="311"/>
      <c r="E64" s="312" t="s">
        <v>37</v>
      </c>
      <c r="F64" s="305" t="s">
        <v>1623</v>
      </c>
      <c r="G64" s="306" t="s">
        <v>641</v>
      </c>
      <c r="H64" s="307">
        <f t="shared" si="7"/>
        <v>0</v>
      </c>
    </row>
    <row r="65" spans="1:8">
      <c r="A65" s="111" t="s">
        <v>42</v>
      </c>
      <c r="B65" s="319"/>
      <c r="C65" s="310"/>
      <c r="D65" s="311"/>
      <c r="E65" s="312" t="s">
        <v>42</v>
      </c>
      <c r="F65" s="305">
        <f t="shared" si="7"/>
        <v>0</v>
      </c>
      <c r="G65" s="306">
        <f t="shared" si="7"/>
        <v>0</v>
      </c>
      <c r="H65" s="307">
        <f t="shared" si="7"/>
        <v>0</v>
      </c>
    </row>
    <row r="66" spans="1:8">
      <c r="A66" s="313"/>
      <c r="B66" s="314"/>
      <c r="C66" s="315"/>
      <c r="D66" s="316"/>
      <c r="E66" s="313"/>
    </row>
    <row r="67" spans="1:8" s="333" customFormat="1" ht="27.75" customHeight="1">
      <c r="A67" s="219">
        <v>3</v>
      </c>
      <c r="B67" s="215" t="s">
        <v>1624</v>
      </c>
      <c r="C67" s="220"/>
      <c r="D67" s="221"/>
      <c r="E67" s="330">
        <v>3</v>
      </c>
      <c r="F67" s="300" t="s">
        <v>1624</v>
      </c>
      <c r="G67" s="331"/>
      <c r="H67" s="332"/>
    </row>
    <row r="68" spans="1:8" ht="45.75" customHeight="1">
      <c r="A68" s="263">
        <v>3.1</v>
      </c>
      <c r="B68" s="114" t="s">
        <v>1625</v>
      </c>
      <c r="C68" s="119"/>
      <c r="D68" s="120"/>
      <c r="E68" s="321">
        <v>3.1</v>
      </c>
      <c r="F68" s="322" t="s">
        <v>1625</v>
      </c>
      <c r="G68" s="334"/>
      <c r="H68" s="335"/>
    </row>
    <row r="69" spans="1:8" ht="42" customHeight="1">
      <c r="A69" s="263"/>
      <c r="B69" s="214" t="s">
        <v>1626</v>
      </c>
      <c r="C69" s="119"/>
      <c r="D69" s="120"/>
      <c r="E69" s="321"/>
      <c r="F69" s="329" t="s">
        <v>1626</v>
      </c>
      <c r="G69" s="334"/>
      <c r="H69" s="335"/>
    </row>
    <row r="70" spans="1:8" ht="27.95">
      <c r="A70" s="111" t="s">
        <v>632</v>
      </c>
      <c r="B70" s="713" t="s">
        <v>1627</v>
      </c>
      <c r="C70" s="310" t="s">
        <v>641</v>
      </c>
      <c r="D70" s="311"/>
      <c r="E70" s="312" t="s">
        <v>632</v>
      </c>
      <c r="F70" s="305" t="str">
        <f t="shared" ref="F70:H74" si="8">B70</f>
        <v>Roles and responsibilities for the different actors within the group are set out in FMM Issue 3 – July 2021- Appendix III and in accordance with industry guidance e.g. GMHSF</v>
      </c>
      <c r="G70" s="306" t="str">
        <f t="shared" si="8"/>
        <v>Y</v>
      </c>
      <c r="H70" s="307">
        <f t="shared" si="8"/>
        <v>0</v>
      </c>
    </row>
    <row r="71" spans="1:8" ht="27.95">
      <c r="A71" s="111" t="s">
        <v>26</v>
      </c>
      <c r="B71" s="630" t="s">
        <v>1628</v>
      </c>
      <c r="C71" s="632" t="s">
        <v>641</v>
      </c>
      <c r="D71" s="311"/>
      <c r="E71" s="312" t="s">
        <v>26</v>
      </c>
      <c r="F71" s="305" t="str">
        <f t="shared" si="8"/>
        <v>Roles and responsibilities for the different actors within the group are set out in FMM Issue 4 – May 2022 - Appendix III and in accordance with industry guidance e.g. GMHSF</v>
      </c>
      <c r="G71" s="306" t="str">
        <f t="shared" si="8"/>
        <v>Y</v>
      </c>
      <c r="H71" s="307">
        <f t="shared" si="8"/>
        <v>0</v>
      </c>
    </row>
    <row r="72" spans="1:8" ht="42">
      <c r="A72" s="111" t="s">
        <v>32</v>
      </c>
      <c r="B72" s="309" t="s">
        <v>1629</v>
      </c>
      <c r="C72" s="310" t="s">
        <v>641</v>
      </c>
      <c r="D72" s="311"/>
      <c r="E72" s="312" t="s">
        <v>32</v>
      </c>
      <c r="F72" s="305" t="str">
        <f t="shared" si="8"/>
        <v>Roles and responsibilities for the different actors within the group are set out in the Management Manual - Appendix III and in accordance with industry guidance e.g. GMHSF. Responsibilities also clearly described in consent agreements (sections 4.2 and 4.3).</v>
      </c>
      <c r="G72" s="306" t="str">
        <f t="shared" si="8"/>
        <v>Y</v>
      </c>
      <c r="H72" s="307">
        <f t="shared" si="8"/>
        <v>0</v>
      </c>
    </row>
    <row r="73" spans="1:8">
      <c r="A73" s="111" t="s">
        <v>37</v>
      </c>
      <c r="B73" s="309"/>
      <c r="C73" s="310"/>
      <c r="D73" s="311"/>
      <c r="E73" s="312" t="s">
        <v>37</v>
      </c>
      <c r="F73" s="305" t="s">
        <v>1630</v>
      </c>
      <c r="G73" s="306" t="s">
        <v>641</v>
      </c>
      <c r="H73" s="307">
        <f t="shared" si="8"/>
        <v>0</v>
      </c>
    </row>
    <row r="74" spans="1:8">
      <c r="A74" s="111" t="s">
        <v>42</v>
      </c>
      <c r="B74" s="309"/>
      <c r="C74" s="310"/>
      <c r="D74" s="311"/>
      <c r="E74" s="312" t="s">
        <v>42</v>
      </c>
      <c r="F74" s="305">
        <f t="shared" si="8"/>
        <v>0</v>
      </c>
      <c r="G74" s="306">
        <f t="shared" si="8"/>
        <v>0</v>
      </c>
      <c r="H74" s="307">
        <f t="shared" si="8"/>
        <v>0</v>
      </c>
    </row>
    <row r="75" spans="1:8">
      <c r="A75" s="313"/>
      <c r="B75" s="314"/>
      <c r="C75" s="315"/>
      <c r="D75" s="316"/>
      <c r="E75" s="313"/>
    </row>
    <row r="76" spans="1:8" ht="48.75" customHeight="1">
      <c r="A76" s="263">
        <v>3.2</v>
      </c>
      <c r="B76" s="114" t="s">
        <v>1631</v>
      </c>
      <c r="C76" s="119"/>
      <c r="D76" s="120"/>
      <c r="E76" s="321">
        <v>3.2</v>
      </c>
      <c r="F76" s="322" t="s">
        <v>1631</v>
      </c>
      <c r="G76" s="334"/>
      <c r="H76" s="335"/>
    </row>
    <row r="77" spans="1:8">
      <c r="A77" s="111" t="s">
        <v>632</v>
      </c>
      <c r="B77" s="714" t="s">
        <v>1632</v>
      </c>
      <c r="C77" s="310" t="s">
        <v>641</v>
      </c>
      <c r="D77" s="311"/>
      <c r="E77" s="312" t="s">
        <v>632</v>
      </c>
      <c r="F77" s="309" t="str">
        <f>B77</f>
        <v>As 3.1 above</v>
      </c>
      <c r="G77" s="310" t="str">
        <f>C77</f>
        <v>Y</v>
      </c>
      <c r="H77" s="311">
        <f>D77</f>
        <v>0</v>
      </c>
    </row>
    <row r="78" spans="1:8">
      <c r="A78" s="111" t="s">
        <v>26</v>
      </c>
      <c r="B78" s="631" t="s">
        <v>1632</v>
      </c>
      <c r="C78" s="632" t="s">
        <v>641</v>
      </c>
      <c r="D78" s="311"/>
      <c r="E78" s="312" t="s">
        <v>26</v>
      </c>
      <c r="F78" s="309" t="str">
        <f t="shared" ref="F78:H81" si="9">B78</f>
        <v>As 3.1 above</v>
      </c>
      <c r="G78" s="310" t="str">
        <f t="shared" si="9"/>
        <v>Y</v>
      </c>
      <c r="H78" s="311">
        <f t="shared" si="9"/>
        <v>0</v>
      </c>
    </row>
    <row r="79" spans="1:8" ht="42">
      <c r="A79" s="111" t="s">
        <v>32</v>
      </c>
      <c r="B79" s="309" t="s">
        <v>1629</v>
      </c>
      <c r="C79" s="310" t="s">
        <v>641</v>
      </c>
      <c r="D79" s="311"/>
      <c r="E79" s="312" t="s">
        <v>32</v>
      </c>
      <c r="F79" s="309" t="str">
        <f t="shared" si="9"/>
        <v>Roles and responsibilities for the different actors within the group are set out in the Management Manual - Appendix III and in accordance with industry guidance e.g. GMHSF. Responsibilities also clearly described in consent agreements (sections 4.2 and 4.3).</v>
      </c>
      <c r="G79" s="310" t="str">
        <f t="shared" si="9"/>
        <v>Y</v>
      </c>
      <c r="H79" s="311">
        <f t="shared" si="9"/>
        <v>0</v>
      </c>
    </row>
    <row r="80" spans="1:8">
      <c r="A80" s="111" t="s">
        <v>37</v>
      </c>
      <c r="B80" s="309"/>
      <c r="C80" s="310"/>
      <c r="D80" s="311"/>
      <c r="E80" s="312" t="s">
        <v>37</v>
      </c>
      <c r="F80" s="309" t="s">
        <v>1633</v>
      </c>
      <c r="G80" s="310" t="s">
        <v>641</v>
      </c>
      <c r="H80" s="311">
        <f t="shared" si="9"/>
        <v>0</v>
      </c>
    </row>
    <row r="81" spans="1:8">
      <c r="A81" s="111" t="s">
        <v>42</v>
      </c>
      <c r="B81" s="309"/>
      <c r="C81" s="310"/>
      <c r="D81" s="311"/>
      <c r="E81" s="312" t="s">
        <v>42</v>
      </c>
      <c r="F81" s="309">
        <f t="shared" si="9"/>
        <v>0</v>
      </c>
      <c r="G81" s="310">
        <f t="shared" si="9"/>
        <v>0</v>
      </c>
      <c r="H81" s="311">
        <f t="shared" si="9"/>
        <v>0</v>
      </c>
    </row>
    <row r="82" spans="1:8">
      <c r="A82" s="313"/>
      <c r="B82" s="314"/>
      <c r="C82" s="315"/>
      <c r="D82" s="316"/>
      <c r="E82" s="313"/>
    </row>
    <row r="83" spans="1:8" ht="29.25" customHeight="1">
      <c r="A83" s="263"/>
      <c r="B83" s="215" t="s">
        <v>1634</v>
      </c>
      <c r="C83" s="119"/>
      <c r="D83" s="120"/>
      <c r="E83" s="321"/>
      <c r="F83" s="336" t="s">
        <v>1634</v>
      </c>
      <c r="G83" s="334"/>
      <c r="H83" s="335"/>
    </row>
    <row r="84" spans="1:8" ht="75.75" customHeight="1">
      <c r="A84" s="263">
        <v>3.3</v>
      </c>
      <c r="B84" s="114" t="s">
        <v>1635</v>
      </c>
      <c r="C84" s="119"/>
      <c r="D84" s="120"/>
      <c r="E84" s="321">
        <v>3.3</v>
      </c>
      <c r="F84" s="322" t="s">
        <v>1636</v>
      </c>
      <c r="G84" s="334"/>
      <c r="H84" s="335"/>
    </row>
    <row r="85" spans="1:8" ht="55.5" customHeight="1">
      <c r="A85" s="263"/>
      <c r="B85" s="114" t="s">
        <v>1637</v>
      </c>
      <c r="C85" s="119"/>
      <c r="D85" s="120"/>
      <c r="E85" s="321"/>
      <c r="F85" s="322" t="s">
        <v>1638</v>
      </c>
      <c r="G85" s="334"/>
      <c r="H85" s="335"/>
    </row>
    <row r="86" spans="1:8" ht="104.25" customHeight="1">
      <c r="A86" s="263"/>
      <c r="B86" s="214" t="s">
        <v>1639</v>
      </c>
      <c r="C86" s="119"/>
      <c r="D86" s="120"/>
      <c r="E86" s="321"/>
      <c r="F86" s="329" t="s">
        <v>1640</v>
      </c>
      <c r="G86" s="334"/>
      <c r="H86" s="335"/>
    </row>
    <row r="87" spans="1:8">
      <c r="A87" s="111" t="s">
        <v>632</v>
      </c>
      <c r="B87" s="715" t="s">
        <v>1641</v>
      </c>
      <c r="C87" s="310" t="s">
        <v>641</v>
      </c>
      <c r="D87" s="311"/>
      <c r="E87" s="312" t="s">
        <v>632</v>
      </c>
      <c r="F87" s="305" t="str">
        <f>B95</f>
        <v>Management in accordance with the FMM Issue 3 – July 2021 and the requirements of UKWAS and UKFS. Subject to internal monitoring and audit.</v>
      </c>
      <c r="G87" s="306" t="str">
        <f t="shared" ref="F87:H91" si="10">C87</f>
        <v>Y</v>
      </c>
      <c r="H87" s="307">
        <f t="shared" si="10"/>
        <v>0</v>
      </c>
    </row>
    <row r="88" spans="1:8">
      <c r="A88" s="111" t="s">
        <v>26</v>
      </c>
      <c r="B88" s="443" t="s">
        <v>1641</v>
      </c>
      <c r="C88" s="310" t="s">
        <v>641</v>
      </c>
      <c r="D88" s="311"/>
      <c r="E88" s="312" t="s">
        <v>26</v>
      </c>
      <c r="F88" s="305" t="str">
        <f t="shared" si="10"/>
        <v>As described at 3.1</v>
      </c>
      <c r="G88" s="306" t="str">
        <f t="shared" si="10"/>
        <v>Y</v>
      </c>
      <c r="H88" s="307">
        <f t="shared" si="10"/>
        <v>0</v>
      </c>
    </row>
    <row r="89" spans="1:8" ht="56.1">
      <c r="A89" s="111" t="s">
        <v>32</v>
      </c>
      <c r="B89" s="309" t="s">
        <v>1642</v>
      </c>
      <c r="C89" s="310" t="s">
        <v>641</v>
      </c>
      <c r="D89" s="311"/>
      <c r="E89" s="312" t="s">
        <v>32</v>
      </c>
      <c r="F89" s="305" t="str">
        <f>B89</f>
        <v>Responsibilities are described in consent agreements in sections 4.2 (Fountains Forestry) and 4.3 (Woodland Owner). The default arrangement is that Fountains Forestry (FF) is the resource manager for the woodlands included in the scheme - confirmed for each woodland inspected during the audit.</v>
      </c>
      <c r="G89" s="306" t="str">
        <f t="shared" si="10"/>
        <v>Y</v>
      </c>
      <c r="H89" s="307">
        <f t="shared" si="10"/>
        <v>0</v>
      </c>
    </row>
    <row r="90" spans="1:8" ht="27.95">
      <c r="A90" s="111" t="s">
        <v>37</v>
      </c>
      <c r="B90" s="309"/>
      <c r="C90" s="310"/>
      <c r="D90" s="311"/>
      <c r="E90" s="312" t="s">
        <v>37</v>
      </c>
      <c r="F90" s="305" t="str">
        <f>B89</f>
        <v>Responsibilities are described in consent agreements in sections 4.2 (Fountains Forestry) and 4.3 (Woodland Owner). The default arrangement is that Fountains Forestry (FF) is the resource manager for the woodlands included in the scheme - confirmed for each woodland inspected during the audit.</v>
      </c>
      <c r="G90" s="306" t="s">
        <v>641</v>
      </c>
      <c r="H90" s="307">
        <f t="shared" si="10"/>
        <v>0</v>
      </c>
    </row>
    <row r="91" spans="1:8">
      <c r="A91" s="111" t="s">
        <v>42</v>
      </c>
      <c r="B91" s="309"/>
      <c r="C91" s="310"/>
      <c r="D91" s="311"/>
      <c r="E91" s="312" t="s">
        <v>42</v>
      </c>
      <c r="F91" s="305">
        <f t="shared" si="10"/>
        <v>0</v>
      </c>
      <c r="G91" s="306">
        <f t="shared" si="10"/>
        <v>0</v>
      </c>
      <c r="H91" s="307">
        <f t="shared" si="10"/>
        <v>0</v>
      </c>
    </row>
    <row r="92" spans="1:8">
      <c r="A92" s="313"/>
      <c r="B92" s="314"/>
      <c r="C92" s="315"/>
      <c r="D92" s="316"/>
      <c r="E92" s="313"/>
      <c r="F92" s="305"/>
      <c r="G92" s="306"/>
      <c r="H92" s="307"/>
    </row>
    <row r="93" spans="1:8" s="333" customFormat="1" ht="31.5" customHeight="1">
      <c r="A93" s="219">
        <v>4</v>
      </c>
      <c r="B93" s="215" t="s">
        <v>1643</v>
      </c>
      <c r="C93" s="227"/>
      <c r="D93" s="228"/>
      <c r="E93" s="330">
        <v>4</v>
      </c>
      <c r="F93" s="300" t="s">
        <v>1643</v>
      </c>
      <c r="G93" s="337"/>
      <c r="H93" s="338"/>
    </row>
    <row r="94" spans="1:8" ht="53.25" customHeight="1">
      <c r="A94" s="263">
        <v>4.0999999999999996</v>
      </c>
      <c r="B94" s="114" t="s">
        <v>1644</v>
      </c>
      <c r="C94" s="119"/>
      <c r="D94" s="120"/>
      <c r="E94" s="321">
        <v>4.0999999999999996</v>
      </c>
      <c r="F94" s="322" t="s">
        <v>1645</v>
      </c>
      <c r="G94" s="334"/>
      <c r="H94" s="335"/>
    </row>
    <row r="95" spans="1:8" ht="27.95">
      <c r="A95" s="111" t="s">
        <v>632</v>
      </c>
      <c r="B95" s="713" t="s">
        <v>1646</v>
      </c>
      <c r="C95" s="310" t="s">
        <v>641</v>
      </c>
      <c r="D95" s="311"/>
      <c r="E95" s="312" t="s">
        <v>632</v>
      </c>
      <c r="F95" s="305" t="str">
        <f>B95</f>
        <v>Management in accordance with the FMM Issue 3 – July 2021 and the requirements of UKWAS and UKFS. Subject to internal monitoring and audit.</v>
      </c>
      <c r="G95" s="306" t="str">
        <f t="shared" ref="F95:H99" si="11">C95</f>
        <v>Y</v>
      </c>
      <c r="H95" s="307">
        <f t="shared" si="11"/>
        <v>0</v>
      </c>
    </row>
    <row r="96" spans="1:8" ht="27.95">
      <c r="A96" s="111" t="s">
        <v>26</v>
      </c>
      <c r="B96" s="630" t="s">
        <v>1647</v>
      </c>
      <c r="C96" s="632" t="s">
        <v>641</v>
      </c>
      <c r="D96" s="311"/>
      <c r="E96" s="312" t="s">
        <v>26</v>
      </c>
      <c r="F96" s="305" t="str">
        <f t="shared" si="11"/>
        <v>Management in accordance with the FMM Issue 4 – May 2022 and the requirements of UKWAS and UKFS. Subject to internal monitoring and audit.</v>
      </c>
      <c r="G96" s="306" t="str">
        <f t="shared" si="11"/>
        <v>Y</v>
      </c>
      <c r="H96" s="307">
        <f t="shared" si="11"/>
        <v>0</v>
      </c>
    </row>
    <row r="97" spans="1:8" ht="96" customHeight="1">
      <c r="A97" s="111" t="s">
        <v>32</v>
      </c>
      <c r="B97" s="309" t="s">
        <v>1648</v>
      </c>
      <c r="C97" s="310" t="s">
        <v>641</v>
      </c>
      <c r="D97" s="311"/>
      <c r="E97" s="312" t="s">
        <v>32</v>
      </c>
      <c r="F97" s="305" t="str">
        <f t="shared" si="11"/>
        <v>Mechanisms to achieve compliance are described in the Management Manual and other system documents. At the woodland level, FF prepares a UKWAS Compliance Framework for every woodland which describes how each element of the UKWAS is met. If aspects are not covered by a Long Term Forest Plan or Management Manual, these are added as appendices to the compliance framework (e.g. Kirk Hill prop ref 1240000022065). Compliance subject to internal monitoring and audit. Conformance demonstrated at each woodland inspected during the audit.</v>
      </c>
      <c r="G97" s="306" t="str">
        <f t="shared" si="11"/>
        <v>Y</v>
      </c>
      <c r="H97" s="307">
        <f t="shared" si="11"/>
        <v>0</v>
      </c>
    </row>
    <row r="98" spans="1:8">
      <c r="A98" s="111" t="s">
        <v>37</v>
      </c>
      <c r="B98" s="309"/>
      <c r="C98" s="310"/>
      <c r="D98" s="311"/>
      <c r="E98" s="312" t="s">
        <v>37</v>
      </c>
      <c r="F98" s="305" t="s">
        <v>1649</v>
      </c>
      <c r="G98" s="306" t="s">
        <v>641</v>
      </c>
      <c r="H98" s="307">
        <f t="shared" si="11"/>
        <v>0</v>
      </c>
    </row>
    <row r="99" spans="1:8">
      <c r="A99" s="111" t="s">
        <v>42</v>
      </c>
      <c r="B99" s="309"/>
      <c r="C99" s="310"/>
      <c r="D99" s="311"/>
      <c r="E99" s="312" t="s">
        <v>42</v>
      </c>
      <c r="F99" s="305">
        <f t="shared" si="11"/>
        <v>0</v>
      </c>
      <c r="G99" s="306">
        <f t="shared" si="11"/>
        <v>0</v>
      </c>
      <c r="H99" s="307">
        <f t="shared" si="11"/>
        <v>0</v>
      </c>
    </row>
    <row r="100" spans="1:8">
      <c r="A100" s="313"/>
      <c r="B100" s="314"/>
      <c r="C100" s="315"/>
      <c r="D100" s="316"/>
      <c r="E100" s="313"/>
    </row>
    <row r="101" spans="1:8" ht="77.25" customHeight="1">
      <c r="A101" s="106">
        <v>4.2</v>
      </c>
      <c r="B101" s="107" t="s">
        <v>1650</v>
      </c>
      <c r="C101" s="117"/>
      <c r="D101" s="118"/>
      <c r="E101" s="301">
        <v>4.2</v>
      </c>
      <c r="F101" s="339" t="s">
        <v>1651</v>
      </c>
      <c r="G101" s="340"/>
      <c r="H101" s="341"/>
    </row>
    <row r="102" spans="1:8">
      <c r="A102" s="111" t="s">
        <v>632</v>
      </c>
      <c r="B102" s="459" t="s">
        <v>1652</v>
      </c>
      <c r="C102" s="310" t="s">
        <v>641</v>
      </c>
      <c r="D102" s="311"/>
      <c r="E102" s="312" t="s">
        <v>632</v>
      </c>
      <c r="F102" s="342" t="s">
        <v>1653</v>
      </c>
      <c r="G102" s="343"/>
      <c r="H102" s="344"/>
    </row>
    <row r="103" spans="1:8">
      <c r="A103" s="111" t="s">
        <v>26</v>
      </c>
      <c r="B103" s="630" t="s">
        <v>1652</v>
      </c>
      <c r="C103" s="632" t="s">
        <v>641</v>
      </c>
      <c r="D103" s="311"/>
      <c r="E103" s="312" t="s">
        <v>26</v>
      </c>
      <c r="F103" s="342" t="s">
        <v>1653</v>
      </c>
      <c r="G103" s="343"/>
      <c r="H103" s="344"/>
    </row>
    <row r="104" spans="1:8">
      <c r="A104" s="111" t="s">
        <v>32</v>
      </c>
      <c r="B104" s="309" t="s">
        <v>1652</v>
      </c>
      <c r="C104" s="310" t="s">
        <v>641</v>
      </c>
      <c r="D104" s="311"/>
      <c r="E104" s="312" t="s">
        <v>32</v>
      </c>
      <c r="F104" s="342" t="s">
        <v>1653</v>
      </c>
      <c r="G104" s="343"/>
      <c r="H104" s="344"/>
    </row>
    <row r="105" spans="1:8">
      <c r="A105" s="111" t="s">
        <v>37</v>
      </c>
      <c r="B105" s="309"/>
      <c r="C105" s="310"/>
      <c r="D105" s="311"/>
      <c r="E105" s="312" t="s">
        <v>37</v>
      </c>
      <c r="F105" s="342" t="s">
        <v>1653</v>
      </c>
      <c r="G105" s="343"/>
      <c r="H105" s="344"/>
    </row>
    <row r="106" spans="1:8">
      <c r="A106" s="111" t="s">
        <v>42</v>
      </c>
      <c r="B106" s="309"/>
      <c r="C106" s="310"/>
      <c r="D106" s="311"/>
      <c r="E106" s="312" t="s">
        <v>42</v>
      </c>
      <c r="F106" s="342" t="s">
        <v>1653</v>
      </c>
      <c r="G106" s="343"/>
      <c r="H106" s="344"/>
    </row>
    <row r="107" spans="1:8" ht="62.25" customHeight="1">
      <c r="A107" s="106"/>
      <c r="B107" s="107" t="s">
        <v>1654</v>
      </c>
      <c r="C107" s="117"/>
      <c r="D107" s="118"/>
      <c r="E107" s="301"/>
      <c r="F107" s="339" t="s">
        <v>1654</v>
      </c>
      <c r="G107" s="340"/>
      <c r="H107" s="341"/>
    </row>
    <row r="108" spans="1:8" ht="43.5" customHeight="1">
      <c r="A108" s="106"/>
      <c r="B108" s="218" t="s">
        <v>1655</v>
      </c>
      <c r="C108" s="117"/>
      <c r="D108" s="118"/>
      <c r="E108" s="301"/>
      <c r="F108" s="345" t="s">
        <v>1655</v>
      </c>
      <c r="G108" s="340"/>
      <c r="H108" s="341"/>
    </row>
    <row r="109" spans="1:8">
      <c r="A109" s="111" t="s">
        <v>632</v>
      </c>
      <c r="B109" s="309" t="s">
        <v>1656</v>
      </c>
      <c r="C109" s="310" t="s">
        <v>641</v>
      </c>
      <c r="D109" s="311"/>
      <c r="E109" s="312" t="s">
        <v>632</v>
      </c>
      <c r="F109" s="342" t="s">
        <v>1653</v>
      </c>
      <c r="G109" s="343"/>
      <c r="H109" s="344"/>
    </row>
    <row r="110" spans="1:8">
      <c r="A110" s="111" t="s">
        <v>26</v>
      </c>
      <c r="B110" s="633" t="s">
        <v>1656</v>
      </c>
      <c r="C110" s="632" t="s">
        <v>641</v>
      </c>
      <c r="D110" s="311"/>
      <c r="E110" s="312" t="s">
        <v>26</v>
      </c>
      <c r="F110" s="342" t="s">
        <v>1653</v>
      </c>
      <c r="G110" s="343"/>
      <c r="H110" s="344"/>
    </row>
    <row r="111" spans="1:8">
      <c r="A111" s="111" t="s">
        <v>32</v>
      </c>
      <c r="B111" s="309" t="s">
        <v>1656</v>
      </c>
      <c r="C111" s="310" t="s">
        <v>641</v>
      </c>
      <c r="D111" s="311"/>
      <c r="E111" s="312" t="s">
        <v>32</v>
      </c>
      <c r="F111" s="342" t="s">
        <v>1653</v>
      </c>
      <c r="G111" s="343"/>
      <c r="H111" s="344"/>
    </row>
    <row r="112" spans="1:8">
      <c r="A112" s="111" t="s">
        <v>37</v>
      </c>
      <c r="B112" s="309"/>
      <c r="C112" s="310"/>
      <c r="D112" s="311"/>
      <c r="E112" s="312" t="s">
        <v>37</v>
      </c>
      <c r="F112" s="342" t="s">
        <v>1653</v>
      </c>
      <c r="G112" s="343"/>
      <c r="H112" s="344"/>
    </row>
    <row r="113" spans="1:8">
      <c r="A113" s="111" t="s">
        <v>42</v>
      </c>
      <c r="B113" s="309"/>
      <c r="C113" s="310"/>
      <c r="D113" s="311"/>
      <c r="E113" s="312" t="s">
        <v>42</v>
      </c>
      <c r="F113" s="342" t="s">
        <v>1653</v>
      </c>
      <c r="G113" s="343"/>
      <c r="H113" s="344"/>
    </row>
    <row r="114" spans="1:8">
      <c r="A114" s="313"/>
      <c r="B114" s="314"/>
      <c r="C114" s="315"/>
      <c r="D114" s="316"/>
      <c r="E114" s="313"/>
    </row>
    <row r="115" spans="1:8">
      <c r="A115" s="106">
        <v>5</v>
      </c>
      <c r="B115" s="107" t="s">
        <v>1657</v>
      </c>
      <c r="C115" s="117"/>
      <c r="D115" s="118"/>
      <c r="E115" s="346">
        <v>5</v>
      </c>
      <c r="F115" s="347" t="s">
        <v>1657</v>
      </c>
      <c r="G115" s="348"/>
      <c r="H115" s="349"/>
    </row>
    <row r="116" spans="1:8" ht="135.75" customHeight="1">
      <c r="A116" s="263">
        <v>5.0999999999999996</v>
      </c>
      <c r="B116" s="114" t="s">
        <v>1658</v>
      </c>
      <c r="C116" s="119"/>
      <c r="D116" s="120"/>
      <c r="E116" s="321">
        <v>5.0999999999999996</v>
      </c>
      <c r="F116" s="322" t="s">
        <v>1658</v>
      </c>
      <c r="G116" s="334"/>
      <c r="H116" s="335"/>
    </row>
    <row r="117" spans="1:8" ht="42">
      <c r="A117" s="111" t="s">
        <v>632</v>
      </c>
      <c r="B117" s="713" t="s">
        <v>1659</v>
      </c>
      <c r="C117" s="310" t="s">
        <v>641</v>
      </c>
      <c r="D117" s="311"/>
      <c r="E117" s="312" t="s">
        <v>632</v>
      </c>
      <c r="F117" s="309" t="str">
        <f>B117</f>
        <v>The FMM Issue 3 – July 2021 defines a limit of 100 members for the RMG and remains under regular review. The number of members within the Group in 2021 is currently 44 and the management resources are still in line with the resources required.</v>
      </c>
      <c r="G117" s="310" t="str">
        <f>C117</f>
        <v>Y</v>
      </c>
      <c r="H117" s="311">
        <f>D117</f>
        <v>0</v>
      </c>
    </row>
    <row r="118" spans="1:8" ht="42">
      <c r="A118" s="111" t="s">
        <v>26</v>
      </c>
      <c r="B118" s="630" t="s">
        <v>1660</v>
      </c>
      <c r="C118" s="632" t="s">
        <v>641</v>
      </c>
      <c r="D118" s="311"/>
      <c r="E118" s="312" t="s">
        <v>26</v>
      </c>
      <c r="F118" s="309" t="str">
        <f t="shared" ref="F118:H121" si="12">B118</f>
        <v>The FMM Issue 4 – May 2022 defines a limit of 100 members for the RMG and remains under regular review. The number of members within the Group in 2022 is currently 44 and the management resources are still in line with the resources required.</v>
      </c>
      <c r="G118" s="310" t="str">
        <f t="shared" si="12"/>
        <v>Y</v>
      </c>
      <c r="H118" s="311">
        <f t="shared" si="12"/>
        <v>0</v>
      </c>
    </row>
    <row r="119" spans="1:8" ht="42">
      <c r="A119" s="111" t="s">
        <v>32</v>
      </c>
      <c r="B119" s="309" t="s">
        <v>1661</v>
      </c>
      <c r="C119" s="310" t="s">
        <v>641</v>
      </c>
      <c r="D119" s="311"/>
      <c r="E119" s="312" t="s">
        <v>32</v>
      </c>
      <c r="F119" s="309" t="str">
        <f t="shared" si="12"/>
        <v>Section 5 of the Management Manual defines a limit of 100 members for the RMG and remains under regular review. The number of members within the Group in 2023 is currently 45 and the management resources are still in line with the resources required.</v>
      </c>
      <c r="G119" s="310" t="str">
        <f t="shared" si="12"/>
        <v>Y</v>
      </c>
      <c r="H119" s="311">
        <f t="shared" si="12"/>
        <v>0</v>
      </c>
    </row>
    <row r="120" spans="1:8" ht="111.95">
      <c r="A120" s="111" t="s">
        <v>37</v>
      </c>
      <c r="B120" s="309"/>
      <c r="C120" s="310"/>
      <c r="D120" s="311"/>
      <c r="E120" s="312" t="s">
        <v>37</v>
      </c>
      <c r="F120" s="309" t="s">
        <v>1662</v>
      </c>
      <c r="G120" s="310" t="s">
        <v>641</v>
      </c>
      <c r="H120" s="311">
        <f t="shared" si="12"/>
        <v>0</v>
      </c>
    </row>
    <row r="121" spans="1:8">
      <c r="A121" s="111" t="s">
        <v>42</v>
      </c>
      <c r="B121" s="309"/>
      <c r="C121" s="310"/>
      <c r="D121" s="311"/>
      <c r="E121" s="312" t="s">
        <v>42</v>
      </c>
      <c r="F121" s="309">
        <f t="shared" si="12"/>
        <v>0</v>
      </c>
      <c r="G121" s="310">
        <f t="shared" si="12"/>
        <v>0</v>
      </c>
      <c r="H121" s="311">
        <f t="shared" si="12"/>
        <v>0</v>
      </c>
    </row>
    <row r="122" spans="1:8">
      <c r="A122" s="313"/>
      <c r="B122" s="314"/>
      <c r="C122" s="315"/>
      <c r="D122" s="316"/>
      <c r="E122" s="313"/>
    </row>
    <row r="123" spans="1:8" ht="58.5" customHeight="1">
      <c r="A123" s="106">
        <v>5.2</v>
      </c>
      <c r="B123" s="107" t="s">
        <v>1663</v>
      </c>
      <c r="C123" s="117"/>
      <c r="D123" s="118"/>
      <c r="E123" s="301">
        <v>5.2</v>
      </c>
      <c r="F123" s="302" t="s">
        <v>1663</v>
      </c>
      <c r="G123" s="340"/>
      <c r="H123" s="341"/>
    </row>
    <row r="124" spans="1:8" ht="56.1">
      <c r="A124" s="111" t="s">
        <v>632</v>
      </c>
      <c r="B124" s="712" t="s">
        <v>1664</v>
      </c>
      <c r="C124" s="310" t="s">
        <v>641</v>
      </c>
      <c r="D124" s="311"/>
      <c r="E124" s="312" t="s">
        <v>632</v>
      </c>
      <c r="F124" s="309" t="str">
        <f t="shared" ref="F124:H128" si="13">B124</f>
        <v>FMM Appendix III requires review to indicate approach to management of expansion of the Group. Current resources are considered adequate for the coming year, with the appointment of a new Forest Manager post in North Scotland and a mid-year student providing additional support in North Scotland during 2021. In addition, a new full post has also filled for a Forest Manager in SW England.</v>
      </c>
      <c r="G124" s="310" t="str">
        <f t="shared" si="13"/>
        <v>Y</v>
      </c>
      <c r="H124" s="311">
        <f t="shared" si="13"/>
        <v>0</v>
      </c>
    </row>
    <row r="125" spans="1:8" ht="27.95">
      <c r="A125" s="111" t="s">
        <v>26</v>
      </c>
      <c r="B125" s="630" t="s">
        <v>1665</v>
      </c>
      <c r="C125" s="632" t="s">
        <v>641</v>
      </c>
      <c r="D125" s="311"/>
      <c r="E125" s="312" t="s">
        <v>26</v>
      </c>
      <c r="F125" s="309" t="str">
        <f t="shared" si="13"/>
        <v>FMM Appendix III requires review to indicate approach to management of expansion of the Group. Current resources are considered adequate for the coming year.</v>
      </c>
      <c r="G125" s="310" t="str">
        <f t="shared" si="13"/>
        <v>Y</v>
      </c>
      <c r="H125" s="311">
        <f t="shared" si="13"/>
        <v>0</v>
      </c>
    </row>
    <row r="126" spans="1:8" ht="42">
      <c r="A126" s="111" t="s">
        <v>32</v>
      </c>
      <c r="B126" s="309" t="s">
        <v>1666</v>
      </c>
      <c r="C126" s="310" t="s">
        <v>641</v>
      </c>
      <c r="D126" s="311"/>
      <c r="E126" s="312" t="s">
        <v>32</v>
      </c>
      <c r="F126" s="309" t="str">
        <f t="shared" si="13"/>
        <v>The group management system is described in Appendix 3 of the Management Manual. The system includes preparation and review of plans and other documents, monitoring of operations  and periodic auditing of compliance to ensure continuous and effective management.</v>
      </c>
      <c r="G126" s="310" t="str">
        <f t="shared" si="13"/>
        <v>Y</v>
      </c>
      <c r="H126" s="311">
        <f t="shared" si="13"/>
        <v>0</v>
      </c>
    </row>
    <row r="127" spans="1:8" ht="27.95">
      <c r="A127" s="111" t="s">
        <v>37</v>
      </c>
      <c r="B127" s="309"/>
      <c r="C127" s="310"/>
      <c r="D127" s="311"/>
      <c r="E127" s="312" t="s">
        <v>37</v>
      </c>
      <c r="F127" s="309" t="s">
        <v>1667</v>
      </c>
      <c r="G127" s="310" t="s">
        <v>641</v>
      </c>
      <c r="H127" s="311">
        <f t="shared" si="13"/>
        <v>0</v>
      </c>
    </row>
    <row r="128" spans="1:8">
      <c r="A128" s="111" t="s">
        <v>42</v>
      </c>
      <c r="B128" s="309"/>
      <c r="C128" s="310"/>
      <c r="D128" s="311"/>
      <c r="E128" s="312" t="s">
        <v>42</v>
      </c>
      <c r="F128" s="309">
        <f t="shared" si="13"/>
        <v>0</v>
      </c>
      <c r="G128" s="310">
        <f t="shared" si="13"/>
        <v>0</v>
      </c>
      <c r="H128" s="311">
        <f t="shared" si="13"/>
        <v>0</v>
      </c>
    </row>
    <row r="129" spans="1:8">
      <c r="A129" s="313"/>
      <c r="B129" s="314"/>
      <c r="C129" s="315"/>
      <c r="D129" s="316"/>
      <c r="E129" s="350"/>
      <c r="F129" s="351"/>
      <c r="G129" s="352"/>
      <c r="H129" s="353"/>
    </row>
    <row r="130" spans="1:8" ht="15">
      <c r="A130" s="229">
        <v>6</v>
      </c>
      <c r="B130" s="217" t="s">
        <v>1668</v>
      </c>
      <c r="C130" s="230"/>
      <c r="D130" s="231"/>
      <c r="E130" s="354"/>
      <c r="F130" s="354"/>
      <c r="G130" s="354"/>
      <c r="H130" s="354"/>
    </row>
    <row r="131" spans="1:8" s="333" customFormat="1" ht="17.25" customHeight="1">
      <c r="A131" s="106">
        <v>6.1</v>
      </c>
      <c r="B131" s="107" t="s">
        <v>1669</v>
      </c>
      <c r="C131" s="117"/>
      <c r="D131" s="118"/>
      <c r="E131" s="355"/>
      <c r="F131" s="355"/>
      <c r="G131" s="355"/>
      <c r="H131" s="355"/>
    </row>
    <row r="132" spans="1:8" hidden="1">
      <c r="A132" s="111" t="s">
        <v>632</v>
      </c>
      <c r="B132" s="459" t="s">
        <v>1670</v>
      </c>
      <c r="C132" s="310" t="s">
        <v>641</v>
      </c>
      <c r="D132" s="311"/>
      <c r="E132" s="354"/>
      <c r="F132" s="354"/>
      <c r="G132" s="354"/>
      <c r="H132" s="354"/>
    </row>
    <row r="133" spans="1:8" hidden="1">
      <c r="A133" s="111" t="s">
        <v>26</v>
      </c>
      <c r="B133" t="s">
        <v>1670</v>
      </c>
      <c r="C133" s="310" t="s">
        <v>641</v>
      </c>
      <c r="D133" s="311"/>
      <c r="E133" s="354"/>
      <c r="F133" s="354"/>
      <c r="G133" s="354"/>
      <c r="H133" s="354"/>
    </row>
    <row r="134" spans="1:8" hidden="1">
      <c r="A134" s="111" t="s">
        <v>32</v>
      </c>
      <c r="B134" s="309" t="s">
        <v>1670</v>
      </c>
      <c r="C134" s="310" t="s">
        <v>641</v>
      </c>
      <c r="D134" s="311"/>
      <c r="E134" s="354"/>
      <c r="F134" s="354"/>
      <c r="G134" s="354"/>
      <c r="H134" s="354"/>
    </row>
    <row r="135" spans="1:8" hidden="1">
      <c r="A135" s="111" t="s">
        <v>37</v>
      </c>
      <c r="B135" s="309"/>
      <c r="C135" s="310"/>
      <c r="D135" s="311"/>
      <c r="E135" s="354"/>
      <c r="F135" s="354"/>
      <c r="G135" s="354"/>
      <c r="H135" s="354"/>
    </row>
    <row r="136" spans="1:8" hidden="1">
      <c r="A136" s="111" t="s">
        <v>42</v>
      </c>
      <c r="B136" s="309"/>
      <c r="C136" s="310"/>
      <c r="D136" s="311"/>
      <c r="E136" s="354"/>
      <c r="F136" s="354"/>
      <c r="G136" s="354"/>
      <c r="H136" s="354"/>
    </row>
    <row r="137" spans="1:8" hidden="1">
      <c r="A137" s="313"/>
      <c r="B137" s="314"/>
      <c r="C137" s="315"/>
      <c r="D137" s="316"/>
      <c r="E137" s="354"/>
      <c r="F137" s="354"/>
      <c r="G137" s="354"/>
      <c r="H137" s="354"/>
    </row>
    <row r="138" spans="1:8" ht="56.1" hidden="1">
      <c r="A138" s="106">
        <v>6.2</v>
      </c>
      <c r="B138" s="107" t="s">
        <v>1671</v>
      </c>
      <c r="C138" s="117"/>
      <c r="D138" s="118"/>
      <c r="E138" s="354"/>
      <c r="F138" s="354"/>
      <c r="G138" s="354"/>
      <c r="H138" s="354"/>
    </row>
    <row r="139" spans="1:8" hidden="1">
      <c r="A139" s="111" t="s">
        <v>632</v>
      </c>
      <c r="B139" s="459" t="s">
        <v>1670</v>
      </c>
      <c r="C139" s="310" t="s">
        <v>641</v>
      </c>
      <c r="D139" s="311"/>
      <c r="E139" s="354"/>
      <c r="F139" s="354"/>
      <c r="G139" s="354"/>
      <c r="H139" s="354"/>
    </row>
    <row r="140" spans="1:8" hidden="1">
      <c r="A140" s="111" t="s">
        <v>26</v>
      </c>
      <c r="B140" t="s">
        <v>1670</v>
      </c>
      <c r="C140" s="310" t="s">
        <v>641</v>
      </c>
      <c r="D140" s="311"/>
      <c r="E140" s="354"/>
      <c r="F140" s="354"/>
      <c r="G140" s="354"/>
      <c r="H140" s="354"/>
    </row>
    <row r="141" spans="1:8" hidden="1">
      <c r="A141" s="111" t="s">
        <v>32</v>
      </c>
      <c r="B141" s="309" t="s">
        <v>1670</v>
      </c>
      <c r="C141" s="310" t="s">
        <v>641</v>
      </c>
      <c r="D141" s="311"/>
      <c r="E141" s="354"/>
      <c r="F141" s="354"/>
      <c r="G141" s="354"/>
      <c r="H141" s="354"/>
    </row>
    <row r="142" spans="1:8" hidden="1">
      <c r="A142" s="111" t="s">
        <v>37</v>
      </c>
      <c r="B142" s="309"/>
      <c r="C142" s="310"/>
      <c r="D142" s="311"/>
      <c r="E142" s="354"/>
      <c r="F142" s="354"/>
      <c r="G142" s="354"/>
      <c r="H142" s="354"/>
    </row>
    <row r="143" spans="1:8" hidden="1">
      <c r="A143" s="111" t="s">
        <v>42</v>
      </c>
      <c r="B143" s="309"/>
      <c r="C143" s="310"/>
      <c r="D143" s="311"/>
      <c r="E143" s="354"/>
      <c r="F143" s="354"/>
      <c r="G143" s="354"/>
      <c r="H143" s="354"/>
    </row>
    <row r="144" spans="1:8" hidden="1">
      <c r="A144" s="313"/>
      <c r="B144" s="314"/>
      <c r="C144" s="315"/>
      <c r="D144" s="316"/>
      <c r="E144" s="354"/>
      <c r="F144" s="354"/>
      <c r="G144" s="354"/>
      <c r="H144" s="354"/>
    </row>
    <row r="145" spans="1:8" ht="45" customHeight="1">
      <c r="A145" s="274"/>
      <c r="B145" s="275" t="s">
        <v>1672</v>
      </c>
      <c r="C145" s="276"/>
      <c r="D145" s="277"/>
      <c r="E145" s="346"/>
      <c r="F145" s="326" t="s">
        <v>1672</v>
      </c>
      <c r="G145" s="348"/>
      <c r="H145" s="349"/>
    </row>
    <row r="146" spans="1:8" ht="39.75" customHeight="1">
      <c r="A146" s="229">
        <v>7</v>
      </c>
      <c r="B146" s="217" t="s">
        <v>1673</v>
      </c>
      <c r="C146" s="230"/>
      <c r="D146" s="231"/>
      <c r="E146" s="356">
        <v>6</v>
      </c>
      <c r="F146" s="326" t="s">
        <v>1673</v>
      </c>
      <c r="G146" s="357"/>
      <c r="H146" s="358"/>
    </row>
    <row r="147" spans="1:8" ht="74.25" customHeight="1">
      <c r="A147" s="106">
        <v>7.1</v>
      </c>
      <c r="B147" s="107" t="s">
        <v>1674</v>
      </c>
      <c r="C147" s="117"/>
      <c r="D147" s="118"/>
      <c r="E147" s="301">
        <v>6.1</v>
      </c>
      <c r="F147" s="302" t="s">
        <v>1675</v>
      </c>
      <c r="G147" s="340"/>
      <c r="H147" s="341"/>
    </row>
    <row r="148" spans="1:8" ht="27.95">
      <c r="A148" s="111" t="s">
        <v>632</v>
      </c>
      <c r="B148" s="712" t="s">
        <v>1676</v>
      </c>
      <c r="C148" s="310" t="s">
        <v>641</v>
      </c>
      <c r="D148" s="311"/>
      <c r="E148" s="312" t="s">
        <v>632</v>
      </c>
      <c r="F148" s="309" t="str">
        <f>B148</f>
        <v>Completed by using the Property Audit Checklist prior to admission. Example reviewed for Admirals (Ref: SAFM/COC-005879-F113).</v>
      </c>
      <c r="G148" s="310" t="str">
        <f>C148</f>
        <v>Y</v>
      </c>
      <c r="H148" s="311">
        <f>D148</f>
        <v>0</v>
      </c>
    </row>
    <row r="149" spans="1:8" ht="27.95">
      <c r="A149" s="111" t="s">
        <v>26</v>
      </c>
      <c r="B149" s="630" t="s">
        <v>1677</v>
      </c>
      <c r="C149" s="632" t="s">
        <v>641</v>
      </c>
      <c r="D149" s="311"/>
      <c r="E149" s="312" t="s">
        <v>26</v>
      </c>
      <c r="F149" s="309" t="str">
        <f t="shared" ref="F149:H152" si="14">B149</f>
        <v>Completed by using the Property Audit Checklist prior to admission. Example reviewed for Hall Manor (Ref: SAFM/COC-005879-F116) and New Kelso (Ref: SAFM/COC-005879-F117)</v>
      </c>
      <c r="G149" s="310" t="str">
        <f t="shared" si="14"/>
        <v>Y</v>
      </c>
      <c r="H149" s="311">
        <f t="shared" si="14"/>
        <v>0</v>
      </c>
    </row>
    <row r="150" spans="1:8" ht="56.1">
      <c r="A150" s="111" t="s">
        <v>32</v>
      </c>
      <c r="B150" s="309" t="s">
        <v>1678</v>
      </c>
      <c r="C150" s="310" t="s">
        <v>641</v>
      </c>
      <c r="D150" s="311"/>
      <c r="E150" s="312" t="s">
        <v>32</v>
      </c>
      <c r="F150" s="309" t="str">
        <f t="shared" si="14"/>
        <v>Pre-admission evaluation process is described in section 2 Entry Process of Appendix 3 to the Management Manual. Includes preparation of a Management Plan (if not already in place) and completion of a Property Audit Checklist prior to admission. Confirmed at audit for new member included in audit sample, Kirk Hill.</v>
      </c>
      <c r="G150" s="310" t="str">
        <f t="shared" si="14"/>
        <v>Y</v>
      </c>
      <c r="H150" s="311">
        <f t="shared" si="14"/>
        <v>0</v>
      </c>
    </row>
    <row r="151" spans="1:8">
      <c r="A151" s="111" t="s">
        <v>37</v>
      </c>
      <c r="B151" s="309"/>
      <c r="C151" s="310"/>
      <c r="D151" s="311"/>
      <c r="E151" s="312" t="s">
        <v>37</v>
      </c>
      <c r="F151" s="309" t="s">
        <v>1679</v>
      </c>
      <c r="G151" s="310" t="s">
        <v>641</v>
      </c>
      <c r="H151" s="311">
        <f t="shared" si="14"/>
        <v>0</v>
      </c>
    </row>
    <row r="152" spans="1:8" ht="21.75" customHeight="1">
      <c r="A152" s="111" t="s">
        <v>42</v>
      </c>
      <c r="B152" s="309"/>
      <c r="C152" s="310"/>
      <c r="D152" s="311"/>
      <c r="E152" s="312" t="s">
        <v>42</v>
      </c>
      <c r="F152" s="309">
        <f t="shared" si="14"/>
        <v>0</v>
      </c>
      <c r="G152" s="310">
        <f t="shared" si="14"/>
        <v>0</v>
      </c>
      <c r="H152" s="311">
        <f t="shared" si="14"/>
        <v>0</v>
      </c>
    </row>
    <row r="153" spans="1:8" ht="57.75" customHeight="1">
      <c r="A153" s="106"/>
      <c r="B153" s="107" t="s">
        <v>1680</v>
      </c>
      <c r="C153" s="117"/>
      <c r="D153" s="118"/>
      <c r="E153" s="301"/>
      <c r="F153" s="302" t="s">
        <v>1681</v>
      </c>
      <c r="G153" s="340"/>
      <c r="H153" s="341"/>
    </row>
    <row r="154" spans="1:8" ht="42">
      <c r="A154" s="111" t="s">
        <v>632</v>
      </c>
      <c r="B154" s="712" t="s">
        <v>1682</v>
      </c>
      <c r="C154" s="310" t="s">
        <v>641</v>
      </c>
      <c r="D154" s="311"/>
      <c r="E154" s="312" t="s">
        <v>632</v>
      </c>
      <c r="F154" s="309" t="str">
        <f t="shared" ref="F154:H158" si="15">B154</f>
        <v>Example reviewed for Admirals (Ref: SA-FM/COC-005879-F113). Site evaluation and compliance checks conducted as part of the entry process and development of a compliant forest management plan and evidenced in supporting records.</v>
      </c>
      <c r="G154" s="310" t="str">
        <f t="shared" si="15"/>
        <v>Y</v>
      </c>
      <c r="H154" s="311">
        <f t="shared" si="15"/>
        <v>0</v>
      </c>
    </row>
    <row r="155" spans="1:8" ht="42">
      <c r="A155" s="111" t="s">
        <v>26</v>
      </c>
      <c r="B155" s="630" t="s">
        <v>1683</v>
      </c>
      <c r="C155" s="632" t="s">
        <v>641</v>
      </c>
      <c r="D155" s="311"/>
      <c r="E155" s="312" t="s">
        <v>26</v>
      </c>
      <c r="F155" s="309" t="str">
        <f t="shared" si="15"/>
        <v>Example reviewed for Hall Manor (Ref: SAFM/COC-005879-F116) and New Kelso (Ref: SAFM/COC-005879-F117). Site evaluation and compliance checks conducted as part of the entry process and development of a compliant forest management plan and evidenced in supporting records.</v>
      </c>
      <c r="G155" s="310" t="str">
        <f t="shared" si="15"/>
        <v>Y</v>
      </c>
      <c r="H155" s="311">
        <f t="shared" si="15"/>
        <v>0</v>
      </c>
    </row>
    <row r="156" spans="1:8" ht="42">
      <c r="A156" s="111" t="s">
        <v>32</v>
      </c>
      <c r="B156" s="309" t="s">
        <v>1684</v>
      </c>
      <c r="C156" s="310" t="s">
        <v>641</v>
      </c>
      <c r="D156" s="311"/>
      <c r="E156" s="312" t="s">
        <v>32</v>
      </c>
      <c r="F156" s="309" t="str">
        <f t="shared" si="15"/>
        <v>Site evaluation and compliance checks conducted as part of the entry process and development of a compliant forest management plan and evidenced in supporting records. Confirmed at audit for new member included in audit sample, Kirk Hill.</v>
      </c>
      <c r="G156" s="310" t="str">
        <f t="shared" si="15"/>
        <v>Y</v>
      </c>
      <c r="H156" s="311">
        <f t="shared" si="15"/>
        <v>0</v>
      </c>
    </row>
    <row r="157" spans="1:8" ht="27.95">
      <c r="A157" s="111" t="s">
        <v>37</v>
      </c>
      <c r="B157" s="309"/>
      <c r="C157" s="310"/>
      <c r="D157" s="311"/>
      <c r="E157" s="312" t="s">
        <v>37</v>
      </c>
      <c r="F157" s="309" t="s">
        <v>1685</v>
      </c>
      <c r="G157" s="310" t="s">
        <v>641</v>
      </c>
      <c r="H157" s="311">
        <f t="shared" si="15"/>
        <v>0</v>
      </c>
    </row>
    <row r="158" spans="1:8">
      <c r="A158" s="111" t="s">
        <v>42</v>
      </c>
      <c r="B158" s="309"/>
      <c r="C158" s="310"/>
      <c r="D158" s="311"/>
      <c r="E158" s="312" t="s">
        <v>42</v>
      </c>
      <c r="F158" s="309">
        <f t="shared" si="15"/>
        <v>0</v>
      </c>
      <c r="G158" s="310">
        <f t="shared" si="15"/>
        <v>0</v>
      </c>
      <c r="H158" s="311">
        <f t="shared" si="15"/>
        <v>0</v>
      </c>
    </row>
    <row r="159" spans="1:8" ht="56.25" customHeight="1">
      <c r="A159" s="106"/>
      <c r="B159" s="107" t="s">
        <v>1686</v>
      </c>
      <c r="C159" s="117"/>
      <c r="D159" s="118"/>
      <c r="E159" s="301"/>
      <c r="F159" s="302" t="s">
        <v>1687</v>
      </c>
      <c r="G159" s="340"/>
      <c r="H159" s="341"/>
    </row>
    <row r="160" spans="1:8">
      <c r="A160" s="111" t="s">
        <v>632</v>
      </c>
      <c r="B160" s="459" t="s">
        <v>1688</v>
      </c>
      <c r="C160" s="310" t="s">
        <v>641</v>
      </c>
      <c r="D160" s="311"/>
      <c r="E160" s="312" t="s">
        <v>632</v>
      </c>
      <c r="F160" s="309" t="str">
        <f t="shared" ref="F160:H164" si="16">B160</f>
        <v>Single RMG managed by Fountains Forestry UK Limited</v>
      </c>
      <c r="G160" s="310" t="str">
        <f t="shared" si="16"/>
        <v>Y</v>
      </c>
      <c r="H160" s="311">
        <f t="shared" si="16"/>
        <v>0</v>
      </c>
    </row>
    <row r="161" spans="1:8" s="333" customFormat="1" ht="15">
      <c r="A161" s="111" t="s">
        <v>26</v>
      </c>
      <c r="B161" s="631" t="s">
        <v>1688</v>
      </c>
      <c r="C161" s="632" t="s">
        <v>641</v>
      </c>
      <c r="D161" s="311"/>
      <c r="E161" s="312" t="s">
        <v>26</v>
      </c>
      <c r="F161" s="309" t="str">
        <f t="shared" si="16"/>
        <v>Single RMG managed by Fountains Forestry UK Limited</v>
      </c>
      <c r="G161" s="310" t="str">
        <f t="shared" si="16"/>
        <v>Y</v>
      </c>
      <c r="H161" s="311">
        <f t="shared" si="16"/>
        <v>0</v>
      </c>
    </row>
    <row r="162" spans="1:8" ht="19.5" customHeight="1">
      <c r="A162" s="111" t="s">
        <v>32</v>
      </c>
      <c r="B162" s="309" t="s">
        <v>1688</v>
      </c>
      <c r="C162" s="632" t="s">
        <v>641</v>
      </c>
      <c r="D162" s="311"/>
      <c r="E162" s="312" t="s">
        <v>32</v>
      </c>
      <c r="F162" s="309" t="str">
        <f t="shared" si="16"/>
        <v>Single RMG managed by Fountains Forestry UK Limited</v>
      </c>
      <c r="G162" s="310" t="str">
        <f t="shared" si="16"/>
        <v>Y</v>
      </c>
      <c r="H162" s="311">
        <f t="shared" si="16"/>
        <v>0</v>
      </c>
    </row>
    <row r="163" spans="1:8" ht="19.5" customHeight="1">
      <c r="A163" s="111" t="s">
        <v>37</v>
      </c>
      <c r="B163" s="309"/>
      <c r="C163" s="310"/>
      <c r="D163" s="311"/>
      <c r="E163" s="312" t="s">
        <v>37</v>
      </c>
      <c r="F163" s="309" t="s">
        <v>1688</v>
      </c>
      <c r="G163" s="310" t="s">
        <v>641</v>
      </c>
      <c r="H163" s="311">
        <f t="shared" si="16"/>
        <v>0</v>
      </c>
    </row>
    <row r="164" spans="1:8">
      <c r="A164" s="111" t="s">
        <v>42</v>
      </c>
      <c r="B164" s="309"/>
      <c r="C164" s="310"/>
      <c r="D164" s="311"/>
      <c r="E164" s="312" t="s">
        <v>42</v>
      </c>
      <c r="F164" s="309">
        <f t="shared" si="16"/>
        <v>0</v>
      </c>
      <c r="G164" s="310">
        <f t="shared" si="16"/>
        <v>0</v>
      </c>
      <c r="H164" s="311">
        <f t="shared" si="16"/>
        <v>0</v>
      </c>
    </row>
    <row r="165" spans="1:8">
      <c r="A165" s="313"/>
      <c r="B165" s="314"/>
      <c r="C165" s="315"/>
      <c r="D165" s="316"/>
      <c r="E165" s="313"/>
    </row>
    <row r="166" spans="1:8">
      <c r="A166" s="263">
        <v>8</v>
      </c>
      <c r="B166" s="114"/>
      <c r="C166" s="115"/>
      <c r="D166" s="116"/>
      <c r="E166" s="359">
        <v>7</v>
      </c>
      <c r="F166" s="297" t="s">
        <v>1689</v>
      </c>
      <c r="G166" s="360"/>
      <c r="H166" s="361"/>
    </row>
    <row r="167" spans="1:8" ht="278.25" customHeight="1">
      <c r="A167" s="263">
        <v>8.1</v>
      </c>
      <c r="B167" s="114" t="s">
        <v>1690</v>
      </c>
      <c r="C167" s="115"/>
      <c r="D167" s="116"/>
      <c r="E167" s="321">
        <v>7.1</v>
      </c>
      <c r="F167" s="322" t="s">
        <v>1691</v>
      </c>
      <c r="G167" s="323"/>
      <c r="H167" s="324"/>
    </row>
    <row r="168" spans="1:8" ht="64.5" customHeight="1">
      <c r="A168" s="263"/>
      <c r="B168" s="114" t="s">
        <v>1692</v>
      </c>
      <c r="C168" s="115"/>
      <c r="D168" s="116"/>
      <c r="E168" s="321"/>
      <c r="F168" s="322" t="s">
        <v>1693</v>
      </c>
      <c r="G168" s="323"/>
      <c r="H168" s="324"/>
    </row>
    <row r="169" spans="1:8" ht="51.75" customHeight="1">
      <c r="A169" s="263"/>
      <c r="B169" s="114" t="s">
        <v>1694</v>
      </c>
      <c r="C169" s="115"/>
      <c r="D169" s="116"/>
      <c r="E169" s="321"/>
      <c r="F169" s="322" t="s">
        <v>1695</v>
      </c>
      <c r="G169" s="323"/>
      <c r="H169" s="324"/>
    </row>
    <row r="170" spans="1:8" ht="42">
      <c r="A170" s="111" t="s">
        <v>632</v>
      </c>
      <c r="B170" s="713" t="s">
        <v>1696</v>
      </c>
      <c r="C170" s="310" t="s">
        <v>641</v>
      </c>
      <c r="D170" s="311"/>
      <c r="E170" s="312" t="s">
        <v>632</v>
      </c>
      <c r="F170" s="309" t="str">
        <f t="shared" ref="F170:H174" si="17">B170</f>
        <v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v>
      </c>
      <c r="G170" s="310" t="str">
        <f t="shared" si="17"/>
        <v>Y</v>
      </c>
      <c r="H170" s="311">
        <f t="shared" si="17"/>
        <v>0</v>
      </c>
    </row>
    <row r="171" spans="1:8" ht="56.1">
      <c r="A171" s="111" t="s">
        <v>26</v>
      </c>
      <c r="B171" s="630" t="s">
        <v>1697</v>
      </c>
      <c r="C171" s="632" t="s">
        <v>641</v>
      </c>
      <c r="D171" s="311"/>
      <c r="E171" s="312" t="s">
        <v>26</v>
      </c>
      <c r="F171" s="309" t="str">
        <f t="shared" si="17"/>
        <v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Agreements (AG-INF) reviewed – Penmanshiel (04.10.2021), Hall Manor (30.11.2021) and New Kelso (17.01.2022)  </v>
      </c>
      <c r="G171" s="310" t="str">
        <f t="shared" si="17"/>
        <v>Y</v>
      </c>
      <c r="H171" s="311">
        <f t="shared" si="17"/>
        <v>0</v>
      </c>
    </row>
    <row r="172" spans="1:8" ht="42">
      <c r="A172" s="111" t="s">
        <v>32</v>
      </c>
      <c r="B172" s="309" t="s">
        <v>1698</v>
      </c>
      <c r="C172" s="310" t="s">
        <v>641</v>
      </c>
      <c r="D172" s="311"/>
      <c r="E172" s="312" t="s">
        <v>32</v>
      </c>
      <c r="F172" s="309" t="str">
        <f t="shared" si="17"/>
        <v>Group Members are issued with Forest Certification Agreements AG-INF &amp; AG-INE (External), explaining the aims, ambitions and policies for forest certifications and setting out the roles, process, requirements and group rules for membership. E.g. Kirk Hill (19/01/2023).</v>
      </c>
      <c r="G172" s="310" t="str">
        <f t="shared" si="17"/>
        <v>Y</v>
      </c>
      <c r="H172" s="311">
        <f t="shared" si="17"/>
        <v>0</v>
      </c>
    </row>
    <row r="173" spans="1:8" ht="27.95">
      <c r="A173" s="111" t="s">
        <v>37</v>
      </c>
      <c r="B173" s="309"/>
      <c r="C173" s="310"/>
      <c r="D173" s="311"/>
      <c r="E173" s="312" t="s">
        <v>37</v>
      </c>
      <c r="F173" s="309" t="s">
        <v>1699</v>
      </c>
      <c r="G173" s="310" t="s">
        <v>641</v>
      </c>
      <c r="H173" s="311">
        <f t="shared" si="17"/>
        <v>0</v>
      </c>
    </row>
    <row r="174" spans="1:8">
      <c r="A174" s="111" t="s">
        <v>42</v>
      </c>
      <c r="B174" s="309"/>
      <c r="C174" s="310"/>
      <c r="D174" s="311"/>
      <c r="E174" s="312" t="s">
        <v>42</v>
      </c>
      <c r="F174" s="309">
        <f t="shared" si="17"/>
        <v>0</v>
      </c>
      <c r="G174" s="310">
        <f t="shared" si="17"/>
        <v>0</v>
      </c>
      <c r="H174" s="311">
        <f t="shared" si="17"/>
        <v>0</v>
      </c>
    </row>
    <row r="175" spans="1:8">
      <c r="A175" s="313"/>
      <c r="B175" s="314"/>
      <c r="C175" s="315"/>
      <c r="D175" s="316"/>
      <c r="E175" s="313"/>
    </row>
    <row r="176" spans="1:8" ht="31.5" customHeight="1">
      <c r="A176" s="229">
        <v>9</v>
      </c>
      <c r="B176" s="217" t="s">
        <v>1700</v>
      </c>
      <c r="C176" s="232"/>
      <c r="D176" s="233"/>
      <c r="E176" s="356">
        <v>8</v>
      </c>
      <c r="F176" s="326" t="s">
        <v>1700</v>
      </c>
      <c r="G176" s="362"/>
      <c r="H176" s="363"/>
    </row>
    <row r="177" spans="1:8" ht="261.75" customHeight="1">
      <c r="A177" s="106">
        <v>9.1</v>
      </c>
      <c r="B177" s="114" t="s">
        <v>1701</v>
      </c>
      <c r="C177" s="115"/>
      <c r="D177" s="116"/>
      <c r="E177" s="301">
        <v>8.1</v>
      </c>
      <c r="F177" s="322" t="s">
        <v>1702</v>
      </c>
      <c r="G177" s="323"/>
      <c r="H177" s="324"/>
    </row>
    <row r="178" spans="1:8" ht="87" customHeight="1">
      <c r="A178" s="106"/>
      <c r="B178" s="214" t="s">
        <v>1703</v>
      </c>
      <c r="C178" s="115"/>
      <c r="D178" s="116"/>
      <c r="E178" s="301"/>
      <c r="F178" s="329" t="s">
        <v>1704</v>
      </c>
      <c r="G178" s="323"/>
      <c r="H178" s="324"/>
    </row>
    <row r="179" spans="1:8">
      <c r="A179" s="111" t="s">
        <v>632</v>
      </c>
      <c r="B179" s="439" t="s">
        <v>1705</v>
      </c>
      <c r="C179" s="365" t="s">
        <v>641</v>
      </c>
      <c r="D179" s="366"/>
      <c r="E179" s="312" t="s">
        <v>632</v>
      </c>
      <c r="F179" s="309" t="str">
        <f t="shared" ref="F179:H183" si="18">B179</f>
        <v>The FMM Issue 3 – July 2021 sections 1.4 and Appendix III sets out the group rules and requirements.</v>
      </c>
      <c r="G179" s="310" t="str">
        <f t="shared" si="18"/>
        <v>Y</v>
      </c>
      <c r="H179" s="311">
        <f t="shared" si="18"/>
        <v>0</v>
      </c>
    </row>
    <row r="180" spans="1:8">
      <c r="A180" s="111" t="s">
        <v>26</v>
      </c>
      <c r="B180" s="716" t="s">
        <v>1706</v>
      </c>
      <c r="C180" s="634" t="s">
        <v>641</v>
      </c>
      <c r="D180" s="311"/>
      <c r="E180" s="312" t="s">
        <v>26</v>
      </c>
      <c r="F180" s="309" t="str">
        <f t="shared" si="18"/>
        <v>The FMM Issue 4 – May 2022 sections 1.4 and Appendix III sets out the group rules and requirements.</v>
      </c>
      <c r="G180" s="310" t="str">
        <f t="shared" si="18"/>
        <v>Y</v>
      </c>
      <c r="H180" s="311">
        <f t="shared" si="18"/>
        <v>0</v>
      </c>
    </row>
    <row r="181" spans="1:8" ht="27.95">
      <c r="A181" s="111" t="s">
        <v>32</v>
      </c>
      <c r="B181" s="309" t="s">
        <v>1707</v>
      </c>
      <c r="C181" s="310" t="s">
        <v>641</v>
      </c>
      <c r="D181" s="311"/>
      <c r="E181" s="312" t="s">
        <v>32</v>
      </c>
      <c r="F181" s="309" t="str">
        <f>B181</f>
        <v>The FMM Issue 4.1 – August 2022 sections 1.4 and Appendix III sets out the group rules and requirements.</v>
      </c>
      <c r="G181" s="310" t="str">
        <f t="shared" si="18"/>
        <v>Y</v>
      </c>
      <c r="H181" s="311">
        <f t="shared" si="18"/>
        <v>0</v>
      </c>
    </row>
    <row r="182" spans="1:8">
      <c r="A182" s="111" t="s">
        <v>37</v>
      </c>
      <c r="B182" s="309"/>
      <c r="C182" s="310"/>
      <c r="D182" s="311"/>
      <c r="E182" s="312" t="s">
        <v>37</v>
      </c>
      <c r="F182" s="309" t="str">
        <f>B181</f>
        <v>The FMM Issue 4.1 – August 2022 sections 1.4 and Appendix III sets out the group rules and requirements.</v>
      </c>
      <c r="G182" s="310" t="s">
        <v>641</v>
      </c>
      <c r="H182" s="311">
        <f t="shared" si="18"/>
        <v>0</v>
      </c>
    </row>
    <row r="183" spans="1:8">
      <c r="A183" s="111" t="s">
        <v>42</v>
      </c>
      <c r="B183" s="309"/>
      <c r="C183" s="310"/>
      <c r="D183" s="311"/>
      <c r="E183" s="312" t="s">
        <v>42</v>
      </c>
      <c r="F183" s="309">
        <f t="shared" si="18"/>
        <v>0</v>
      </c>
      <c r="G183" s="310">
        <f t="shared" si="18"/>
        <v>0</v>
      </c>
      <c r="H183" s="311">
        <f t="shared" si="18"/>
        <v>0</v>
      </c>
    </row>
    <row r="184" spans="1:8">
      <c r="A184" s="313"/>
      <c r="B184" s="314"/>
      <c r="C184" s="315"/>
      <c r="D184" s="316"/>
      <c r="E184" s="313"/>
    </row>
    <row r="185" spans="1:8" ht="45" customHeight="1">
      <c r="A185" s="234">
        <v>10</v>
      </c>
      <c r="B185" s="235" t="s">
        <v>1708</v>
      </c>
      <c r="C185" s="236"/>
      <c r="D185" s="237"/>
      <c r="E185" s="367">
        <v>9</v>
      </c>
      <c r="F185" s="368" t="s">
        <v>1708</v>
      </c>
      <c r="G185" s="369"/>
      <c r="H185" s="370"/>
    </row>
    <row r="186" spans="1:8" ht="66.75" customHeight="1">
      <c r="A186" s="238"/>
      <c r="B186" s="284" t="s">
        <v>1709</v>
      </c>
      <c r="C186" s="285"/>
      <c r="D186" s="239"/>
      <c r="E186" s="371">
        <v>9.1</v>
      </c>
      <c r="F186" s="372" t="s">
        <v>1710</v>
      </c>
      <c r="G186" s="289"/>
      <c r="H186" s="373"/>
    </row>
    <row r="187" spans="1:8" ht="178.5" customHeight="1">
      <c r="A187" s="238"/>
      <c r="B187" s="284" t="s">
        <v>1711</v>
      </c>
      <c r="C187" s="285"/>
      <c r="D187" s="239"/>
      <c r="E187" s="371"/>
      <c r="F187" s="372" t="s">
        <v>1711</v>
      </c>
      <c r="G187" s="289"/>
      <c r="H187" s="373"/>
    </row>
    <row r="188" spans="1:8" ht="38.25" customHeight="1">
      <c r="A188" s="238"/>
      <c r="B188" s="374" t="s">
        <v>1712</v>
      </c>
      <c r="C188" s="285"/>
      <c r="D188" s="239"/>
      <c r="E188" s="371"/>
      <c r="F188" s="288" t="s">
        <v>1712</v>
      </c>
      <c r="G188" s="289"/>
      <c r="H188" s="373"/>
    </row>
    <row r="189" spans="1:8" ht="229.5" customHeight="1">
      <c r="A189" s="238"/>
      <c r="B189" s="284" t="s">
        <v>1713</v>
      </c>
      <c r="C189" s="285"/>
      <c r="D189" s="239"/>
      <c r="E189" s="371"/>
      <c r="F189" s="372" t="s">
        <v>1714</v>
      </c>
      <c r="G189" s="289"/>
      <c r="H189" s="373"/>
    </row>
    <row r="190" spans="1:8" ht="93.75" customHeight="1">
      <c r="A190" s="240"/>
      <c r="B190" s="243" t="s">
        <v>1715</v>
      </c>
      <c r="C190" s="241"/>
      <c r="D190" s="242"/>
      <c r="E190" s="375"/>
      <c r="F190" s="376" t="s">
        <v>1716</v>
      </c>
      <c r="G190" s="377"/>
      <c r="H190" s="378"/>
    </row>
    <row r="191" spans="1:8" ht="95.25" customHeight="1">
      <c r="A191" s="110" t="s">
        <v>632</v>
      </c>
      <c r="B191" s="717" t="s">
        <v>1717</v>
      </c>
      <c r="C191" s="306" t="s">
        <v>641</v>
      </c>
      <c r="D191" s="307"/>
      <c r="E191" s="308" t="s">
        <v>632</v>
      </c>
      <c r="F191" s="309" t="str">
        <f t="shared" ref="F191:H195" si="19">B191</f>
        <v>Forestry Datanet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v>
      </c>
      <c r="G191" s="310" t="str">
        <f t="shared" si="19"/>
        <v>Y</v>
      </c>
      <c r="H191" s="311">
        <f t="shared" si="19"/>
        <v>0</v>
      </c>
    </row>
    <row r="192" spans="1:8" ht="69.95">
      <c r="A192" s="111" t="s">
        <v>26</v>
      </c>
      <c r="B192" s="630" t="s">
        <v>1718</v>
      </c>
      <c r="C192" s="635" t="s">
        <v>641</v>
      </c>
      <c r="D192" s="311"/>
      <c r="E192" s="312" t="s">
        <v>26</v>
      </c>
      <c r="F192" s="309" t="str">
        <f t="shared" si="19"/>
        <v>Forestry Datanet, One Drive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v>
      </c>
      <c r="G192" s="310" t="str">
        <f t="shared" si="19"/>
        <v>Y</v>
      </c>
      <c r="H192" s="311">
        <f t="shared" si="19"/>
        <v>0</v>
      </c>
    </row>
    <row r="193" spans="1:8" ht="84">
      <c r="A193" s="111" t="s">
        <v>32</v>
      </c>
      <c r="B193" s="309" t="s">
        <v>1719</v>
      </c>
      <c r="C193" s="310" t="s">
        <v>641</v>
      </c>
      <c r="D193" s="311"/>
      <c r="E193" s="312" t="s">
        <v>32</v>
      </c>
      <c r="F193" s="309" t="str">
        <f t="shared" si="19"/>
        <v>Forestry Datanet, One Drive/TEAMs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
All records requested during audit were available for inspection.</v>
      </c>
      <c r="G193" s="310" t="str">
        <f t="shared" si="19"/>
        <v>Y</v>
      </c>
      <c r="H193" s="311">
        <f t="shared" si="19"/>
        <v>0</v>
      </c>
    </row>
    <row r="194" spans="1:8" ht="56.1">
      <c r="A194" s="111" t="s">
        <v>37</v>
      </c>
      <c r="B194" s="309"/>
      <c r="C194" s="310"/>
      <c r="D194" s="311"/>
      <c r="E194" s="312" t="s">
        <v>37</v>
      </c>
      <c r="F194" s="309" t="s">
        <v>1720</v>
      </c>
      <c r="G194" s="310" t="s">
        <v>641</v>
      </c>
      <c r="H194" s="311">
        <f t="shared" si="19"/>
        <v>0</v>
      </c>
    </row>
    <row r="195" spans="1:8">
      <c r="A195" s="111" t="s">
        <v>42</v>
      </c>
      <c r="B195" s="309"/>
      <c r="C195" s="310"/>
      <c r="D195" s="311"/>
      <c r="E195" s="312" t="s">
        <v>42</v>
      </c>
      <c r="F195" s="309">
        <f t="shared" si="19"/>
        <v>0</v>
      </c>
      <c r="G195" s="310">
        <f t="shared" si="19"/>
        <v>0</v>
      </c>
      <c r="H195" s="311">
        <f t="shared" si="19"/>
        <v>0</v>
      </c>
    </row>
    <row r="196" spans="1:8">
      <c r="A196" s="313"/>
      <c r="B196" s="314"/>
      <c r="C196" s="315"/>
      <c r="D196" s="316"/>
      <c r="E196" s="313"/>
    </row>
    <row r="197" spans="1:8" ht="32.25" customHeight="1">
      <c r="A197" s="263">
        <v>10.199999999999999</v>
      </c>
      <c r="B197" s="114" t="s">
        <v>1721</v>
      </c>
      <c r="C197" s="115"/>
      <c r="D197" s="116"/>
      <c r="E197" s="321">
        <v>9.1999999999999993</v>
      </c>
      <c r="F197" s="322" t="s">
        <v>1721</v>
      </c>
      <c r="G197" s="323"/>
      <c r="H197" s="324"/>
    </row>
    <row r="198" spans="1:8" ht="27.95">
      <c r="A198" s="111" t="s">
        <v>632</v>
      </c>
      <c r="B198" s="713" t="s">
        <v>1722</v>
      </c>
      <c r="C198" s="310" t="s">
        <v>641</v>
      </c>
      <c r="D198" s="311"/>
      <c r="E198" s="312" t="s">
        <v>632</v>
      </c>
      <c r="F198" s="309" t="str">
        <f t="shared" ref="F198:H202" si="20">B198</f>
        <v xml:space="preserve">FMM and standard group procedures require minimum holding periods for information. All records are maintained and securely backed up. GR10.3 </v>
      </c>
      <c r="G198" s="310" t="str">
        <f t="shared" si="20"/>
        <v>Y</v>
      </c>
      <c r="H198" s="311">
        <f t="shared" si="20"/>
        <v>0</v>
      </c>
    </row>
    <row r="199" spans="1:8" ht="27.95">
      <c r="A199" s="111" t="s">
        <v>26</v>
      </c>
      <c r="B199" s="630" t="s">
        <v>1723</v>
      </c>
      <c r="C199" s="632" t="s">
        <v>641</v>
      </c>
      <c r="D199" s="311"/>
      <c r="E199" s="312" t="s">
        <v>26</v>
      </c>
      <c r="F199" s="309" t="str">
        <f t="shared" si="20"/>
        <v xml:space="preserve">FMM and standard group procedures require minimum holding periods for information. All records are maintained cloud based and securely backed up.  </v>
      </c>
      <c r="G199" s="310" t="str">
        <f t="shared" si="20"/>
        <v>Y</v>
      </c>
      <c r="H199" s="311">
        <f t="shared" si="20"/>
        <v>0</v>
      </c>
    </row>
    <row r="200" spans="1:8" ht="34.5" customHeight="1">
      <c r="A200" s="111" t="s">
        <v>32</v>
      </c>
      <c r="B200" s="309" t="s">
        <v>1724</v>
      </c>
      <c r="C200" s="310" t="s">
        <v>641</v>
      </c>
      <c r="D200" s="311"/>
      <c r="E200" s="312" t="s">
        <v>32</v>
      </c>
      <c r="F200" s="309" t="str">
        <f t="shared" si="20"/>
        <v xml:space="preserve">FMM (section 2.9.1) and standard group procedures require minimum holding periods for information. All records are maintained cloud based and securely backed up.  </v>
      </c>
      <c r="G200" s="310" t="str">
        <f t="shared" si="20"/>
        <v>Y</v>
      </c>
      <c r="H200" s="311">
        <f t="shared" si="20"/>
        <v>0</v>
      </c>
    </row>
    <row r="201" spans="1:8">
      <c r="A201" s="111" t="s">
        <v>37</v>
      </c>
      <c r="B201" s="309"/>
      <c r="C201" s="310"/>
      <c r="D201" s="311"/>
      <c r="E201" s="312" t="s">
        <v>37</v>
      </c>
      <c r="F201" s="309" t="s">
        <v>1725</v>
      </c>
      <c r="G201" s="310">
        <f t="shared" si="20"/>
        <v>0</v>
      </c>
      <c r="H201" s="311">
        <f t="shared" si="20"/>
        <v>0</v>
      </c>
    </row>
    <row r="202" spans="1:8">
      <c r="A202" s="111" t="s">
        <v>42</v>
      </c>
      <c r="B202" s="309"/>
      <c r="C202" s="310"/>
      <c r="D202" s="311"/>
      <c r="E202" s="312" t="s">
        <v>42</v>
      </c>
      <c r="F202" s="309">
        <f t="shared" si="20"/>
        <v>0</v>
      </c>
      <c r="G202" s="310">
        <f t="shared" si="20"/>
        <v>0</v>
      </c>
      <c r="H202" s="311">
        <f t="shared" si="20"/>
        <v>0</v>
      </c>
    </row>
    <row r="203" spans="1:8">
      <c r="A203" s="313"/>
      <c r="B203" s="314"/>
      <c r="C203" s="315"/>
      <c r="D203" s="316"/>
      <c r="E203" s="350"/>
      <c r="F203" s="351"/>
      <c r="G203" s="352"/>
      <c r="H203" s="353"/>
    </row>
    <row r="204" spans="1:8" ht="11.25" customHeight="1">
      <c r="A204" s="106">
        <v>10.3</v>
      </c>
      <c r="B204" s="107" t="s">
        <v>1726</v>
      </c>
      <c r="C204" s="112"/>
      <c r="D204" s="113"/>
      <c r="E204" s="350"/>
      <c r="F204" s="351"/>
      <c r="G204" s="352"/>
      <c r="H204" s="353"/>
    </row>
    <row r="205" spans="1:8" ht="9.75" customHeight="1">
      <c r="A205" s="106"/>
      <c r="B205" s="214" t="s">
        <v>1727</v>
      </c>
      <c r="C205" s="115"/>
      <c r="D205" s="116"/>
      <c r="E205" s="354"/>
      <c r="F205" s="354"/>
      <c r="G205" s="354"/>
      <c r="H205" s="354"/>
    </row>
    <row r="206" spans="1:8" ht="42" hidden="1">
      <c r="A206" s="111" t="s">
        <v>632</v>
      </c>
      <c r="B206" s="713" t="s">
        <v>1728</v>
      </c>
      <c r="C206" s="365" t="s">
        <v>641</v>
      </c>
      <c r="D206" s="366"/>
      <c r="E206" s="354"/>
      <c r="F206" s="354"/>
      <c r="G206" s="354"/>
      <c r="H206" s="354"/>
    </row>
    <row r="207" spans="1:8" ht="42" hidden="1">
      <c r="A207" s="111" t="s">
        <v>26</v>
      </c>
      <c r="B207" s="630" t="s">
        <v>1728</v>
      </c>
      <c r="C207" s="634" t="s">
        <v>641</v>
      </c>
      <c r="D207" s="311"/>
      <c r="E207" s="354"/>
      <c r="F207" s="354"/>
      <c r="G207" s="354"/>
      <c r="H207" s="354"/>
    </row>
    <row r="208" spans="1:8" ht="111.95" hidden="1">
      <c r="A208" s="111" t="s">
        <v>32</v>
      </c>
      <c r="B208" s="309" t="s">
        <v>1729</v>
      </c>
      <c r="C208" s="310" t="s">
        <v>641</v>
      </c>
      <c r="D208" s="311"/>
      <c r="E208" s="354"/>
      <c r="F208" s="354"/>
      <c r="G208" s="354"/>
      <c r="H208" s="354"/>
    </row>
    <row r="209" spans="1:12" hidden="1">
      <c r="A209" s="111" t="s">
        <v>37</v>
      </c>
      <c r="B209" s="309"/>
      <c r="C209" s="310"/>
      <c r="D209" s="311"/>
      <c r="E209" s="354"/>
      <c r="F209" s="354"/>
      <c r="G209" s="354"/>
      <c r="H209" s="354"/>
    </row>
    <row r="210" spans="1:12" hidden="1">
      <c r="A210" s="111" t="s">
        <v>42</v>
      </c>
      <c r="B210" s="309"/>
      <c r="C210" s="310"/>
      <c r="D210" s="311"/>
      <c r="E210" s="354"/>
      <c r="F210" s="354"/>
      <c r="G210" s="354"/>
      <c r="H210" s="354"/>
    </row>
    <row r="211" spans="1:12" hidden="1">
      <c r="A211" s="313"/>
      <c r="B211" s="314"/>
      <c r="C211" s="315"/>
      <c r="D211" s="316"/>
      <c r="E211" s="354"/>
      <c r="F211" s="354"/>
      <c r="G211" s="354"/>
      <c r="H211" s="354"/>
    </row>
    <row r="212" spans="1:12" ht="36.75" customHeight="1">
      <c r="A212" s="263">
        <v>11</v>
      </c>
      <c r="B212" s="114" t="s">
        <v>1730</v>
      </c>
      <c r="C212" s="115"/>
      <c r="D212" s="116"/>
      <c r="E212" s="359">
        <v>10</v>
      </c>
      <c r="F212" s="297" t="s">
        <v>1730</v>
      </c>
      <c r="G212" s="360"/>
      <c r="H212" s="361"/>
    </row>
    <row r="213" spans="1:12" s="379" customFormat="1" ht="193.5" customHeight="1">
      <c r="A213" s="263">
        <v>11.1</v>
      </c>
      <c r="B213" s="114" t="s">
        <v>1731</v>
      </c>
      <c r="C213" s="115"/>
      <c r="D213" s="116"/>
      <c r="E213" s="321">
        <v>10.1</v>
      </c>
      <c r="F213" s="322" t="s">
        <v>1732</v>
      </c>
      <c r="G213" s="323"/>
      <c r="H213" s="324"/>
      <c r="J213" s="255"/>
      <c r="K213" s="255"/>
      <c r="L213" s="259"/>
    </row>
    <row r="214" spans="1:12" ht="54" customHeight="1">
      <c r="A214" s="111" t="s">
        <v>632</v>
      </c>
      <c r="B214" s="713" t="s">
        <v>1733</v>
      </c>
      <c r="C214" s="310" t="s">
        <v>641</v>
      </c>
      <c r="D214" s="311"/>
      <c r="E214" s="312" t="s">
        <v>632</v>
      </c>
      <c r="F214" s="309" t="str">
        <f>B214</f>
        <v>FMM sets out the requirements and these are agreed with the certification body and audits conducted. All monitoring (Internal and external) is included with the groups management review procedures and any finding shared and actioned as necessary.</v>
      </c>
      <c r="G214" s="310" t="str">
        <f>C214</f>
        <v>Y</v>
      </c>
      <c r="H214" s="311">
        <f>D214</f>
        <v>0</v>
      </c>
    </row>
    <row r="215" spans="1:12" ht="42">
      <c r="A215" s="111" t="s">
        <v>26</v>
      </c>
      <c r="B215" s="630" t="s">
        <v>1733</v>
      </c>
      <c r="C215" s="632" t="s">
        <v>641</v>
      </c>
      <c r="D215" s="311"/>
      <c r="E215" s="312" t="s">
        <v>26</v>
      </c>
      <c r="F215" s="309" t="str">
        <f t="shared" ref="F215:H218" si="21">B215</f>
        <v>FMM sets out the requirements and these are agreed with the certification body and audits conducted. All monitoring (Internal and external) is included with the groups management review procedures and any finding shared and actioned as necessary.</v>
      </c>
      <c r="G215" s="310" t="str">
        <f t="shared" si="21"/>
        <v>Y</v>
      </c>
      <c r="H215" s="311">
        <f t="shared" si="21"/>
        <v>0</v>
      </c>
      <c r="J215" s="256"/>
      <c r="K215" s="258"/>
      <c r="L215" s="258"/>
    </row>
    <row r="216" spans="1:12" ht="68.25" customHeight="1">
      <c r="A216" s="111" t="s">
        <v>32</v>
      </c>
      <c r="B216" s="309" t="s">
        <v>1734</v>
      </c>
      <c r="C216" s="310" t="s">
        <v>641</v>
      </c>
      <c r="D216" s="311"/>
      <c r="E216" s="312" t="s">
        <v>32</v>
      </c>
      <c r="F216" s="309" t="str">
        <f t="shared" si="21"/>
        <v>Internal monitoring system documented in section 7 Monitoring and Auditing of the Management Manual (includes elements required above). All monitoring (Internal and external) is included with the groups management review procedures and any finding shared and actioned as necessary. Implementation confirmed at audit.</v>
      </c>
      <c r="G216" s="310" t="str">
        <f t="shared" si="21"/>
        <v>Y</v>
      </c>
      <c r="H216" s="311">
        <f t="shared" si="21"/>
        <v>0</v>
      </c>
      <c r="J216" s="257"/>
      <c r="K216" s="257"/>
      <c r="L216" s="258"/>
    </row>
    <row r="217" spans="1:12" ht="27.95">
      <c r="A217" s="111" t="s">
        <v>37</v>
      </c>
      <c r="B217" s="309"/>
      <c r="C217" s="310"/>
      <c r="D217" s="311"/>
      <c r="E217" s="312" t="s">
        <v>37</v>
      </c>
      <c r="F217" s="309" t="s">
        <v>1735</v>
      </c>
      <c r="G217" s="310" t="s">
        <v>641</v>
      </c>
      <c r="H217" s="311">
        <f t="shared" si="21"/>
        <v>0</v>
      </c>
      <c r="J217" s="256"/>
      <c r="K217" s="258"/>
      <c r="L217" s="258"/>
    </row>
    <row r="218" spans="1:12">
      <c r="A218" s="111" t="s">
        <v>42</v>
      </c>
      <c r="B218" s="309"/>
      <c r="C218" s="310"/>
      <c r="D218" s="311"/>
      <c r="E218" s="312" t="s">
        <v>42</v>
      </c>
      <c r="F218" s="309">
        <f t="shared" si="21"/>
        <v>0</v>
      </c>
      <c r="G218" s="310">
        <f t="shared" si="21"/>
        <v>0</v>
      </c>
      <c r="H218" s="311">
        <f t="shared" si="21"/>
        <v>0</v>
      </c>
      <c r="J218" s="256"/>
      <c r="K218" s="258"/>
      <c r="L218" s="258"/>
    </row>
    <row r="219" spans="1:12">
      <c r="A219" s="313"/>
      <c r="B219" s="314"/>
      <c r="C219" s="315"/>
      <c r="D219" s="316"/>
      <c r="E219" s="313"/>
      <c r="J219" s="256"/>
      <c r="K219" s="256"/>
      <c r="L219" s="260"/>
    </row>
    <row r="220" spans="1:12" ht="57.75" customHeight="1">
      <c r="A220" s="106">
        <v>11.2</v>
      </c>
      <c r="B220" s="107" t="s">
        <v>1736</v>
      </c>
      <c r="C220" s="112"/>
      <c r="D220" s="113"/>
      <c r="E220" s="301">
        <v>10.199999999999999</v>
      </c>
      <c r="F220" s="302" t="s">
        <v>1737</v>
      </c>
      <c r="G220" s="317"/>
      <c r="H220" s="318"/>
    </row>
    <row r="221" spans="1:12" ht="70.5" customHeight="1">
      <c r="A221" s="106"/>
      <c r="B221" s="214" t="s">
        <v>1738</v>
      </c>
      <c r="C221" s="115"/>
      <c r="D221" s="116"/>
      <c r="E221" s="301"/>
      <c r="F221" s="329" t="s">
        <v>1739</v>
      </c>
      <c r="G221" s="323"/>
      <c r="H221" s="324"/>
    </row>
    <row r="222" spans="1:12" ht="42">
      <c r="A222" s="111" t="s">
        <v>632</v>
      </c>
      <c r="B222" s="713" t="s">
        <v>1740</v>
      </c>
      <c r="C222" s="365" t="s">
        <v>641</v>
      </c>
      <c r="D222" s="366"/>
      <c r="E222" s="312" t="s">
        <v>632</v>
      </c>
      <c r="F222" s="309" t="str">
        <f t="shared" ref="F222:H226" si="22">B222</f>
        <v>FMM Issue 3 - Section 7 and Appendix III – Year to date 2021 a total of 7 nos. audits have been completed (4 nos Internal UKWAS/ISO and 3 nos Property Audit Checklists) – referenced to Audit Schedule and Audit Records</v>
      </c>
      <c r="G222" s="310" t="str">
        <f t="shared" si="22"/>
        <v>Y</v>
      </c>
      <c r="H222" s="311">
        <f t="shared" si="22"/>
        <v>0</v>
      </c>
    </row>
    <row r="223" spans="1:12" ht="42">
      <c r="A223" s="111" t="s">
        <v>26</v>
      </c>
      <c r="B223" s="630" t="s">
        <v>1741</v>
      </c>
      <c r="C223" s="634" t="s">
        <v>641</v>
      </c>
      <c r="D223" s="311"/>
      <c r="E223" s="312" t="s">
        <v>26</v>
      </c>
      <c r="F223" s="309" t="str">
        <f t="shared" si="22"/>
        <v>FMM Issue 4 - Section 7 and Appendix III – Year to date 2022 a total of 8 nos. audits have been completed (3 nos Internal UKWAS/ISO and 5 nos Property Audit Checklists) – referenced to Audit Schedule and Audit Records</v>
      </c>
      <c r="G223" s="310" t="str">
        <f t="shared" si="22"/>
        <v>Y</v>
      </c>
      <c r="H223" s="311">
        <f t="shared" si="22"/>
        <v>0</v>
      </c>
    </row>
    <row r="224" spans="1:12" ht="56.1">
      <c r="A224" s="111" t="s">
        <v>32</v>
      </c>
      <c r="B224" s="309" t="s">
        <v>1742</v>
      </c>
      <c r="C224" s="310" t="s">
        <v>641</v>
      </c>
      <c r="D224" s="311"/>
      <c r="E224" s="312" t="s">
        <v>32</v>
      </c>
      <c r="F224" s="309" t="str">
        <f t="shared" si="22"/>
        <v>Documented in the Management Manual, Section 7 and Appendix III – Year to date 2023 a total of 15 nos. audits have been completed (8 x Internal UKWAS/ISO and 7 x Property Audit Checklists) – referenced to Audit Schedule and Audit Records. SEQ inspection records also sighted for operational sites visited.</v>
      </c>
      <c r="G224" s="310" t="str">
        <f t="shared" si="22"/>
        <v>Y</v>
      </c>
      <c r="H224" s="311">
        <f t="shared" si="22"/>
        <v>0</v>
      </c>
    </row>
    <row r="225" spans="1:8">
      <c r="A225" s="111" t="s">
        <v>37</v>
      </c>
      <c r="B225" s="309"/>
      <c r="C225" s="310"/>
      <c r="D225" s="311"/>
      <c r="E225" s="312" t="s">
        <v>37</v>
      </c>
      <c r="F225" s="309" t="s">
        <v>1743</v>
      </c>
      <c r="G225" s="310" t="s">
        <v>641</v>
      </c>
      <c r="H225" s="311">
        <f t="shared" si="22"/>
        <v>0</v>
      </c>
    </row>
    <row r="226" spans="1:8">
      <c r="A226" s="111" t="s">
        <v>42</v>
      </c>
      <c r="B226" s="309"/>
      <c r="C226" s="310"/>
      <c r="D226" s="311"/>
      <c r="E226" s="312" t="s">
        <v>42</v>
      </c>
      <c r="F226" s="309">
        <f t="shared" si="22"/>
        <v>0</v>
      </c>
      <c r="G226" s="310">
        <f t="shared" si="22"/>
        <v>0</v>
      </c>
      <c r="H226" s="311">
        <f t="shared" si="22"/>
        <v>0</v>
      </c>
    </row>
    <row r="227" spans="1:8">
      <c r="A227" s="313"/>
      <c r="B227" s="314"/>
      <c r="C227" s="315"/>
      <c r="D227" s="316"/>
      <c r="E227" s="313"/>
    </row>
    <row r="228" spans="1:8" ht="42" customHeight="1">
      <c r="A228" s="263">
        <v>11.3</v>
      </c>
      <c r="B228" s="114" t="s">
        <v>1744</v>
      </c>
      <c r="C228" s="115"/>
      <c r="D228" s="116"/>
      <c r="E228" s="321">
        <v>10.3</v>
      </c>
      <c r="F228" s="322" t="s">
        <v>1744</v>
      </c>
      <c r="G228" s="323"/>
      <c r="H228" s="324"/>
    </row>
    <row r="229" spans="1:8">
      <c r="A229" s="111" t="s">
        <v>632</v>
      </c>
      <c r="B229" s="714" t="s">
        <v>1745</v>
      </c>
      <c r="C229" s="310" t="s">
        <v>641</v>
      </c>
      <c r="D229" s="311"/>
      <c r="E229" s="312" t="s">
        <v>632</v>
      </c>
      <c r="F229" s="309" t="str">
        <f t="shared" ref="F229:H233" si="23">B229</f>
        <v>FMM Issue 3 - Section 7 and Appendix III</v>
      </c>
      <c r="G229" s="310" t="str">
        <f t="shared" si="23"/>
        <v>Y</v>
      </c>
      <c r="H229" s="311">
        <f t="shared" si="23"/>
        <v>0</v>
      </c>
    </row>
    <row r="230" spans="1:8">
      <c r="A230" s="111" t="s">
        <v>26</v>
      </c>
      <c r="B230" s="631" t="s">
        <v>1746</v>
      </c>
      <c r="C230" s="632" t="s">
        <v>641</v>
      </c>
      <c r="D230" s="311"/>
      <c r="E230" s="312" t="s">
        <v>26</v>
      </c>
      <c r="F230" s="309" t="str">
        <f t="shared" si="23"/>
        <v>Specified in FMM Issue 4 - Section 7 and Appendix III</v>
      </c>
      <c r="G230" s="310" t="str">
        <f t="shared" si="23"/>
        <v>Y</v>
      </c>
      <c r="H230" s="311">
        <f t="shared" si="23"/>
        <v>0</v>
      </c>
    </row>
    <row r="231" spans="1:8" ht="27.95">
      <c r="A231" s="111" t="s">
        <v>32</v>
      </c>
      <c r="B231" s="309" t="s">
        <v>1747</v>
      </c>
      <c r="C231" s="310" t="s">
        <v>641</v>
      </c>
      <c r="D231" s="311"/>
      <c r="E231" s="312" t="s">
        <v>32</v>
      </c>
      <c r="F231" s="309" t="str">
        <f t="shared" si="23"/>
        <v>Documented in the Management Manual, sections 6.2 (which defines in-active properties), 7 and Appendix III.</v>
      </c>
      <c r="G231" s="310" t="str">
        <f t="shared" si="23"/>
        <v>Y</v>
      </c>
      <c r="H231" s="311">
        <f t="shared" si="23"/>
        <v>0</v>
      </c>
    </row>
    <row r="232" spans="1:8">
      <c r="A232" s="111" t="s">
        <v>37</v>
      </c>
      <c r="B232" s="309"/>
      <c r="C232" s="310"/>
      <c r="D232" s="311"/>
      <c r="E232" s="312" t="s">
        <v>37</v>
      </c>
      <c r="F232" s="309" t="s">
        <v>1748</v>
      </c>
      <c r="G232" s="310" t="s">
        <v>641</v>
      </c>
      <c r="H232" s="311">
        <f t="shared" si="23"/>
        <v>0</v>
      </c>
    </row>
    <row r="233" spans="1:8">
      <c r="A233" s="111" t="s">
        <v>42</v>
      </c>
      <c r="B233" s="309"/>
      <c r="C233" s="310"/>
      <c r="D233" s="311"/>
      <c r="E233" s="312" t="s">
        <v>42</v>
      </c>
      <c r="F233" s="309">
        <f t="shared" si="23"/>
        <v>0</v>
      </c>
      <c r="G233" s="310">
        <f t="shared" si="23"/>
        <v>0</v>
      </c>
      <c r="H233" s="311">
        <f t="shared" si="23"/>
        <v>0</v>
      </c>
    </row>
    <row r="234" spans="1:8">
      <c r="A234" s="313"/>
      <c r="B234" s="314"/>
      <c r="C234" s="315"/>
      <c r="D234" s="316"/>
      <c r="E234" s="313"/>
    </row>
    <row r="235" spans="1:8" ht="344.25" customHeight="1">
      <c r="A235" s="268" t="s">
        <v>1749</v>
      </c>
      <c r="B235" s="251" t="s">
        <v>1750</v>
      </c>
      <c r="C235" s="252"/>
      <c r="D235" s="253"/>
      <c r="E235" s="380">
        <v>10.4</v>
      </c>
      <c r="F235" s="381" t="s">
        <v>1751</v>
      </c>
      <c r="G235" s="381"/>
      <c r="H235" s="382"/>
    </row>
    <row r="236" spans="1:8" ht="308.10000000000002">
      <c r="A236" s="283"/>
      <c r="B236" s="440" t="s">
        <v>1752</v>
      </c>
      <c r="C236" s="383" t="s">
        <v>1753</v>
      </c>
      <c r="D236" s="383" t="s">
        <v>1754</v>
      </c>
      <c r="E236" s="384"/>
      <c r="F236" s="381" t="s">
        <v>1755</v>
      </c>
      <c r="G236" s="381"/>
      <c r="H236" s="381"/>
    </row>
    <row r="237" spans="1:8" ht="31.5" customHeight="1">
      <c r="A237" s="283"/>
      <c r="B237" s="441" t="s">
        <v>1756</v>
      </c>
      <c r="C237" s="385" t="s">
        <v>1757</v>
      </c>
      <c r="D237" s="386" t="s">
        <v>1758</v>
      </c>
      <c r="E237" s="387"/>
      <c r="F237" s="388"/>
      <c r="G237" s="388"/>
      <c r="H237" s="388"/>
    </row>
    <row r="238" spans="1:8" hidden="1">
      <c r="A238" s="283"/>
      <c r="B238" s="442" t="s">
        <v>1759</v>
      </c>
      <c r="C238" s="258">
        <v>1</v>
      </c>
      <c r="D238" s="258">
        <f>ROUNDUP(SQRT(C238),0)</f>
        <v>1</v>
      </c>
      <c r="E238" s="389"/>
      <c r="F238" s="389"/>
      <c r="G238" s="389"/>
      <c r="H238" s="389"/>
    </row>
    <row r="239" spans="1:8" ht="80.25" hidden="1" customHeight="1">
      <c r="A239" s="283"/>
      <c r="B239" s="257" t="s">
        <v>1760</v>
      </c>
      <c r="C239" s="257">
        <v>0</v>
      </c>
      <c r="D239" s="258">
        <f>ROUNDUP(0.6*SQRT(C239),0)</f>
        <v>0</v>
      </c>
      <c r="E239" s="389"/>
      <c r="F239" s="389"/>
      <c r="G239" s="389"/>
      <c r="H239" s="389"/>
    </row>
    <row r="240" spans="1:8" hidden="1">
      <c r="A240" s="283"/>
      <c r="B240" s="442" t="s">
        <v>1761</v>
      </c>
      <c r="C240" s="258">
        <v>0</v>
      </c>
      <c r="D240" s="258">
        <f>ROUNDUP(0.1*SQRT(C240),0)</f>
        <v>0</v>
      </c>
      <c r="E240" s="389"/>
      <c r="F240" s="389"/>
      <c r="G240" s="389"/>
      <c r="H240" s="389"/>
    </row>
    <row r="241" spans="1:8" ht="59.25" hidden="1" customHeight="1">
      <c r="A241" s="283"/>
      <c r="B241" s="442" t="s">
        <v>1762</v>
      </c>
      <c r="C241" s="258">
        <v>45</v>
      </c>
      <c r="D241" s="257" t="s">
        <v>1763</v>
      </c>
      <c r="E241" s="389"/>
      <c r="F241" s="389"/>
      <c r="G241" s="389"/>
      <c r="H241" s="389"/>
    </row>
    <row r="242" spans="1:8" ht="107.25" customHeight="1">
      <c r="A242" s="111" t="s">
        <v>632</v>
      </c>
      <c r="B242" s="439" t="s">
        <v>1764</v>
      </c>
      <c r="C242" s="444"/>
      <c r="D242" s="636"/>
      <c r="E242" s="312" t="s">
        <v>632</v>
      </c>
      <c r="F242" s="309" t="str">
        <f t="shared" ref="F242:H246" si="24">B242</f>
        <v>See FMM Issue 3,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impacted by the national restrictions placed during the Covid-19 lock down and audit plans and field visits are being geared towards Autumn and Winter 2021).</v>
      </c>
      <c r="G242" s="310">
        <f t="shared" si="24"/>
        <v>0</v>
      </c>
      <c r="H242" s="311">
        <f t="shared" si="24"/>
        <v>0</v>
      </c>
    </row>
    <row r="243" spans="1:8" ht="84">
      <c r="A243" s="111" t="s">
        <v>26</v>
      </c>
      <c r="B243" s="630" t="s">
        <v>1765</v>
      </c>
      <c r="C243" s="444"/>
      <c r="D243" s="636"/>
      <c r="E243" s="312" t="s">
        <v>26</v>
      </c>
      <c r="F243" s="309" t="str">
        <f t="shared" si="24"/>
        <v>See FMM Issue 4,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partially impacted by the national restrictions placed during the Covid-19 lock down and audit plans and field visits are being geared accordingly).</v>
      </c>
      <c r="G243" s="310">
        <f t="shared" si="24"/>
        <v>0</v>
      </c>
      <c r="H243" s="311">
        <f t="shared" si="24"/>
        <v>0</v>
      </c>
    </row>
    <row r="244" spans="1:8" ht="69.95">
      <c r="A244" s="111" t="s">
        <v>32</v>
      </c>
      <c r="B244" s="364" t="s">
        <v>1766</v>
      </c>
      <c r="C244" s="444"/>
      <c r="D244" s="636"/>
      <c r="E244" s="312" t="s">
        <v>32</v>
      </c>
      <c r="F244" s="309" t="str">
        <f>B244</f>
        <v xml:space="preserve">Documented in the Management Manual, sections 7.6.4, 7.6.5, and Appendix III. 
To reflect the size of group membership, FF considers it appropriate to reduce the sampling proportion of internal members to 10%, weighted towards those properties which are in timber production or new to the RMG to ensure Fountains processes and procedures are adequately 
monitored at audit. </v>
      </c>
      <c r="G244" s="310">
        <f t="shared" si="24"/>
        <v>0</v>
      </c>
      <c r="H244" s="311">
        <f t="shared" si="24"/>
        <v>0</v>
      </c>
    </row>
    <row r="245" spans="1:8" ht="56.1">
      <c r="A245" s="111" t="s">
        <v>37</v>
      </c>
      <c r="B245" s="364"/>
      <c r="C245" s="365"/>
      <c r="D245" s="366"/>
      <c r="E245" s="312" t="s">
        <v>37</v>
      </c>
      <c r="F245" s="309" t="str">
        <f>B244</f>
        <v xml:space="preserve">Documented in the Management Manual, sections 7.6.4, 7.6.5, and Appendix III. 
To reflect the size of group membership, FF considers it appropriate to reduce the sampling proportion of internal members to 10%, weighted towards those properties which are in timber production or new to the RMG to ensure Fountains processes and procedures are adequately 
monitored at audit. </v>
      </c>
      <c r="G245" s="310" t="s">
        <v>641</v>
      </c>
      <c r="H245" s="311">
        <f t="shared" si="24"/>
        <v>0</v>
      </c>
    </row>
    <row r="246" spans="1:8">
      <c r="A246" s="111" t="s">
        <v>42</v>
      </c>
      <c r="B246" s="309"/>
      <c r="C246" s="310"/>
      <c r="D246" s="311"/>
      <c r="E246" s="312" t="s">
        <v>42</v>
      </c>
      <c r="F246" s="309">
        <f t="shared" si="24"/>
        <v>0</v>
      </c>
      <c r="G246" s="310">
        <f t="shared" si="24"/>
        <v>0</v>
      </c>
      <c r="H246" s="311">
        <f t="shared" si="24"/>
        <v>0</v>
      </c>
    </row>
    <row r="247" spans="1:8">
      <c r="A247" s="313"/>
      <c r="B247" s="314"/>
      <c r="C247" s="315"/>
      <c r="D247" s="316"/>
      <c r="E247" s="313"/>
    </row>
    <row r="248" spans="1:8" ht="89.25" customHeight="1">
      <c r="A248" s="263">
        <v>11.6</v>
      </c>
      <c r="B248" s="114" t="s">
        <v>1767</v>
      </c>
      <c r="C248" s="115"/>
      <c r="D248" s="116"/>
      <c r="E248" s="321">
        <v>10.5</v>
      </c>
      <c r="F248" s="322" t="s">
        <v>1767</v>
      </c>
      <c r="G248" s="323"/>
      <c r="H248" s="324"/>
    </row>
    <row r="249" spans="1:8">
      <c r="A249" s="111" t="s">
        <v>632</v>
      </c>
      <c r="B249" s="714" t="s">
        <v>1768</v>
      </c>
      <c r="C249" s="310" t="s">
        <v>641</v>
      </c>
      <c r="D249" s="311"/>
      <c r="E249" s="312" t="s">
        <v>632</v>
      </c>
      <c r="F249" s="309" t="str">
        <f t="shared" ref="F249:H253" si="25">B249</f>
        <v>As GR11.4 above and FMM Issue 3 - Section 7 and Appendix III</v>
      </c>
      <c r="G249" s="310" t="str">
        <f t="shared" si="25"/>
        <v>Y</v>
      </c>
      <c r="H249" s="311">
        <f t="shared" si="25"/>
        <v>0</v>
      </c>
    </row>
    <row r="250" spans="1:8">
      <c r="A250" s="111" t="s">
        <v>26</v>
      </c>
      <c r="B250" t="s">
        <v>1768</v>
      </c>
      <c r="C250" s="310" t="s">
        <v>641</v>
      </c>
      <c r="D250" s="311"/>
      <c r="E250" s="312" t="s">
        <v>26</v>
      </c>
      <c r="F250" s="309" t="str">
        <f t="shared" si="25"/>
        <v>As GR11.4 above and FMM Issue 3 - Section 7 and Appendix III</v>
      </c>
      <c r="G250" s="310" t="str">
        <f t="shared" si="25"/>
        <v>Y</v>
      </c>
      <c r="H250" s="311">
        <f t="shared" si="25"/>
        <v>0</v>
      </c>
    </row>
    <row r="251" spans="1:8">
      <c r="A251" s="111" t="s">
        <v>32</v>
      </c>
      <c r="B251" s="309" t="s">
        <v>1768</v>
      </c>
      <c r="C251" s="310" t="s">
        <v>641</v>
      </c>
      <c r="D251" s="311"/>
      <c r="E251" s="312" t="s">
        <v>32</v>
      </c>
      <c r="F251" s="309" t="str">
        <f t="shared" si="25"/>
        <v>As GR11.4 above and FMM Issue 3 - Section 7 and Appendix III</v>
      </c>
      <c r="G251" s="310" t="str">
        <f t="shared" si="25"/>
        <v>Y</v>
      </c>
      <c r="H251" s="311">
        <f t="shared" si="25"/>
        <v>0</v>
      </c>
    </row>
    <row r="252" spans="1:8">
      <c r="A252" s="111" t="s">
        <v>37</v>
      </c>
      <c r="B252" s="309"/>
      <c r="C252" s="310"/>
      <c r="D252" s="311"/>
      <c r="E252" s="312" t="s">
        <v>37</v>
      </c>
      <c r="F252" s="309" t="s">
        <v>1769</v>
      </c>
      <c r="G252" s="310" t="s">
        <v>641</v>
      </c>
      <c r="H252" s="311">
        <f t="shared" si="25"/>
        <v>0</v>
      </c>
    </row>
    <row r="253" spans="1:8">
      <c r="A253" s="111" t="s">
        <v>42</v>
      </c>
      <c r="B253" s="309"/>
      <c r="C253" s="310"/>
      <c r="D253" s="311"/>
      <c r="E253" s="312" t="s">
        <v>42</v>
      </c>
      <c r="F253" s="309">
        <f t="shared" si="25"/>
        <v>0</v>
      </c>
      <c r="G253" s="310">
        <f t="shared" si="25"/>
        <v>0</v>
      </c>
      <c r="H253" s="311">
        <f t="shared" si="25"/>
        <v>0</v>
      </c>
    </row>
    <row r="254" spans="1:8">
      <c r="A254" s="313"/>
      <c r="B254" s="314"/>
      <c r="C254" s="315"/>
      <c r="D254" s="316"/>
      <c r="E254" s="313"/>
    </row>
    <row r="255" spans="1:8" ht="78.75" customHeight="1">
      <c r="A255" s="263">
        <v>11.7</v>
      </c>
      <c r="B255" s="114" t="s">
        <v>1770</v>
      </c>
      <c r="C255" s="115"/>
      <c r="D255" s="116"/>
      <c r="E255" s="321">
        <v>10.6</v>
      </c>
      <c r="F255" s="322" t="s">
        <v>1771</v>
      </c>
      <c r="G255" s="323"/>
      <c r="H255" s="324"/>
    </row>
    <row r="256" spans="1:8">
      <c r="A256" s="111" t="s">
        <v>632</v>
      </c>
      <c r="B256" s="714" t="s">
        <v>1768</v>
      </c>
      <c r="C256" s="310" t="s">
        <v>641</v>
      </c>
      <c r="D256" s="311"/>
      <c r="E256" s="312" t="s">
        <v>632</v>
      </c>
      <c r="F256" s="309" t="str">
        <f t="shared" ref="F256:H260" si="26">B256</f>
        <v>As GR11.4 above and FMM Issue 3 - Section 7 and Appendix III</v>
      </c>
      <c r="G256" s="310" t="str">
        <f t="shared" si="26"/>
        <v>Y</v>
      </c>
      <c r="H256" s="311">
        <f t="shared" si="26"/>
        <v>0</v>
      </c>
    </row>
    <row r="257" spans="1:8">
      <c r="A257" s="111" t="s">
        <v>26</v>
      </c>
      <c r="B257" t="s">
        <v>1768</v>
      </c>
      <c r="C257" s="310" t="s">
        <v>641</v>
      </c>
      <c r="D257" s="311"/>
      <c r="E257" s="312" t="s">
        <v>26</v>
      </c>
      <c r="F257" s="309" t="str">
        <f t="shared" si="26"/>
        <v>As GR11.4 above and FMM Issue 3 - Section 7 and Appendix III</v>
      </c>
      <c r="G257" s="310" t="str">
        <f t="shared" si="26"/>
        <v>Y</v>
      </c>
      <c r="H257" s="311">
        <f t="shared" si="26"/>
        <v>0</v>
      </c>
    </row>
    <row r="258" spans="1:8" s="333" customFormat="1" ht="15">
      <c r="A258" s="111" t="s">
        <v>32</v>
      </c>
      <c r="B258" s="309" t="s">
        <v>1768</v>
      </c>
      <c r="C258" s="310" t="s">
        <v>641</v>
      </c>
      <c r="D258" s="311"/>
      <c r="E258" s="312" t="s">
        <v>32</v>
      </c>
      <c r="F258" s="309" t="str">
        <f t="shared" si="26"/>
        <v>As GR11.4 above and FMM Issue 3 - Section 7 and Appendix III</v>
      </c>
      <c r="G258" s="310" t="str">
        <f t="shared" si="26"/>
        <v>Y</v>
      </c>
      <c r="H258" s="311">
        <f t="shared" si="26"/>
        <v>0</v>
      </c>
    </row>
    <row r="259" spans="1:8">
      <c r="A259" s="111" t="s">
        <v>37</v>
      </c>
      <c r="B259" s="309"/>
      <c r="C259" s="310"/>
      <c r="D259" s="311"/>
      <c r="E259" s="312" t="s">
        <v>37</v>
      </c>
      <c r="F259" s="309" t="s">
        <v>1769</v>
      </c>
      <c r="G259" s="310" t="s">
        <v>641</v>
      </c>
      <c r="H259" s="311">
        <f t="shared" si="26"/>
        <v>0</v>
      </c>
    </row>
    <row r="260" spans="1:8">
      <c r="A260" s="111" t="s">
        <v>42</v>
      </c>
      <c r="B260" s="309"/>
      <c r="C260" s="310"/>
      <c r="D260" s="311"/>
      <c r="E260" s="312" t="s">
        <v>42</v>
      </c>
      <c r="F260" s="309">
        <f t="shared" si="26"/>
        <v>0</v>
      </c>
      <c r="G260" s="310">
        <f t="shared" si="26"/>
        <v>0</v>
      </c>
      <c r="H260" s="311">
        <f t="shared" si="26"/>
        <v>0</v>
      </c>
    </row>
    <row r="261" spans="1:8">
      <c r="A261" s="313"/>
      <c r="B261" s="314"/>
      <c r="C261" s="315"/>
      <c r="D261" s="316"/>
      <c r="E261" s="313"/>
    </row>
    <row r="262" spans="1:8" ht="101.25" customHeight="1">
      <c r="A262" s="263">
        <v>11.8</v>
      </c>
      <c r="B262" s="114" t="s">
        <v>1772</v>
      </c>
      <c r="C262" s="115"/>
      <c r="D262" s="116"/>
      <c r="E262" s="321">
        <v>10.8</v>
      </c>
      <c r="F262" s="322" t="s">
        <v>1772</v>
      </c>
      <c r="G262" s="323"/>
      <c r="H262" s="324"/>
    </row>
    <row r="263" spans="1:8">
      <c r="A263" s="111" t="s">
        <v>632</v>
      </c>
      <c r="B263" s="714" t="s">
        <v>1768</v>
      </c>
      <c r="C263" s="310" t="s">
        <v>641</v>
      </c>
      <c r="D263" s="311"/>
      <c r="E263" s="312" t="s">
        <v>632</v>
      </c>
      <c r="F263" s="309" t="str">
        <f t="shared" ref="F263:H267" si="27">B263</f>
        <v>As GR11.4 above and FMM Issue 3 - Section 7 and Appendix III</v>
      </c>
      <c r="G263" s="310" t="str">
        <f t="shared" si="27"/>
        <v>Y</v>
      </c>
      <c r="H263" s="311">
        <f t="shared" si="27"/>
        <v>0</v>
      </c>
    </row>
    <row r="264" spans="1:8">
      <c r="A264" s="111" t="s">
        <v>26</v>
      </c>
      <c r="B264" t="s">
        <v>1768</v>
      </c>
      <c r="C264" s="310" t="s">
        <v>641</v>
      </c>
      <c r="D264" s="311"/>
      <c r="E264" s="312" t="s">
        <v>26</v>
      </c>
      <c r="F264" s="309" t="str">
        <f t="shared" si="27"/>
        <v>As GR11.4 above and FMM Issue 3 - Section 7 and Appendix III</v>
      </c>
      <c r="G264" s="310" t="str">
        <f t="shared" si="27"/>
        <v>Y</v>
      </c>
      <c r="H264" s="311">
        <f t="shared" si="27"/>
        <v>0</v>
      </c>
    </row>
    <row r="265" spans="1:8">
      <c r="A265" s="111" t="s">
        <v>32</v>
      </c>
      <c r="B265" s="309" t="s">
        <v>1768</v>
      </c>
      <c r="C265" s="310" t="s">
        <v>641</v>
      </c>
      <c r="D265" s="311"/>
      <c r="E265" s="312" t="s">
        <v>32</v>
      </c>
      <c r="F265" s="309" t="str">
        <f t="shared" si="27"/>
        <v>As GR11.4 above and FMM Issue 3 - Section 7 and Appendix III</v>
      </c>
      <c r="G265" s="310" t="str">
        <f t="shared" si="27"/>
        <v>Y</v>
      </c>
      <c r="H265" s="311">
        <f t="shared" si="27"/>
        <v>0</v>
      </c>
    </row>
    <row r="266" spans="1:8">
      <c r="A266" s="111" t="s">
        <v>37</v>
      </c>
      <c r="B266" s="309"/>
      <c r="C266" s="310"/>
      <c r="D266" s="311"/>
      <c r="E266" s="312" t="s">
        <v>37</v>
      </c>
      <c r="F266" s="309" t="s">
        <v>1769</v>
      </c>
      <c r="G266" s="310" t="s">
        <v>641</v>
      </c>
      <c r="H266" s="311">
        <f t="shared" si="27"/>
        <v>0</v>
      </c>
    </row>
    <row r="267" spans="1:8">
      <c r="A267" s="111" t="s">
        <v>42</v>
      </c>
      <c r="B267" s="309"/>
      <c r="C267" s="310"/>
      <c r="D267" s="311"/>
      <c r="E267" s="312" t="s">
        <v>42</v>
      </c>
      <c r="F267" s="309">
        <f t="shared" si="27"/>
        <v>0</v>
      </c>
      <c r="G267" s="310">
        <f t="shared" si="27"/>
        <v>0</v>
      </c>
      <c r="H267" s="311">
        <f t="shared" si="27"/>
        <v>0</v>
      </c>
    </row>
    <row r="268" spans="1:8">
      <c r="A268" s="313"/>
      <c r="B268" s="314"/>
      <c r="C268" s="315"/>
      <c r="D268" s="316"/>
      <c r="E268" s="313"/>
    </row>
    <row r="269" spans="1:8" ht="88.5" customHeight="1">
      <c r="A269" s="263">
        <v>11.9</v>
      </c>
      <c r="B269" s="114" t="s">
        <v>1773</v>
      </c>
      <c r="C269" s="115"/>
      <c r="D269" s="116"/>
      <c r="E269" s="321">
        <v>10.9</v>
      </c>
      <c r="F269" s="322" t="s">
        <v>1773</v>
      </c>
      <c r="G269" s="323"/>
      <c r="H269" s="324"/>
    </row>
    <row r="270" spans="1:8" ht="42">
      <c r="A270" s="111" t="s">
        <v>632</v>
      </c>
      <c r="B270" s="713" t="s">
        <v>1774</v>
      </c>
      <c r="C270" s="310" t="s">
        <v>641</v>
      </c>
      <c r="D270" s="311"/>
      <c r="E270" s="312" t="s">
        <v>632</v>
      </c>
      <c r="F270" s="309" t="str">
        <f t="shared" ref="F270:H274" si="28">B270</f>
        <v>As GR11.4 above and FMM Issue 3 - Section 7 and Appendix III – (Note locations for audit by the certification body are only disclosed near the time so duplication may occur. Levels of risk and activity may also determine where audit activity is most effective)</v>
      </c>
      <c r="G270" s="310" t="str">
        <f t="shared" si="28"/>
        <v>Y</v>
      </c>
      <c r="H270" s="311">
        <f t="shared" si="28"/>
        <v>0</v>
      </c>
    </row>
    <row r="271" spans="1:8" ht="42">
      <c r="A271" s="111" t="s">
        <v>26</v>
      </c>
      <c r="B271" s="630" t="s">
        <v>1775</v>
      </c>
      <c r="C271" s="632" t="s">
        <v>641</v>
      </c>
      <c r="D271" s="311"/>
      <c r="E271" s="312" t="s">
        <v>26</v>
      </c>
      <c r="F271" s="309" t="str">
        <f t="shared" si="28"/>
        <v>As 11.4 above and FMM Issue 4 - Section 7 and Appendix III – (Note locations for audit by the certification body are only disclosed near the time so duplication may occur. Levels of risk and activity may also determine where audit activity is most effective)</v>
      </c>
      <c r="G271" s="310" t="str">
        <f t="shared" si="28"/>
        <v>Y</v>
      </c>
      <c r="H271" s="311">
        <f t="shared" si="28"/>
        <v>0</v>
      </c>
    </row>
    <row r="272" spans="1:8" ht="42">
      <c r="A272" s="111" t="s">
        <v>32</v>
      </c>
      <c r="B272" s="309" t="s">
        <v>1776</v>
      </c>
      <c r="C272" s="310" t="s">
        <v>641</v>
      </c>
      <c r="D272" s="311"/>
      <c r="E272" s="312" t="s">
        <v>32</v>
      </c>
      <c r="F272" s="309" t="str">
        <f t="shared" si="28"/>
        <v>As 11.4 above and Management Manual - Section 7 and Appendix III – (Note locations for audit by the certification body are only disclosed near the time so duplication may occur. Levels of risk and activity may also determine where audit activity is most effective).</v>
      </c>
      <c r="G272" s="310" t="str">
        <f t="shared" si="28"/>
        <v>Y</v>
      </c>
      <c r="H272" s="311">
        <f t="shared" si="28"/>
        <v>0</v>
      </c>
    </row>
    <row r="273" spans="1:8" ht="27.95">
      <c r="A273" s="111" t="s">
        <v>37</v>
      </c>
      <c r="B273" s="309"/>
      <c r="C273" s="310"/>
      <c r="D273" s="311"/>
      <c r="E273" s="312" t="s">
        <v>37</v>
      </c>
      <c r="F273" s="309" t="s">
        <v>1777</v>
      </c>
      <c r="G273" s="310" t="s">
        <v>641</v>
      </c>
      <c r="H273" s="311">
        <f t="shared" si="28"/>
        <v>0</v>
      </c>
    </row>
    <row r="274" spans="1:8">
      <c r="A274" s="111" t="s">
        <v>42</v>
      </c>
      <c r="B274" s="309"/>
      <c r="C274" s="310"/>
      <c r="D274" s="311"/>
      <c r="E274" s="312" t="s">
        <v>42</v>
      </c>
      <c r="F274" s="309">
        <f t="shared" si="28"/>
        <v>0</v>
      </c>
      <c r="G274" s="310">
        <f t="shared" si="28"/>
        <v>0</v>
      </c>
      <c r="H274" s="311">
        <f t="shared" si="28"/>
        <v>0</v>
      </c>
    </row>
    <row r="275" spans="1:8">
      <c r="A275" s="313"/>
      <c r="B275" s="314"/>
      <c r="C275" s="315"/>
      <c r="D275" s="316"/>
      <c r="E275" s="313"/>
    </row>
    <row r="276" spans="1:8" ht="66.75" customHeight="1">
      <c r="A276" s="246" t="s">
        <v>1778</v>
      </c>
      <c r="B276" s="114" t="s">
        <v>1779</v>
      </c>
      <c r="C276" s="115"/>
      <c r="D276" s="116"/>
      <c r="E276" s="390" t="s">
        <v>1780</v>
      </c>
      <c r="F276" s="322" t="s">
        <v>1779</v>
      </c>
      <c r="G276" s="323"/>
      <c r="H276" s="324"/>
    </row>
    <row r="277" spans="1:8" ht="75.75" customHeight="1">
      <c r="A277" s="263"/>
      <c r="B277" s="214" t="s">
        <v>1781</v>
      </c>
      <c r="C277" s="115"/>
      <c r="D277" s="116"/>
      <c r="E277" s="321"/>
      <c r="F277" s="329" t="s">
        <v>1781</v>
      </c>
      <c r="G277" s="323"/>
      <c r="H277" s="324"/>
    </row>
    <row r="278" spans="1:8" ht="27.95">
      <c r="A278" s="111" t="s">
        <v>632</v>
      </c>
      <c r="B278" s="713" t="s">
        <v>1782</v>
      </c>
      <c r="C278" s="310" t="s">
        <v>641</v>
      </c>
      <c r="D278" s="311"/>
      <c r="E278" s="312" t="s">
        <v>632</v>
      </c>
      <c r="F278" s="309" t="str">
        <f t="shared" ref="F278:H282" si="29">B278</f>
        <v>FMM Issue 3 - Section 7 and Appendix III – CAPA Register is maintained and managed by the group Compliance Manager</v>
      </c>
      <c r="G278" s="310" t="str">
        <f t="shared" si="29"/>
        <v>Y</v>
      </c>
      <c r="H278" s="311">
        <f t="shared" si="29"/>
        <v>0</v>
      </c>
    </row>
    <row r="279" spans="1:8" ht="27.95">
      <c r="A279" s="111" t="s">
        <v>26</v>
      </c>
      <c r="B279" s="630" t="s">
        <v>1783</v>
      </c>
      <c r="C279" s="632" t="s">
        <v>641</v>
      </c>
      <c r="D279" s="311"/>
      <c r="E279" s="312" t="s">
        <v>26</v>
      </c>
      <c r="F279" s="309" t="str">
        <f t="shared" si="29"/>
        <v>FMM Issue 4 - Section 7 and Appendix III – CAPA Register is maintained and managed by the group Compliance Manager</v>
      </c>
      <c r="G279" s="310" t="str">
        <f t="shared" si="29"/>
        <v>Y</v>
      </c>
      <c r="H279" s="311">
        <f t="shared" si="29"/>
        <v>0</v>
      </c>
    </row>
    <row r="280" spans="1:8" ht="27.95">
      <c r="A280" s="111" t="s">
        <v>32</v>
      </c>
      <c r="B280" s="309" t="s">
        <v>1784</v>
      </c>
      <c r="C280" s="310" t="s">
        <v>641</v>
      </c>
      <c r="D280" s="311"/>
      <c r="E280" s="312" t="s">
        <v>32</v>
      </c>
      <c r="F280" s="309" t="str">
        <f t="shared" si="29"/>
        <v>Documented in the Management Manual, section 7 and Appendix III. CAPA Register is maintained and managed by the group Compliance Manager - inspected at audit.</v>
      </c>
      <c r="G280" s="310" t="str">
        <f t="shared" si="29"/>
        <v>Y</v>
      </c>
      <c r="H280" s="311">
        <f t="shared" si="29"/>
        <v>0</v>
      </c>
    </row>
    <row r="281" spans="1:8">
      <c r="A281" s="111" t="s">
        <v>37</v>
      </c>
      <c r="B281" s="309"/>
      <c r="C281" s="310"/>
      <c r="D281" s="311"/>
      <c r="E281" s="312" t="s">
        <v>37</v>
      </c>
      <c r="F281" s="309" t="s">
        <v>1785</v>
      </c>
      <c r="G281" s="310" t="s">
        <v>641</v>
      </c>
      <c r="H281" s="311">
        <f t="shared" si="29"/>
        <v>0</v>
      </c>
    </row>
    <row r="282" spans="1:8">
      <c r="A282" s="111" t="s">
        <v>42</v>
      </c>
      <c r="B282" s="309"/>
      <c r="C282" s="310"/>
      <c r="D282" s="311"/>
      <c r="E282" s="312" t="s">
        <v>42</v>
      </c>
      <c r="F282" s="309">
        <f t="shared" si="29"/>
        <v>0</v>
      </c>
      <c r="G282" s="310">
        <f t="shared" si="29"/>
        <v>0</v>
      </c>
      <c r="H282" s="311">
        <f t="shared" si="29"/>
        <v>0</v>
      </c>
    </row>
    <row r="283" spans="1:8">
      <c r="A283" s="313"/>
      <c r="B283" s="314"/>
      <c r="C283" s="315"/>
      <c r="D283" s="316"/>
      <c r="E283" s="313"/>
    </row>
    <row r="284" spans="1:8" ht="39" customHeight="1">
      <c r="A284" s="229">
        <v>12</v>
      </c>
      <c r="B284" s="217" t="s">
        <v>1786</v>
      </c>
      <c r="C284" s="232"/>
      <c r="D284" s="233"/>
      <c r="E284" s="356">
        <v>11</v>
      </c>
      <c r="F284" s="326" t="s">
        <v>1786</v>
      </c>
      <c r="G284" s="362"/>
      <c r="H284" s="363"/>
    </row>
    <row r="285" spans="1:8" ht="51.75" customHeight="1">
      <c r="A285" s="106">
        <v>12.1</v>
      </c>
      <c r="B285" s="114" t="s">
        <v>1787</v>
      </c>
      <c r="C285" s="115"/>
      <c r="D285" s="116"/>
      <c r="E285" s="301">
        <v>11.1</v>
      </c>
      <c r="F285" s="322" t="s">
        <v>1788</v>
      </c>
      <c r="G285" s="323"/>
      <c r="H285" s="324"/>
    </row>
    <row r="286" spans="1:8" ht="27.95">
      <c r="A286" s="111" t="s">
        <v>632</v>
      </c>
      <c r="B286" s="713" t="s">
        <v>1789</v>
      </c>
      <c r="C286" s="365" t="s">
        <v>641</v>
      </c>
      <c r="D286" s="366"/>
      <c r="E286" s="312" t="s">
        <v>632</v>
      </c>
      <c r="F286" s="309" t="str">
        <f t="shared" ref="F286:H290" si="30">B286</f>
        <v>FMM Issue 2, section 4.7 describes the system for COC and sales claims, Timber sales are only sold direct from the site, therefore no mixing is possible.</v>
      </c>
      <c r="G286" s="310" t="str">
        <f t="shared" si="30"/>
        <v>Y</v>
      </c>
      <c r="H286" s="311">
        <f t="shared" si="30"/>
        <v>0</v>
      </c>
    </row>
    <row r="287" spans="1:8" ht="27.95">
      <c r="A287" s="111" t="s">
        <v>26</v>
      </c>
      <c r="B287" s="439" t="s">
        <v>1789</v>
      </c>
      <c r="C287" s="365" t="s">
        <v>641</v>
      </c>
      <c r="D287" s="311"/>
      <c r="E287" s="312" t="s">
        <v>26</v>
      </c>
      <c r="F287" s="309" t="str">
        <f t="shared" si="30"/>
        <v>FMM Issue 2, section 4.7 describes the system for COC and sales claims, Timber sales are only sold direct from the site, therefore no mixing is possible.</v>
      </c>
      <c r="G287" s="310" t="str">
        <f t="shared" si="30"/>
        <v>Y</v>
      </c>
      <c r="H287" s="311">
        <f t="shared" si="30"/>
        <v>0</v>
      </c>
    </row>
    <row r="288" spans="1:8" ht="69.95">
      <c r="A288" s="111" t="s">
        <v>32</v>
      </c>
      <c r="B288" s="309" t="s">
        <v>556</v>
      </c>
      <c r="C288" s="310" t="s">
        <v>641</v>
      </c>
      <c r="D288" s="311"/>
      <c r="E288" s="312" t="s">
        <v>32</v>
      </c>
      <c r="F288" s="309" t="str">
        <f t="shared" si="30"/>
        <v>Tracking and tracing system is described in section 4.6 Financial Control of Timber Sales and 4.7 Chain of Custody for UKWAS Certified Timber of the Management Manual. Further detail in operational procedures PR-STA-03 - Forest Operations - Timber Harvesting and Thinning (Standing Sale) v3, and PR-ROA-01 - Forest Operations - Timber Harvesting and Thinning (Roadside Sale) v1. Implementation confirmed during audit for sites visited.</v>
      </c>
      <c r="G288" s="310" t="str">
        <f t="shared" si="30"/>
        <v>Y</v>
      </c>
      <c r="H288" s="311">
        <f t="shared" si="30"/>
        <v>0</v>
      </c>
    </row>
    <row r="289" spans="1:8">
      <c r="A289" s="111" t="s">
        <v>37</v>
      </c>
      <c r="B289" s="309"/>
      <c r="C289" s="310"/>
      <c r="D289" s="311"/>
      <c r="E289" s="312" t="s">
        <v>37</v>
      </c>
      <c r="F289" s="309" t="s">
        <v>1790</v>
      </c>
      <c r="G289" s="310" t="s">
        <v>641</v>
      </c>
      <c r="H289" s="311">
        <f t="shared" si="30"/>
        <v>0</v>
      </c>
    </row>
    <row r="290" spans="1:8">
      <c r="A290" s="111" t="s">
        <v>42</v>
      </c>
      <c r="B290" s="309"/>
      <c r="C290" s="310"/>
      <c r="D290" s="311"/>
      <c r="E290" s="312" t="s">
        <v>42</v>
      </c>
      <c r="F290" s="309">
        <f t="shared" si="30"/>
        <v>0</v>
      </c>
      <c r="G290" s="310">
        <f t="shared" si="30"/>
        <v>0</v>
      </c>
      <c r="H290" s="311">
        <f t="shared" si="30"/>
        <v>0</v>
      </c>
    </row>
    <row r="291" spans="1:8">
      <c r="A291" s="313"/>
      <c r="B291" s="314"/>
      <c r="C291" s="315"/>
      <c r="D291" s="316"/>
      <c r="E291" s="313"/>
    </row>
    <row r="292" spans="1:8" ht="72.75" customHeight="1">
      <c r="A292" s="106">
        <v>12.2</v>
      </c>
      <c r="B292" s="107" t="s">
        <v>1791</v>
      </c>
      <c r="C292" s="112"/>
      <c r="D292" s="113"/>
      <c r="E292" s="301">
        <v>11.2</v>
      </c>
      <c r="F292" s="302" t="s">
        <v>1792</v>
      </c>
      <c r="G292" s="317"/>
      <c r="H292" s="318"/>
    </row>
    <row r="293" spans="1:8" ht="42">
      <c r="A293" s="111" t="s">
        <v>632</v>
      </c>
      <c r="B293" s="718" t="s">
        <v>1793</v>
      </c>
      <c r="C293" s="365" t="s">
        <v>641</v>
      </c>
      <c r="D293" s="366"/>
      <c r="E293" s="312" t="s">
        <v>632</v>
      </c>
      <c r="F293" s="309" t="str">
        <f t="shared" ref="F293:H297" si="31">B293</f>
        <v xml:space="preserve">FMM Issue 2 and Sales Contracts and T&amp;C’s – Compliant timber  sales documentation was seen from recent harvesting at Bhrochain (invoice 022198) and SBI invoices for Corrour (74/203217, 74/202192) and Barracks (670687, 671625). Carn Mor and Admirals - no recent harvesting. </v>
      </c>
      <c r="G293" s="310" t="str">
        <f t="shared" si="31"/>
        <v>Y</v>
      </c>
      <c r="H293" s="311">
        <f t="shared" si="31"/>
        <v>0</v>
      </c>
    </row>
    <row r="294" spans="1:8" ht="126">
      <c r="A294" s="111" t="s">
        <v>26</v>
      </c>
      <c r="B294" s="630" t="s">
        <v>1794</v>
      </c>
      <c r="C294" s="634" t="s">
        <v>641</v>
      </c>
      <c r="D294" s="311"/>
      <c r="E294" s="312" t="s">
        <v>26</v>
      </c>
      <c r="F294" s="309" t="str">
        <f t="shared" si="31"/>
        <v xml:space="preserve">FMM Issue 4 and Sales Contracts and T&amp;C’s – Compliant timber sales documentation was seen as follows: Loch Ree Standing sales contract dated 15/2/22, invoice 029777 dated 31/7/22 and associated delivery advice note 5102177109 dated 22/7/22, Invoice 029774 31/7/22 and associated delivery advice note 5102198292 dated 20/7/22. Kens Wood Standing sales contract dated 2/3/21, Invoice 026250 dated 22/8/21, Invoice 026348 dated 5/9/21 and associated SBIs 75/207/950 and 75/206930. Hallmanor April 2022 Timber sales agreement; also SBI 167108 dated 25/6/22 and associated Deliveries List relating to this sale. Garvary - Invoice 029544 dated 20/7/22 with associated delivery note 192052 dated 29/6/22, Invoice 029100 dated 23/7/22 and associated dispatch note 33803; also standing sales contract dated 10/3/22. Carn Mor, Innis Beithe &amp; Tutim - no harvesting in previous year. </v>
      </c>
      <c r="G294" s="310" t="str">
        <f t="shared" si="31"/>
        <v>Y</v>
      </c>
      <c r="H294" s="311">
        <f t="shared" si="31"/>
        <v>0</v>
      </c>
    </row>
    <row r="295" spans="1:8" ht="143.25" customHeight="1">
      <c r="A295" s="111" t="s">
        <v>32</v>
      </c>
      <c r="B295" s="309" t="s">
        <v>1795</v>
      </c>
      <c r="C295" s="310"/>
      <c r="D295" s="311"/>
      <c r="E295" s="312" t="s">
        <v>32</v>
      </c>
      <c r="F295" s="309" t="str">
        <f t="shared" si="31"/>
        <v>System to ensure correct information appears on invoices is described in  4.7 Chain of Custody for UKWAS Certified Timber of the Management Manual. Further detail in operational procedures PR-STA-03 - Forest Operations - Timber Harvesting and Thinning (Standing Sale) v3, and PR-ROA-01 - Forest Operations - Timber Harvesting and Thinning (Roadside Sale) v1. 
Sample documents inspected at audit showed all required information, including:
 - Kirkhill - Inv 3601863, 26/4/23 incl FSC claim FSC 100% and code SA-FM/COC-005879/F119,
 - Glenglass - Inv 423858, 29/7/23  incl FSC claim FSC 100% and code SA-FM/COC-005879/F091,
 - Silton - Inv 031215, 3/1/23  incl FSC claim FSC 100% and code SA-FM/COC-005879/F109, and 
 - Tutim - Inv 033445, 16/1/23  incl FSC claim FSC 100% and code SA-FM/COC-005879/F095.</v>
      </c>
      <c r="G295" s="310">
        <f t="shared" si="31"/>
        <v>0</v>
      </c>
      <c r="H295" s="311">
        <f t="shared" si="31"/>
        <v>0</v>
      </c>
    </row>
    <row r="296" spans="1:8">
      <c r="A296" s="111" t="s">
        <v>37</v>
      </c>
      <c r="B296" s="309"/>
      <c r="C296" s="310"/>
      <c r="D296" s="311"/>
      <c r="E296" s="312" t="s">
        <v>37</v>
      </c>
      <c r="F296" s="309" t="s">
        <v>1796</v>
      </c>
      <c r="G296" s="310" t="s">
        <v>641</v>
      </c>
      <c r="H296" s="311">
        <f t="shared" si="31"/>
        <v>0</v>
      </c>
    </row>
    <row r="297" spans="1:8">
      <c r="A297" s="111" t="s">
        <v>42</v>
      </c>
      <c r="B297" s="309"/>
      <c r="C297" s="310"/>
      <c r="D297" s="311"/>
      <c r="E297" s="312" t="s">
        <v>42</v>
      </c>
      <c r="F297" s="309">
        <f t="shared" si="31"/>
        <v>0</v>
      </c>
      <c r="G297" s="310">
        <f t="shared" si="31"/>
        <v>0</v>
      </c>
      <c r="H297" s="311">
        <f t="shared" si="31"/>
        <v>0</v>
      </c>
    </row>
    <row r="298" spans="1:8">
      <c r="A298" s="313"/>
      <c r="B298" s="314"/>
      <c r="C298" s="315"/>
      <c r="D298" s="316"/>
      <c r="E298" s="313"/>
    </row>
    <row r="299" spans="1:8" ht="56.25" customHeight="1">
      <c r="A299" s="263">
        <v>12.3</v>
      </c>
      <c r="B299" s="114" t="s">
        <v>1797</v>
      </c>
      <c r="C299" s="115"/>
      <c r="D299" s="116"/>
      <c r="E299" s="321">
        <v>11.3</v>
      </c>
      <c r="F299" s="322" t="s">
        <v>1798</v>
      </c>
      <c r="G299" s="323"/>
      <c r="H299" s="324"/>
    </row>
    <row r="300" spans="1:8" ht="27.95">
      <c r="A300" s="111" t="s">
        <v>632</v>
      </c>
      <c r="B300" s="719" t="s">
        <v>638</v>
      </c>
      <c r="C300" s="720" t="s">
        <v>657</v>
      </c>
      <c r="D300" s="721">
        <v>2021.1</v>
      </c>
      <c r="E300" s="312" t="s">
        <v>632</v>
      </c>
      <c r="F300" s="309" t="s">
        <v>1799</v>
      </c>
      <c r="G300" s="310" t="s">
        <v>641</v>
      </c>
      <c r="H300" s="311">
        <v>0</v>
      </c>
    </row>
    <row r="301" spans="1:8" ht="110.1" customHeight="1">
      <c r="A301" s="111" t="s">
        <v>26</v>
      </c>
      <c r="B301" s="641" t="s">
        <v>1800</v>
      </c>
      <c r="C301" s="310" t="s">
        <v>641</v>
      </c>
      <c r="D301" s="311"/>
      <c r="E301" s="312" t="s">
        <v>26</v>
      </c>
      <c r="F301" s="309" t="s">
        <v>1799</v>
      </c>
      <c r="G301" s="310" t="s">
        <v>641</v>
      </c>
      <c r="H301" s="311">
        <f t="shared" ref="F301:H304" si="32">D301</f>
        <v>0</v>
      </c>
    </row>
    <row r="302" spans="1:8" ht="42">
      <c r="A302" s="111" t="s">
        <v>32</v>
      </c>
      <c r="B302" s="309" t="s">
        <v>642</v>
      </c>
      <c r="C302" s="310" t="s">
        <v>641</v>
      </c>
      <c r="D302" s="311"/>
      <c r="E302" s="312" t="s">
        <v>32</v>
      </c>
      <c r="F302" s="309" t="str">
        <f t="shared" si="32"/>
        <v>No promotional use of trademarks seen during audit other than on company website, e.g. https://www.fountainsforestry.co.uk/forestry-management/. Website use consistent with approvals recorded on logo use log.</v>
      </c>
      <c r="G302" s="310" t="str">
        <f t="shared" si="32"/>
        <v>Y</v>
      </c>
      <c r="H302" s="311">
        <f t="shared" si="32"/>
        <v>0</v>
      </c>
    </row>
    <row r="303" spans="1:8">
      <c r="A303" s="111" t="s">
        <v>37</v>
      </c>
      <c r="B303" s="309"/>
      <c r="C303" s="310"/>
      <c r="D303" s="311"/>
      <c r="E303" s="312" t="s">
        <v>37</v>
      </c>
      <c r="F303" s="309" t="s">
        <v>1801</v>
      </c>
      <c r="G303" s="310" t="s">
        <v>641</v>
      </c>
      <c r="H303" s="311">
        <f t="shared" si="32"/>
        <v>0</v>
      </c>
    </row>
    <row r="304" spans="1:8">
      <c r="A304" s="111" t="s">
        <v>42</v>
      </c>
      <c r="B304" s="309"/>
      <c r="C304" s="310"/>
      <c r="D304" s="311"/>
      <c r="E304" s="312" t="s">
        <v>42</v>
      </c>
      <c r="F304" s="309">
        <f t="shared" si="32"/>
        <v>0</v>
      </c>
      <c r="G304" s="310">
        <f t="shared" si="32"/>
        <v>0</v>
      </c>
      <c r="H304" s="311">
        <f t="shared" si="32"/>
        <v>0</v>
      </c>
    </row>
    <row r="305" spans="1:8">
      <c r="A305" s="313"/>
      <c r="B305" s="314"/>
      <c r="C305" s="315"/>
      <c r="D305" s="316"/>
      <c r="E305" s="313"/>
    </row>
    <row r="306" spans="1:8" ht="27.95">
      <c r="A306" s="106">
        <v>12.4</v>
      </c>
      <c r="B306" s="107" t="s">
        <v>1802</v>
      </c>
      <c r="C306" s="112"/>
      <c r="D306" s="113"/>
      <c r="E306" s="301">
        <v>11.4</v>
      </c>
      <c r="F306" s="302" t="s">
        <v>1803</v>
      </c>
      <c r="G306" s="317"/>
      <c r="H306" s="318"/>
    </row>
    <row r="307" spans="1:8" ht="56.1">
      <c r="A307" s="106"/>
      <c r="B307" s="214" t="s">
        <v>1804</v>
      </c>
      <c r="C307" s="115"/>
      <c r="D307" s="116"/>
      <c r="E307" s="301"/>
      <c r="F307" s="329" t="s">
        <v>1805</v>
      </c>
      <c r="G307" s="323"/>
      <c r="H307" s="324"/>
    </row>
    <row r="308" spans="1:8">
      <c r="A308" s="111" t="s">
        <v>632</v>
      </c>
      <c r="B308" s="714" t="s">
        <v>1806</v>
      </c>
      <c r="C308" s="365"/>
      <c r="D308" s="366"/>
      <c r="E308" s="312" t="s">
        <v>632</v>
      </c>
      <c r="F308" s="309" t="str">
        <f t="shared" ref="F308:H312" si="33">B308</f>
        <v>Documents issued and referenced as “Registration Approval documents"</v>
      </c>
      <c r="G308" s="310">
        <f t="shared" si="33"/>
        <v>0</v>
      </c>
      <c r="H308" s="311">
        <f t="shared" si="33"/>
        <v>0</v>
      </c>
    </row>
    <row r="309" spans="1:8">
      <c r="A309" s="111" t="s">
        <v>26</v>
      </c>
      <c r="B309" s="631" t="s">
        <v>1806</v>
      </c>
      <c r="C309" s="634" t="s">
        <v>641</v>
      </c>
      <c r="D309" s="311"/>
      <c r="E309" s="312" t="s">
        <v>26</v>
      </c>
      <c r="F309" s="309" t="str">
        <f t="shared" si="33"/>
        <v>Documents issued and referenced as “Registration Approval documents"</v>
      </c>
      <c r="G309" s="310" t="str">
        <f t="shared" si="33"/>
        <v>Y</v>
      </c>
      <c r="H309" s="311">
        <f t="shared" si="33"/>
        <v>0</v>
      </c>
    </row>
    <row r="310" spans="1:8">
      <c r="A310" s="111" t="s">
        <v>32</v>
      </c>
      <c r="B310" s="309" t="s">
        <v>1806</v>
      </c>
      <c r="C310" s="310" t="s">
        <v>641</v>
      </c>
      <c r="D310" s="311"/>
      <c r="E310" s="312" t="s">
        <v>32</v>
      </c>
      <c r="F310" s="309" t="str">
        <f t="shared" si="33"/>
        <v>Documents issued and referenced as “Registration Approval documents"</v>
      </c>
      <c r="G310" s="310" t="str">
        <f t="shared" si="33"/>
        <v>Y</v>
      </c>
      <c r="H310" s="311">
        <f t="shared" si="33"/>
        <v>0</v>
      </c>
    </row>
    <row r="311" spans="1:8">
      <c r="A311" s="111" t="s">
        <v>37</v>
      </c>
      <c r="B311" s="309"/>
      <c r="C311" s="310"/>
      <c r="D311" s="311"/>
      <c r="E311" s="312" t="s">
        <v>37</v>
      </c>
      <c r="F311" s="309" t="s">
        <v>1807</v>
      </c>
      <c r="G311" s="310" t="s">
        <v>641</v>
      </c>
      <c r="H311" s="311">
        <f t="shared" si="33"/>
        <v>0</v>
      </c>
    </row>
    <row r="312" spans="1:8">
      <c r="A312" s="111" t="s">
        <v>42</v>
      </c>
      <c r="B312" s="309"/>
      <c r="C312" s="310"/>
      <c r="D312" s="311"/>
      <c r="E312" s="312" t="s">
        <v>42</v>
      </c>
      <c r="F312" s="309">
        <f t="shared" si="33"/>
        <v>0</v>
      </c>
      <c r="G312" s="310">
        <f t="shared" si="33"/>
        <v>0</v>
      </c>
      <c r="H312" s="311">
        <f t="shared" si="33"/>
        <v>0</v>
      </c>
    </row>
    <row r="313" spans="1:8">
      <c r="A313" s="313"/>
      <c r="B313" s="314"/>
      <c r="C313" s="315"/>
      <c r="D313" s="316"/>
      <c r="E313" s="313"/>
    </row>
    <row r="314" spans="1:8" ht="17.45">
      <c r="A314" s="274"/>
      <c r="B314" s="275" t="s">
        <v>1808</v>
      </c>
      <c r="C314" s="276"/>
      <c r="D314" s="277"/>
      <c r="E314" s="350"/>
      <c r="F314" s="391" t="s">
        <v>1809</v>
      </c>
      <c r="G314" s="352"/>
      <c r="H314" s="353"/>
    </row>
    <row r="315" spans="1:8" ht="94.5" customHeight="1">
      <c r="A315" s="263" t="s">
        <v>1810</v>
      </c>
      <c r="B315" s="273" t="s">
        <v>1811</v>
      </c>
      <c r="C315" s="115"/>
      <c r="D315" s="116"/>
      <c r="E315" s="313"/>
    </row>
    <row r="316" spans="1:8">
      <c r="A316" s="111" t="s">
        <v>632</v>
      </c>
      <c r="B316" s="364" t="s">
        <v>1812</v>
      </c>
      <c r="C316" s="269"/>
      <c r="D316" s="270"/>
      <c r="E316" s="313"/>
    </row>
    <row r="317" spans="1:8">
      <c r="A317" s="111" t="s">
        <v>26</v>
      </c>
      <c r="B317" s="364" t="s">
        <v>1812</v>
      </c>
      <c r="C317" s="271"/>
      <c r="D317" s="272"/>
      <c r="E317" s="313"/>
    </row>
    <row r="318" spans="1:8">
      <c r="A318" s="111" t="s">
        <v>32</v>
      </c>
      <c r="B318" s="364" t="s">
        <v>1813</v>
      </c>
      <c r="C318" s="271"/>
      <c r="D318" s="272"/>
      <c r="E318" s="313"/>
    </row>
    <row r="319" spans="1:8">
      <c r="A319" s="111" t="s">
        <v>37</v>
      </c>
      <c r="B319" s="364" t="s">
        <v>1813</v>
      </c>
      <c r="C319" s="271"/>
      <c r="D319" s="272"/>
      <c r="E319" s="313"/>
    </row>
    <row r="320" spans="1:8">
      <c r="A320" s="111" t="s">
        <v>42</v>
      </c>
      <c r="B320" s="364" t="s">
        <v>1813</v>
      </c>
      <c r="C320" s="271"/>
      <c r="D320" s="272"/>
      <c r="E320" s="313"/>
    </row>
    <row r="321" spans="1:5">
      <c r="A321" s="313"/>
      <c r="B321" s="314"/>
      <c r="C321" s="315"/>
      <c r="D321" s="316"/>
      <c r="E321" s="313"/>
    </row>
    <row r="322" spans="1:5" ht="32.25" customHeight="1">
      <c r="A322" s="106">
        <v>13</v>
      </c>
      <c r="B322" s="107" t="s">
        <v>1814</v>
      </c>
      <c r="C322" s="112"/>
      <c r="D322" s="113"/>
      <c r="E322" s="313"/>
    </row>
    <row r="323" spans="1:5" ht="42.75" customHeight="1">
      <c r="A323" s="106">
        <v>13.1</v>
      </c>
      <c r="B323" s="114" t="s">
        <v>1815</v>
      </c>
      <c r="C323" s="115"/>
      <c r="D323" s="116"/>
      <c r="E323" s="313"/>
    </row>
    <row r="324" spans="1:5" ht="171.75" customHeight="1">
      <c r="A324" s="106"/>
      <c r="B324" s="214" t="s">
        <v>1816</v>
      </c>
      <c r="C324" s="115"/>
      <c r="D324" s="116"/>
    </row>
    <row r="325" spans="1:5">
      <c r="A325" s="313"/>
      <c r="B325" s="314"/>
      <c r="C325" s="315"/>
      <c r="D325" s="316"/>
    </row>
    <row r="326" spans="1:5" ht="84.75" customHeight="1">
      <c r="A326" s="263">
        <v>13.2</v>
      </c>
      <c r="B326" s="114" t="s">
        <v>1817</v>
      </c>
      <c r="C326" s="115"/>
      <c r="D326" s="116"/>
      <c r="E326" s="313"/>
    </row>
    <row r="327" spans="1:5">
      <c r="A327" s="111" t="s">
        <v>632</v>
      </c>
      <c r="B327" s="309"/>
      <c r="C327" s="310"/>
      <c r="D327" s="311"/>
    </row>
    <row r="328" spans="1:5">
      <c r="A328" s="111" t="s">
        <v>26</v>
      </c>
      <c r="B328" s="309"/>
      <c r="C328" s="310"/>
      <c r="D328" s="311"/>
    </row>
    <row r="329" spans="1:5">
      <c r="A329" s="111" t="s">
        <v>32</v>
      </c>
      <c r="B329" s="309"/>
      <c r="C329" s="310"/>
      <c r="D329" s="311"/>
    </row>
    <row r="330" spans="1:5">
      <c r="A330" s="111" t="s">
        <v>37</v>
      </c>
      <c r="B330" s="309"/>
      <c r="C330" s="310"/>
      <c r="D330" s="311"/>
    </row>
    <row r="331" spans="1:5">
      <c r="A331" s="111" t="s">
        <v>42</v>
      </c>
      <c r="B331" s="309"/>
      <c r="C331" s="310"/>
      <c r="D331" s="311"/>
    </row>
    <row r="332" spans="1:5">
      <c r="A332" s="313"/>
      <c r="B332" s="314"/>
      <c r="C332" s="315"/>
      <c r="D332" s="316"/>
    </row>
    <row r="333" spans="1:5" ht="169.5" customHeight="1">
      <c r="A333" s="106">
        <v>13.3</v>
      </c>
      <c r="B333" s="107" t="s">
        <v>1818</v>
      </c>
      <c r="C333" s="112"/>
      <c r="D333" s="113"/>
      <c r="E333" s="313"/>
    </row>
    <row r="334" spans="1:5">
      <c r="A334" s="111" t="s">
        <v>632</v>
      </c>
      <c r="B334" s="364"/>
      <c r="C334" s="365"/>
      <c r="D334" s="366"/>
    </row>
    <row r="335" spans="1:5">
      <c r="A335" s="111" t="s">
        <v>26</v>
      </c>
      <c r="B335" s="309"/>
      <c r="C335" s="310"/>
      <c r="D335" s="311"/>
    </row>
    <row r="336" spans="1:5">
      <c r="A336" s="111" t="s">
        <v>32</v>
      </c>
      <c r="B336" s="309"/>
      <c r="C336" s="310"/>
      <c r="D336" s="311"/>
    </row>
    <row r="337" spans="1:4">
      <c r="A337" s="111" t="s">
        <v>37</v>
      </c>
      <c r="B337" s="309"/>
      <c r="C337" s="310"/>
      <c r="D337" s="311"/>
    </row>
    <row r="338" spans="1:4">
      <c r="A338" s="111" t="s">
        <v>42</v>
      </c>
      <c r="B338" s="309"/>
      <c r="C338" s="310"/>
      <c r="D338" s="311"/>
    </row>
    <row r="339" spans="1:4">
      <c r="A339" s="313"/>
      <c r="B339" s="314"/>
      <c r="C339" s="315"/>
      <c r="D339" s="316"/>
    </row>
    <row r="340" spans="1:4" ht="39.75" customHeight="1">
      <c r="A340" s="229">
        <v>14</v>
      </c>
      <c r="B340" s="217" t="s">
        <v>1819</v>
      </c>
      <c r="C340" s="232"/>
      <c r="D340" s="233"/>
    </row>
    <row r="341" spans="1:4" ht="50.25" customHeight="1">
      <c r="A341" s="106">
        <v>14.1</v>
      </c>
      <c r="B341" s="114" t="s">
        <v>1820</v>
      </c>
      <c r="C341" s="244"/>
      <c r="D341" s="245"/>
    </row>
    <row r="342" spans="1:4">
      <c r="A342" s="111" t="s">
        <v>632</v>
      </c>
      <c r="B342" s="364"/>
      <c r="C342" s="365"/>
      <c r="D342" s="366"/>
    </row>
    <row r="343" spans="1:4">
      <c r="A343" s="111" t="s">
        <v>26</v>
      </c>
      <c r="B343" s="309"/>
      <c r="C343" s="310"/>
      <c r="D343" s="311"/>
    </row>
    <row r="344" spans="1:4">
      <c r="A344" s="111" t="s">
        <v>32</v>
      </c>
      <c r="B344" s="309"/>
      <c r="C344" s="310"/>
      <c r="D344" s="311"/>
    </row>
    <row r="345" spans="1:4">
      <c r="A345" s="111" t="s">
        <v>37</v>
      </c>
      <c r="B345" s="309"/>
      <c r="C345" s="310"/>
      <c r="D345" s="311"/>
    </row>
    <row r="346" spans="1:4">
      <c r="A346" s="111" t="s">
        <v>42</v>
      </c>
      <c r="B346" s="309"/>
      <c r="C346" s="310"/>
      <c r="D346" s="311"/>
    </row>
    <row r="347" spans="1:4">
      <c r="A347" s="313"/>
      <c r="B347" s="314"/>
      <c r="C347" s="315"/>
      <c r="D347" s="316"/>
    </row>
    <row r="348" spans="1:4" ht="94.5" customHeight="1">
      <c r="A348" s="263">
        <v>14.2</v>
      </c>
      <c r="B348" s="114" t="s">
        <v>1821</v>
      </c>
      <c r="C348" s="115"/>
      <c r="D348" s="116"/>
    </row>
    <row r="349" spans="1:4">
      <c r="A349" s="111" t="s">
        <v>632</v>
      </c>
      <c r="B349" s="309"/>
      <c r="C349" s="310"/>
      <c r="D349" s="311"/>
    </row>
    <row r="350" spans="1:4">
      <c r="A350" s="111" t="s">
        <v>26</v>
      </c>
      <c r="B350" s="309"/>
      <c r="C350" s="310"/>
      <c r="D350" s="311"/>
    </row>
    <row r="351" spans="1:4">
      <c r="A351" s="111" t="s">
        <v>32</v>
      </c>
      <c r="B351" s="309"/>
      <c r="C351" s="310"/>
      <c r="D351" s="311"/>
    </row>
    <row r="352" spans="1:4">
      <c r="A352" s="111" t="s">
        <v>37</v>
      </c>
      <c r="B352" s="309"/>
      <c r="C352" s="310"/>
      <c r="D352" s="311"/>
    </row>
    <row r="353" spans="1:12">
      <c r="A353" s="111" t="s">
        <v>42</v>
      </c>
      <c r="B353" s="309"/>
      <c r="C353" s="310"/>
      <c r="D353" s="311"/>
    </row>
    <row r="354" spans="1:12">
      <c r="A354" s="313"/>
      <c r="B354" s="314"/>
      <c r="C354" s="315"/>
      <c r="D354" s="316"/>
    </row>
    <row r="355" spans="1:12" ht="39" customHeight="1">
      <c r="A355" s="229">
        <v>15</v>
      </c>
      <c r="B355" s="217" t="s">
        <v>1822</v>
      </c>
      <c r="C355" s="232"/>
      <c r="D355" s="233"/>
    </row>
    <row r="356" spans="1:12" ht="59.25" customHeight="1">
      <c r="A356" s="106">
        <v>15.1</v>
      </c>
      <c r="B356" s="114" t="s">
        <v>1823</v>
      </c>
      <c r="C356" s="115"/>
      <c r="D356" s="116"/>
    </row>
    <row r="357" spans="1:12" ht="42" customHeight="1">
      <c r="A357" s="106"/>
      <c r="B357" s="114" t="s">
        <v>1824</v>
      </c>
      <c r="C357" s="115"/>
      <c r="D357" s="116"/>
    </row>
    <row r="358" spans="1:12" ht="81.75" customHeight="1">
      <c r="A358" s="106"/>
      <c r="B358" s="114" t="s">
        <v>1825</v>
      </c>
      <c r="C358" s="115"/>
      <c r="D358" s="116"/>
    </row>
    <row r="359" spans="1:12">
      <c r="A359" s="111" t="s">
        <v>632</v>
      </c>
      <c r="B359" s="364"/>
      <c r="C359" s="365"/>
      <c r="D359" s="366"/>
    </row>
    <row r="360" spans="1:12">
      <c r="A360" s="111" t="s">
        <v>26</v>
      </c>
      <c r="B360" s="309"/>
      <c r="C360" s="310"/>
      <c r="D360" s="311"/>
    </row>
    <row r="361" spans="1:12">
      <c r="A361" s="111" t="s">
        <v>32</v>
      </c>
      <c r="B361" s="309"/>
      <c r="C361" s="310"/>
      <c r="D361" s="311"/>
    </row>
    <row r="362" spans="1:12">
      <c r="A362" s="111" t="s">
        <v>37</v>
      </c>
      <c r="B362" s="309"/>
      <c r="C362" s="310"/>
      <c r="D362" s="311"/>
    </row>
    <row r="363" spans="1:12">
      <c r="A363" s="111" t="s">
        <v>42</v>
      </c>
      <c r="B363" s="309"/>
      <c r="C363" s="310"/>
      <c r="D363" s="311"/>
    </row>
    <row r="364" spans="1:12">
      <c r="A364" s="313"/>
      <c r="B364" s="314"/>
      <c r="C364" s="315"/>
      <c r="D364" s="316"/>
    </row>
    <row r="365" spans="1:12" ht="91.5" customHeight="1">
      <c r="A365" s="106">
        <v>15.2</v>
      </c>
      <c r="B365" s="107" t="s">
        <v>1826</v>
      </c>
      <c r="C365" s="112"/>
      <c r="D365" s="113"/>
    </row>
    <row r="366" spans="1:12">
      <c r="A366" s="111" t="s">
        <v>632</v>
      </c>
      <c r="B366" s="364"/>
      <c r="C366" s="365"/>
      <c r="D366" s="366"/>
    </row>
    <row r="367" spans="1:12">
      <c r="A367" s="111" t="s">
        <v>26</v>
      </c>
      <c r="B367" s="309"/>
      <c r="C367" s="310"/>
      <c r="D367" s="311"/>
      <c r="L367" s="254" t="s">
        <v>1813</v>
      </c>
    </row>
    <row r="368" spans="1:12">
      <c r="A368" s="111" t="s">
        <v>32</v>
      </c>
      <c r="B368" s="309"/>
      <c r="C368" s="310"/>
      <c r="D368" s="311"/>
      <c r="L368" s="254" t="s">
        <v>1827</v>
      </c>
    </row>
    <row r="369" spans="1:12">
      <c r="A369" s="111" t="s">
        <v>37</v>
      </c>
      <c r="B369" s="309"/>
      <c r="C369" s="310"/>
      <c r="D369" s="311"/>
      <c r="L369" s="254" t="s">
        <v>1812</v>
      </c>
    </row>
    <row r="370" spans="1:12">
      <c r="A370" s="111" t="s">
        <v>42</v>
      </c>
      <c r="B370" s="309"/>
      <c r="C370" s="310"/>
      <c r="D370" s="311"/>
    </row>
    <row r="371" spans="1:12">
      <c r="A371" s="313"/>
      <c r="B371" s="314"/>
      <c r="C371" s="315"/>
      <c r="D371" s="316"/>
    </row>
    <row r="372" spans="1:12" ht="46.5" customHeight="1">
      <c r="A372" s="219">
        <v>16</v>
      </c>
      <c r="B372" s="215" t="s">
        <v>1828</v>
      </c>
      <c r="C372" s="220"/>
      <c r="D372" s="221"/>
    </row>
    <row r="373" spans="1:12" ht="172.5" customHeight="1">
      <c r="A373" s="263">
        <v>16.100000000000001</v>
      </c>
      <c r="B373" s="114" t="s">
        <v>1829</v>
      </c>
      <c r="C373" s="115"/>
      <c r="D373" s="116"/>
    </row>
    <row r="374" spans="1:12">
      <c r="A374" s="111" t="s">
        <v>632</v>
      </c>
      <c r="B374" s="309"/>
      <c r="C374" s="310"/>
      <c r="D374" s="311"/>
    </row>
    <row r="375" spans="1:12">
      <c r="A375" s="111" t="s">
        <v>26</v>
      </c>
      <c r="B375" s="309"/>
      <c r="C375" s="310"/>
      <c r="D375" s="311"/>
    </row>
    <row r="376" spans="1:12">
      <c r="A376" s="111" t="s">
        <v>32</v>
      </c>
      <c r="B376" s="309"/>
      <c r="C376" s="310"/>
      <c r="D376" s="311"/>
    </row>
    <row r="377" spans="1:12">
      <c r="A377" s="111" t="s">
        <v>37</v>
      </c>
      <c r="B377" s="309"/>
      <c r="C377" s="310"/>
      <c r="D377" s="311"/>
    </row>
    <row r="378" spans="1:12">
      <c r="A378" s="111" t="s">
        <v>42</v>
      </c>
      <c r="B378" s="309"/>
      <c r="C378" s="310"/>
      <c r="D378" s="311"/>
    </row>
    <row r="379" spans="1:12">
      <c r="A379" s="313"/>
      <c r="B379" s="314"/>
      <c r="C379" s="315"/>
      <c r="D379" s="316"/>
    </row>
    <row r="380" spans="1:12" ht="43.5" customHeight="1">
      <c r="A380" s="229">
        <v>18</v>
      </c>
      <c r="B380" s="217" t="s">
        <v>1830</v>
      </c>
      <c r="C380" s="232"/>
      <c r="D380" s="233"/>
    </row>
    <row r="381" spans="1:12" ht="89.25" customHeight="1">
      <c r="A381" s="106">
        <v>18.100000000000001</v>
      </c>
      <c r="B381" s="114" t="s">
        <v>1831</v>
      </c>
      <c r="C381" s="115"/>
      <c r="D381" s="116"/>
    </row>
    <row r="382" spans="1:12" ht="115.5" customHeight="1">
      <c r="A382" s="106"/>
      <c r="B382" s="214" t="s">
        <v>1832</v>
      </c>
      <c r="C382" s="115"/>
      <c r="D382" s="116"/>
    </row>
    <row r="383" spans="1:12">
      <c r="A383" s="111" t="s">
        <v>632</v>
      </c>
      <c r="B383" s="364"/>
      <c r="C383" s="365"/>
      <c r="D383" s="366"/>
    </row>
    <row r="384" spans="1:12">
      <c r="A384" s="111" t="s">
        <v>26</v>
      </c>
      <c r="B384" s="309"/>
      <c r="C384" s="310"/>
      <c r="D384" s="311"/>
    </row>
    <row r="385" spans="1:4">
      <c r="A385" s="111" t="s">
        <v>32</v>
      </c>
      <c r="B385" s="309"/>
      <c r="C385" s="310"/>
      <c r="D385" s="311"/>
    </row>
    <row r="386" spans="1:4">
      <c r="A386" s="111" t="s">
        <v>37</v>
      </c>
      <c r="B386" s="309"/>
      <c r="C386" s="310"/>
      <c r="D386" s="311"/>
    </row>
    <row r="387" spans="1:4">
      <c r="A387" s="111" t="s">
        <v>42</v>
      </c>
      <c r="B387" s="309"/>
      <c r="C387" s="310"/>
      <c r="D387" s="311"/>
    </row>
    <row r="388" spans="1:4">
      <c r="A388" s="313"/>
      <c r="B388" s="314"/>
      <c r="C388" s="315"/>
      <c r="D388" s="316"/>
    </row>
    <row r="389" spans="1:4" ht="76.5" customHeight="1">
      <c r="A389" s="106"/>
      <c r="B389" s="114" t="s">
        <v>1833</v>
      </c>
      <c r="C389" s="115"/>
      <c r="D389" s="116"/>
    </row>
    <row r="390" spans="1:4">
      <c r="A390" s="111" t="s">
        <v>632</v>
      </c>
      <c r="B390" s="364"/>
      <c r="C390" s="365"/>
      <c r="D390" s="366"/>
    </row>
    <row r="391" spans="1:4">
      <c r="A391" s="111" t="s">
        <v>26</v>
      </c>
      <c r="B391" s="309"/>
      <c r="C391" s="310"/>
      <c r="D391" s="311"/>
    </row>
    <row r="392" spans="1:4">
      <c r="A392" s="111" t="s">
        <v>32</v>
      </c>
      <c r="B392" s="309"/>
      <c r="C392" s="310"/>
      <c r="D392" s="311"/>
    </row>
    <row r="393" spans="1:4">
      <c r="A393" s="111" t="s">
        <v>37</v>
      </c>
      <c r="B393" s="309"/>
      <c r="C393" s="310"/>
      <c r="D393" s="311"/>
    </row>
    <row r="394" spans="1:4">
      <c r="A394" s="111" t="s">
        <v>42</v>
      </c>
      <c r="B394" s="309"/>
      <c r="C394" s="310"/>
      <c r="D394" s="311"/>
    </row>
    <row r="395" spans="1:4">
      <c r="A395" s="313"/>
      <c r="B395" s="314"/>
      <c r="C395" s="315"/>
      <c r="D395" s="316"/>
    </row>
    <row r="396" spans="1:4" ht="44.25" customHeight="1">
      <c r="A396" s="219">
        <v>19</v>
      </c>
      <c r="B396" s="215" t="s">
        <v>1834</v>
      </c>
      <c r="C396" s="220"/>
      <c r="D396" s="221"/>
    </row>
    <row r="397" spans="1:4" ht="81.75" customHeight="1">
      <c r="A397" s="263">
        <v>19.100000000000001</v>
      </c>
      <c r="B397" s="114" t="s">
        <v>1835</v>
      </c>
      <c r="C397" s="115"/>
      <c r="D397" s="116"/>
    </row>
    <row r="398" spans="1:4">
      <c r="A398" s="111" t="s">
        <v>632</v>
      </c>
      <c r="B398" s="309"/>
      <c r="C398" s="310"/>
      <c r="D398" s="311"/>
    </row>
    <row r="399" spans="1:4">
      <c r="A399" s="111" t="s">
        <v>26</v>
      </c>
      <c r="B399" s="309"/>
      <c r="C399" s="310"/>
      <c r="D399" s="311"/>
    </row>
    <row r="400" spans="1:4">
      <c r="A400" s="111" t="s">
        <v>32</v>
      </c>
      <c r="B400" s="309"/>
      <c r="C400" s="310"/>
      <c r="D400" s="311"/>
    </row>
    <row r="401" spans="1:4">
      <c r="A401" s="111" t="s">
        <v>37</v>
      </c>
      <c r="B401" s="309"/>
      <c r="C401" s="310"/>
      <c r="D401" s="311"/>
    </row>
    <row r="402" spans="1:4">
      <c r="A402" s="111" t="s">
        <v>42</v>
      </c>
      <c r="B402" s="309"/>
      <c r="C402" s="310"/>
      <c r="D402" s="311"/>
    </row>
    <row r="403" spans="1:4">
      <c r="A403" s="313"/>
      <c r="B403" s="314"/>
      <c r="C403" s="315"/>
      <c r="D403" s="316"/>
    </row>
    <row r="404" spans="1:4" ht="54" customHeight="1">
      <c r="A404" s="263">
        <v>19.2</v>
      </c>
      <c r="B404" s="114" t="s">
        <v>1836</v>
      </c>
      <c r="C404" s="115"/>
      <c r="D404" s="116"/>
    </row>
    <row r="405" spans="1:4">
      <c r="A405" s="111" t="s">
        <v>632</v>
      </c>
      <c r="B405" s="309"/>
      <c r="C405" s="310"/>
      <c r="D405" s="311"/>
    </row>
    <row r="406" spans="1:4">
      <c r="A406" s="111" t="s">
        <v>26</v>
      </c>
      <c r="B406" s="309"/>
      <c r="C406" s="310"/>
      <c r="D406" s="311"/>
    </row>
    <row r="407" spans="1:4">
      <c r="A407" s="111" t="s">
        <v>32</v>
      </c>
      <c r="B407" s="309"/>
      <c r="C407" s="310"/>
      <c r="D407" s="311"/>
    </row>
    <row r="408" spans="1:4">
      <c r="A408" s="111" t="s">
        <v>37</v>
      </c>
      <c r="B408" s="309"/>
      <c r="C408" s="310"/>
      <c r="D408" s="311"/>
    </row>
    <row r="409" spans="1:4">
      <c r="A409" s="111" t="s">
        <v>42</v>
      </c>
      <c r="B409" s="309"/>
      <c r="C409" s="310"/>
      <c r="D409" s="311"/>
    </row>
    <row r="410" spans="1:4">
      <c r="A410" s="313"/>
      <c r="B410" s="314"/>
      <c r="C410" s="315"/>
      <c r="D410" s="316"/>
    </row>
    <row r="411" spans="1:4" ht="87.75" customHeight="1">
      <c r="A411" s="263">
        <v>19.3</v>
      </c>
      <c r="B411" s="114" t="s">
        <v>1837</v>
      </c>
      <c r="C411" s="115"/>
      <c r="D411" s="116"/>
    </row>
    <row r="412" spans="1:4">
      <c r="A412" s="111" t="s">
        <v>632</v>
      </c>
      <c r="B412" s="309"/>
      <c r="C412" s="310"/>
      <c r="D412" s="311"/>
    </row>
    <row r="413" spans="1:4">
      <c r="A413" s="111" t="s">
        <v>26</v>
      </c>
      <c r="B413" s="309"/>
      <c r="C413" s="310"/>
      <c r="D413" s="311"/>
    </row>
    <row r="414" spans="1:4">
      <c r="A414" s="111" t="s">
        <v>32</v>
      </c>
      <c r="B414" s="309"/>
      <c r="C414" s="310"/>
      <c r="D414" s="311"/>
    </row>
    <row r="415" spans="1:4">
      <c r="A415" s="111" t="s">
        <v>37</v>
      </c>
      <c r="B415" s="309"/>
      <c r="C415" s="310"/>
      <c r="D415" s="311"/>
    </row>
    <row r="416" spans="1:4">
      <c r="A416" s="111" t="s">
        <v>42</v>
      </c>
      <c r="B416" s="309"/>
      <c r="C416" s="310"/>
      <c r="D416" s="311"/>
    </row>
    <row r="417" spans="1:4">
      <c r="A417" s="313"/>
      <c r="B417" s="314"/>
      <c r="C417" s="315"/>
      <c r="D417" s="316"/>
    </row>
    <row r="418" spans="1:4" ht="60" customHeight="1">
      <c r="A418" s="263">
        <v>19.399999999999999</v>
      </c>
      <c r="B418" s="114" t="s">
        <v>1838</v>
      </c>
      <c r="C418" s="115"/>
      <c r="D418" s="116"/>
    </row>
    <row r="419" spans="1:4">
      <c r="A419" s="111" t="s">
        <v>632</v>
      </c>
      <c r="B419" s="309"/>
      <c r="C419" s="310"/>
      <c r="D419" s="311"/>
    </row>
    <row r="420" spans="1:4">
      <c r="A420" s="111" t="s">
        <v>26</v>
      </c>
      <c r="B420" s="309"/>
      <c r="C420" s="310"/>
      <c r="D420" s="311"/>
    </row>
    <row r="421" spans="1:4">
      <c r="A421" s="111" t="s">
        <v>32</v>
      </c>
      <c r="B421" s="309"/>
      <c r="C421" s="310"/>
      <c r="D421" s="311"/>
    </row>
    <row r="422" spans="1:4">
      <c r="A422" s="111" t="s">
        <v>37</v>
      </c>
      <c r="B422" s="309"/>
      <c r="C422" s="310"/>
      <c r="D422" s="311"/>
    </row>
    <row r="423" spans="1:4">
      <c r="A423" s="111" t="s">
        <v>42</v>
      </c>
      <c r="B423" s="309"/>
      <c r="C423" s="310"/>
      <c r="D423" s="311"/>
    </row>
    <row r="500" spans="14:14">
      <c r="N500" s="254" t="s">
        <v>1813</v>
      </c>
    </row>
    <row r="501" spans="14:14">
      <c r="N501" s="254" t="s">
        <v>1827</v>
      </c>
    </row>
    <row r="502" spans="14:14">
      <c r="N502" s="254" t="s">
        <v>1812</v>
      </c>
    </row>
  </sheetData>
  <protectedRanges>
    <protectedRange algorithmName="SHA-512" hashValue="JpaTG13QcUu4F8PlrL5rpLgcMY+gbA93wIJ0nmcVPYfrYC0yc2MExC4VFJz+KKnHMqdsjfsePrUN1AwlA573uA==" saltValue="7ZKg3FKaH3YdNJf3qu41+Q==" spinCount="100000" sqref="D238:D240" name="Range1_3"/>
  </protectedRanges>
  <autoFilter ref="A1:A502" xr:uid="{00000000-0009-0000-0000-00000F000000}"/>
  <mergeCells count="6">
    <mergeCell ref="E5:H5"/>
    <mergeCell ref="A1:H1"/>
    <mergeCell ref="A3:D3"/>
    <mergeCell ref="E3:F3"/>
    <mergeCell ref="A4:D4"/>
    <mergeCell ref="E4:F4"/>
  </mergeCells>
  <dataValidations count="2">
    <dataValidation type="list" allowBlank="1" showInputMessage="1" showErrorMessage="1" sqref="B316:B320" xr:uid="{2498D384-8FA3-4521-A133-BC508294EFCD}">
      <formula1>$N$500:$N$503</formula1>
    </dataValidation>
    <dataValidation type="whole" operator="greaterThan" allowBlank="1" showInputMessage="1" showErrorMessage="1" sqref="K215:K218 C237:C244" xr:uid="{B236985E-4E32-41A7-B2AE-5557DF4BBE9C}">
      <formula1>-1</formula1>
    </dataValidation>
  </dataValidations>
  <hyperlinks>
    <hyperlink ref="G3" r:id="rId1" xr:uid="{5B21D43A-DB70-4274-8506-91419EF91A1E}"/>
    <hyperlink ref="G4" r:id="rId2" xr:uid="{90FB170E-F6C5-496D-A439-4F4420092EB0}"/>
  </hyperlinks>
  <pageMargins left="0.74803149606299213" right="0.74803149606299213" top="0.98425196850393704" bottom="0.98425196850393704" header="0.51181102362204722" footer="0.51181102362204722"/>
  <pageSetup paperSize="9" scale="38" fitToHeight="0" orientation="portrait" horizontalDpi="4294967294" r:id="rId3"/>
  <headerFooter alignWithMargins="0"/>
  <rowBreaks count="1" manualBreakCount="1">
    <brk id="128" min="4" max="8" man="1"/>
  </rowBreaks>
  <tableParts count="1">
    <tablePart r:id="rId4"/>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F2936-76C6-4F66-B2B9-3BECE1E4A5AD}">
  <sheetPr>
    <tabColor rgb="FF92D050"/>
  </sheetPr>
  <dimension ref="A1:XFC81"/>
  <sheetViews>
    <sheetView view="pageBreakPreview" topLeftCell="A8" zoomScaleNormal="100" zoomScaleSheetLayoutView="100" workbookViewId="0">
      <selection activeCell="A8" sqref="A8"/>
    </sheetView>
  </sheetViews>
  <sheetFormatPr defaultColWidth="8.7109375" defaultRowHeight="12.6"/>
  <cols>
    <col min="1" max="1" width="7" style="406" customWidth="1"/>
    <col min="2" max="2" width="9.7109375" style="406" customWidth="1"/>
    <col min="3" max="3" width="24.28515625" style="406" customWidth="1"/>
    <col min="4" max="4" width="14.42578125" style="406" customWidth="1"/>
    <col min="5" max="5" width="11.7109375" style="406" customWidth="1"/>
    <col min="6" max="6" width="12" style="406" customWidth="1"/>
    <col min="7" max="7" width="17.28515625" style="407" customWidth="1"/>
    <col min="8" max="8" width="16.28515625" style="406" customWidth="1"/>
    <col min="9" max="9" width="9.42578125" style="406" customWidth="1"/>
    <col min="10" max="10" width="7.7109375" style="406" customWidth="1"/>
    <col min="11" max="11" width="11.7109375" style="406" customWidth="1"/>
    <col min="12" max="12" width="23.42578125" style="406" customWidth="1"/>
    <col min="13" max="13" width="19" style="406" customWidth="1"/>
    <col min="14" max="14" width="14.7109375" style="406" customWidth="1"/>
    <col min="15" max="15" width="10.7109375" style="406" customWidth="1"/>
    <col min="16" max="16" width="11.28515625" style="406" customWidth="1"/>
    <col min="17" max="18" width="13.7109375" style="406" customWidth="1"/>
    <col min="19" max="19" width="16.7109375" style="406" customWidth="1"/>
    <col min="20" max="20" width="11.28515625" style="406" customWidth="1"/>
    <col min="21" max="21" width="13.42578125" style="406" customWidth="1"/>
    <col min="22" max="22" width="16.7109375" style="406" customWidth="1"/>
    <col min="23" max="23" width="14.7109375" style="406" customWidth="1"/>
    <col min="24" max="24" width="18.28515625" style="406" customWidth="1"/>
    <col min="25" max="25" width="18.7109375" style="406" customWidth="1"/>
    <col min="26" max="26" width="28" style="406" customWidth="1"/>
    <col min="27" max="27" width="13.7109375" style="406" hidden="1" customWidth="1"/>
    <col min="28" max="16384" width="8.7109375" style="406"/>
  </cols>
  <sheetData>
    <row r="1" spans="1:27" s="392" customFormat="1" ht="25.5" hidden="1" customHeight="1">
      <c r="G1" s="393"/>
      <c r="L1" s="394" t="s">
        <v>1839</v>
      </c>
      <c r="Y1" s="392" t="s">
        <v>1840</v>
      </c>
      <c r="Z1" s="395" t="s">
        <v>1841</v>
      </c>
      <c r="AA1" s="392" t="s">
        <v>1842</v>
      </c>
    </row>
    <row r="2" spans="1:27" s="392" customFormat="1" ht="37.5" hidden="1">
      <c r="G2" s="393"/>
      <c r="L2" s="394" t="s">
        <v>1839</v>
      </c>
      <c r="Y2" s="392" t="s">
        <v>1843</v>
      </c>
      <c r="Z2" s="395" t="s">
        <v>1844</v>
      </c>
      <c r="AA2" s="392" t="s">
        <v>1845</v>
      </c>
    </row>
    <row r="3" spans="1:27" s="392" customFormat="1" ht="24.95" hidden="1">
      <c r="G3" s="393"/>
      <c r="L3" s="394" t="s">
        <v>1839</v>
      </c>
      <c r="Y3" s="392" t="s">
        <v>1846</v>
      </c>
      <c r="Z3" s="395" t="s">
        <v>1847</v>
      </c>
      <c r="AA3" s="392" t="s">
        <v>1848</v>
      </c>
    </row>
    <row r="4" spans="1:27" s="392" customFormat="1" hidden="1">
      <c r="G4" s="393"/>
      <c r="L4" s="394" t="s">
        <v>1839</v>
      </c>
      <c r="Y4" s="392" t="s">
        <v>1849</v>
      </c>
      <c r="Z4" s="395" t="s">
        <v>1850</v>
      </c>
    </row>
    <row r="5" spans="1:27" s="392" customFormat="1" hidden="1">
      <c r="G5" s="393"/>
      <c r="L5" s="394" t="s">
        <v>1839</v>
      </c>
      <c r="Y5" s="392" t="s">
        <v>1851</v>
      </c>
      <c r="Z5" s="395" t="s">
        <v>1852</v>
      </c>
    </row>
    <row r="6" spans="1:27" s="392" customFormat="1" hidden="1">
      <c r="G6" s="393"/>
      <c r="L6" s="394" t="s">
        <v>1839</v>
      </c>
      <c r="Z6" s="395" t="s">
        <v>1853</v>
      </c>
    </row>
    <row r="7" spans="1:27" s="392" customFormat="1" hidden="1">
      <c r="G7" s="393"/>
      <c r="L7" s="394" t="s">
        <v>1839</v>
      </c>
      <c r="Z7" s="395" t="s">
        <v>173</v>
      </c>
    </row>
    <row r="8" spans="1:27" s="399" customFormat="1" ht="27" customHeight="1" thickBot="1">
      <c r="A8" s="396" t="s">
        <v>1854</v>
      </c>
      <c r="B8" s="397"/>
      <c r="C8" s="396"/>
      <c r="D8" s="398"/>
      <c r="E8" s="398"/>
      <c r="F8" s="399" t="s">
        <v>1855</v>
      </c>
      <c r="L8" s="396" t="s">
        <v>1856</v>
      </c>
      <c r="M8" s="397"/>
      <c r="P8" s="397"/>
      <c r="Q8" s="397"/>
      <c r="R8" s="397"/>
      <c r="S8" s="397"/>
      <c r="T8" s="397"/>
      <c r="U8" s="397"/>
      <c r="V8" s="397"/>
      <c r="W8" s="397"/>
      <c r="X8" s="397"/>
      <c r="Y8" s="397"/>
    </row>
    <row r="9" spans="1:27" s="399" customFormat="1" ht="40.5" customHeight="1" thickBot="1">
      <c r="A9" s="396"/>
      <c r="B9" s="400"/>
      <c r="C9" s="401" t="s">
        <v>1857</v>
      </c>
      <c r="D9" s="402"/>
      <c r="E9" s="403"/>
      <c r="F9" s="816" t="s">
        <v>1858</v>
      </c>
      <c r="G9" s="817"/>
      <c r="H9" s="817"/>
      <c r="I9" s="817"/>
      <c r="J9" s="818"/>
      <c r="K9" s="404"/>
      <c r="L9" s="396" t="s">
        <v>1859</v>
      </c>
      <c r="M9" s="397"/>
      <c r="P9" s="397"/>
      <c r="Q9" s="397"/>
      <c r="R9" s="397"/>
      <c r="S9" s="397"/>
      <c r="T9" s="397"/>
      <c r="U9" s="397"/>
      <c r="V9" s="397"/>
      <c r="W9" s="397"/>
      <c r="X9" s="397"/>
      <c r="Y9" s="396"/>
    </row>
    <row r="10" spans="1:27" s="405" customFormat="1" ht="53.25" customHeight="1">
      <c r="A10" s="560"/>
      <c r="B10" s="561" t="s">
        <v>1860</v>
      </c>
      <c r="C10" s="562" t="s">
        <v>1861</v>
      </c>
      <c r="D10" s="563" t="s">
        <v>1862</v>
      </c>
      <c r="E10" s="563" t="s">
        <v>1863</v>
      </c>
      <c r="F10" s="563" t="s">
        <v>1864</v>
      </c>
      <c r="G10" s="563" t="s">
        <v>1865</v>
      </c>
      <c r="H10" s="563" t="s">
        <v>1866</v>
      </c>
      <c r="I10" s="563" t="s">
        <v>1867</v>
      </c>
      <c r="J10" s="564" t="s">
        <v>81</v>
      </c>
      <c r="K10" s="565" t="s">
        <v>1868</v>
      </c>
      <c r="L10" s="566" t="s">
        <v>1869</v>
      </c>
      <c r="M10" s="567" t="s">
        <v>1870</v>
      </c>
      <c r="N10" s="567" t="s">
        <v>172</v>
      </c>
      <c r="O10" s="567" t="s">
        <v>1871</v>
      </c>
      <c r="P10" s="567" t="s">
        <v>1756</v>
      </c>
      <c r="Q10" s="567" t="s">
        <v>1872</v>
      </c>
      <c r="R10" s="567" t="s">
        <v>1873</v>
      </c>
      <c r="S10" s="567" t="s">
        <v>1874</v>
      </c>
      <c r="T10" s="567" t="s">
        <v>1875</v>
      </c>
      <c r="U10" s="567" t="s">
        <v>1876</v>
      </c>
      <c r="V10" s="567" t="s">
        <v>1877</v>
      </c>
      <c r="W10" s="567" t="s">
        <v>1878</v>
      </c>
      <c r="X10" s="567" t="s">
        <v>1879</v>
      </c>
      <c r="Z10" s="405" t="s">
        <v>1880</v>
      </c>
      <c r="AA10" s="722" t="s">
        <v>1881</v>
      </c>
    </row>
    <row r="11" spans="1:27" s="580" customFormat="1" ht="39">
      <c r="A11" s="576">
        <v>3</v>
      </c>
      <c r="B11" s="577" t="s">
        <v>1882</v>
      </c>
      <c r="C11" s="576" t="s">
        <v>1883</v>
      </c>
      <c r="D11" s="578">
        <v>37298</v>
      </c>
      <c r="E11" s="576"/>
      <c r="F11" s="576" t="s">
        <v>1884</v>
      </c>
      <c r="G11" s="579" t="s">
        <v>1885</v>
      </c>
      <c r="H11" s="576"/>
      <c r="I11" s="576"/>
      <c r="J11" s="576"/>
      <c r="K11" s="576"/>
      <c r="L11" s="576" t="s">
        <v>1883</v>
      </c>
      <c r="M11" s="576" t="s">
        <v>1886</v>
      </c>
      <c r="N11" s="576" t="s">
        <v>173</v>
      </c>
      <c r="O11" s="576">
        <v>176</v>
      </c>
      <c r="P11" s="576" t="s">
        <v>1851</v>
      </c>
      <c r="Q11" s="603" t="s">
        <v>1887</v>
      </c>
      <c r="R11" s="580" t="s">
        <v>1881</v>
      </c>
      <c r="S11" s="576" t="s">
        <v>1888</v>
      </c>
      <c r="T11" s="576" t="s">
        <v>1889</v>
      </c>
      <c r="U11" s="576" t="s">
        <v>173</v>
      </c>
      <c r="X11" s="577"/>
      <c r="Y11" s="576"/>
      <c r="Z11" s="576"/>
      <c r="AA11" s="576">
        <v>1.1000000000000001</v>
      </c>
    </row>
    <row r="12" spans="1:27" s="580" customFormat="1" ht="39">
      <c r="A12" s="576">
        <v>1</v>
      </c>
      <c r="B12" s="577" t="s">
        <v>1890</v>
      </c>
      <c r="C12" s="576" t="s">
        <v>1891</v>
      </c>
      <c r="D12" s="578">
        <v>39071</v>
      </c>
      <c r="E12" s="576"/>
      <c r="F12" s="576" t="s">
        <v>1884</v>
      </c>
      <c r="G12" s="579" t="s">
        <v>1892</v>
      </c>
      <c r="H12" s="576"/>
      <c r="I12" s="576"/>
      <c r="J12" s="576"/>
      <c r="K12" s="576"/>
      <c r="L12" s="576" t="s">
        <v>1891</v>
      </c>
      <c r="M12" s="576" t="s">
        <v>1893</v>
      </c>
      <c r="N12" s="576" t="s">
        <v>173</v>
      </c>
      <c r="O12" s="576">
        <v>114.1</v>
      </c>
      <c r="P12" s="576" t="s">
        <v>1851</v>
      </c>
      <c r="Q12" s="576" t="s">
        <v>1894</v>
      </c>
      <c r="R12" s="580" t="s">
        <v>1881</v>
      </c>
      <c r="S12" s="576" t="s">
        <v>1888</v>
      </c>
      <c r="T12" s="576" t="s">
        <v>657</v>
      </c>
      <c r="U12" s="576" t="s">
        <v>173</v>
      </c>
      <c r="X12" s="577"/>
      <c r="AA12" s="580" t="s">
        <v>1895</v>
      </c>
    </row>
    <row r="13" spans="1:27" s="576" customFormat="1" ht="39">
      <c r="A13" s="576">
        <v>2</v>
      </c>
      <c r="B13" s="577" t="s">
        <v>1896</v>
      </c>
      <c r="C13" s="576" t="s">
        <v>1897</v>
      </c>
      <c r="D13" s="578">
        <v>39071</v>
      </c>
      <c r="F13" s="576" t="s">
        <v>1884</v>
      </c>
      <c r="G13" s="579" t="s">
        <v>1892</v>
      </c>
      <c r="L13" s="576" t="s">
        <v>1897</v>
      </c>
      <c r="M13" s="576" t="s">
        <v>1893</v>
      </c>
      <c r="N13" s="576" t="s">
        <v>173</v>
      </c>
      <c r="O13" s="576">
        <v>115.9</v>
      </c>
      <c r="P13" s="576" t="s">
        <v>1851</v>
      </c>
      <c r="Q13" s="586" t="s">
        <v>1894</v>
      </c>
      <c r="R13" s="580" t="s">
        <v>1881</v>
      </c>
      <c r="S13" s="576" t="s">
        <v>1888</v>
      </c>
      <c r="T13" s="576" t="s">
        <v>657</v>
      </c>
      <c r="U13" s="576" t="s">
        <v>173</v>
      </c>
      <c r="V13" s="580"/>
      <c r="W13" s="580"/>
      <c r="X13" s="577" t="s">
        <v>1898</v>
      </c>
      <c r="Y13" s="580"/>
      <c r="Z13" s="580"/>
      <c r="AA13" s="580"/>
    </row>
    <row r="14" spans="1:27" s="576" customFormat="1" ht="39">
      <c r="A14" s="576">
        <v>5</v>
      </c>
      <c r="B14" s="577" t="s">
        <v>1899</v>
      </c>
      <c r="C14" s="576" t="s">
        <v>1900</v>
      </c>
      <c r="D14" s="578">
        <v>39608</v>
      </c>
      <c r="F14" s="576" t="s">
        <v>1884</v>
      </c>
      <c r="G14" s="579" t="s">
        <v>1901</v>
      </c>
      <c r="L14" s="576" t="s">
        <v>1900</v>
      </c>
      <c r="M14" s="576" t="s">
        <v>1902</v>
      </c>
      <c r="N14" s="576" t="s">
        <v>173</v>
      </c>
      <c r="O14" s="576">
        <v>135.99</v>
      </c>
      <c r="P14" s="576" t="s">
        <v>1851</v>
      </c>
      <c r="Q14" s="576" t="s">
        <v>1894</v>
      </c>
      <c r="R14" s="580" t="s">
        <v>1881</v>
      </c>
      <c r="S14" s="576" t="s">
        <v>1888</v>
      </c>
      <c r="T14" s="576" t="s">
        <v>657</v>
      </c>
      <c r="U14" s="576" t="s">
        <v>173</v>
      </c>
      <c r="V14" s="580"/>
      <c r="W14" s="580"/>
      <c r="X14" s="577" t="s">
        <v>1898</v>
      </c>
      <c r="AA14" s="576">
        <v>1.3</v>
      </c>
    </row>
    <row r="15" spans="1:27" s="576" customFormat="1" ht="39">
      <c r="A15" s="576">
        <v>6</v>
      </c>
      <c r="B15" s="577" t="s">
        <v>1903</v>
      </c>
      <c r="C15" s="576" t="s">
        <v>1460</v>
      </c>
      <c r="D15" s="578">
        <v>40343</v>
      </c>
      <c r="F15" s="576" t="s">
        <v>1884</v>
      </c>
      <c r="G15" s="579" t="s">
        <v>1904</v>
      </c>
      <c r="L15" s="576" t="s">
        <v>1460</v>
      </c>
      <c r="M15" s="576" t="s">
        <v>1905</v>
      </c>
      <c r="N15" s="576" t="s">
        <v>173</v>
      </c>
      <c r="O15" s="576">
        <v>3261</v>
      </c>
      <c r="P15" s="576" t="s">
        <v>1846</v>
      </c>
      <c r="Q15" s="576" t="s">
        <v>1906</v>
      </c>
      <c r="R15" s="580" t="s">
        <v>1881</v>
      </c>
      <c r="S15" s="576" t="s">
        <v>1888</v>
      </c>
      <c r="T15" s="576" t="s">
        <v>1907</v>
      </c>
      <c r="U15" s="576" t="s">
        <v>173</v>
      </c>
      <c r="V15" s="580"/>
      <c r="W15" s="580"/>
      <c r="X15" s="577" t="s">
        <v>1908</v>
      </c>
      <c r="AA15" s="576">
        <v>1.5</v>
      </c>
    </row>
    <row r="16" spans="1:27" s="576" customFormat="1" ht="39">
      <c r="A16" s="576">
        <v>8</v>
      </c>
      <c r="B16" s="577" t="s">
        <v>1909</v>
      </c>
      <c r="C16" s="576" t="s">
        <v>1910</v>
      </c>
      <c r="D16" s="578">
        <v>40760</v>
      </c>
      <c r="F16" s="576" t="s">
        <v>321</v>
      </c>
      <c r="G16" s="579" t="s">
        <v>1911</v>
      </c>
      <c r="H16" s="576" t="s">
        <v>1912</v>
      </c>
      <c r="L16" s="576" t="s">
        <v>1910</v>
      </c>
      <c r="M16" s="576" t="s">
        <v>1913</v>
      </c>
      <c r="N16" s="576" t="s">
        <v>173</v>
      </c>
      <c r="O16" s="576">
        <v>72.819999999999993</v>
      </c>
      <c r="P16" s="576" t="s">
        <v>1851</v>
      </c>
      <c r="Q16" s="576" t="s">
        <v>1914</v>
      </c>
      <c r="R16" s="580" t="s">
        <v>1881</v>
      </c>
      <c r="S16" s="576" t="s">
        <v>1888</v>
      </c>
      <c r="T16" s="576" t="s">
        <v>657</v>
      </c>
      <c r="U16" s="576" t="s">
        <v>173</v>
      </c>
      <c r="V16" s="580"/>
      <c r="W16" s="580"/>
      <c r="X16" s="577"/>
      <c r="AA16" s="576">
        <v>2.2000000000000002</v>
      </c>
    </row>
    <row r="17" spans="1:1023 1025:2048 2053:3072 3074:4095 4097:5120 5125:6144 6146:7167 7169:8192 8197:9216 9218:10239 10241:11264 11269:12288 12290:13311 13313:14336 14341:15360 15362:16383" s="576" customFormat="1" ht="39">
      <c r="A17" s="576">
        <v>7</v>
      </c>
      <c r="B17" s="577" t="s">
        <v>1915</v>
      </c>
      <c r="C17" s="576" t="s">
        <v>1916</v>
      </c>
      <c r="D17" s="578">
        <v>40847</v>
      </c>
      <c r="F17" s="576" t="s">
        <v>321</v>
      </c>
      <c r="G17" s="579" t="s">
        <v>1917</v>
      </c>
      <c r="L17" s="576" t="s">
        <v>1916</v>
      </c>
      <c r="M17" s="576" t="s">
        <v>1918</v>
      </c>
      <c r="N17" s="576" t="s">
        <v>173</v>
      </c>
      <c r="O17" s="576">
        <v>105.69</v>
      </c>
      <c r="P17" s="576" t="s">
        <v>1851</v>
      </c>
      <c r="Q17" s="576" t="s">
        <v>1919</v>
      </c>
      <c r="R17" s="580" t="s">
        <v>1881</v>
      </c>
      <c r="S17" s="576" t="s">
        <v>1888</v>
      </c>
      <c r="T17" s="576" t="s">
        <v>657</v>
      </c>
      <c r="U17" s="576" t="s">
        <v>173</v>
      </c>
      <c r="V17" s="580"/>
      <c r="W17" s="580"/>
      <c r="X17" s="577" t="s">
        <v>1920</v>
      </c>
      <c r="AA17" s="576">
        <v>2.1</v>
      </c>
    </row>
    <row r="18" spans="1:1023 1025:2048 2053:3072 3074:4095 4097:5120 5125:6144 6146:7167 7169:8192 8197:9216 9218:10239 10241:11264 11269:12288 12290:13311 13313:14336 14341:15360 15362:16383" s="576" customFormat="1" ht="39">
      <c r="A18" s="576">
        <v>9</v>
      </c>
      <c r="B18" s="577" t="s">
        <v>1921</v>
      </c>
      <c r="C18" s="576" t="s">
        <v>1922</v>
      </c>
      <c r="D18" s="578">
        <v>41481</v>
      </c>
      <c r="F18" s="576" t="s">
        <v>321</v>
      </c>
      <c r="G18" s="579" t="s">
        <v>1923</v>
      </c>
      <c r="H18" s="576" t="s">
        <v>1924</v>
      </c>
      <c r="L18" s="576" t="s">
        <v>1922</v>
      </c>
      <c r="M18" s="576" t="s">
        <v>1925</v>
      </c>
      <c r="N18" s="576" t="s">
        <v>173</v>
      </c>
      <c r="O18" s="576">
        <v>358.3</v>
      </c>
      <c r="P18" s="576" t="s">
        <v>1851</v>
      </c>
      <c r="Q18" s="576" t="s">
        <v>1919</v>
      </c>
      <c r="R18" s="580" t="s">
        <v>1881</v>
      </c>
      <c r="S18" s="576" t="s">
        <v>1888</v>
      </c>
      <c r="T18" s="576" t="s">
        <v>1926</v>
      </c>
      <c r="U18" s="576" t="s">
        <v>173</v>
      </c>
      <c r="V18" s="580"/>
      <c r="W18" s="580"/>
      <c r="X18" s="577" t="s">
        <v>1927</v>
      </c>
      <c r="AA18" s="576">
        <v>3.2</v>
      </c>
    </row>
    <row r="19" spans="1:1023 1025:2048 2053:3072 3074:4095 4097:5120 5125:6144 6146:7167 7169:8192 8197:9216 9218:10239 10241:11264 11269:12288 12290:13311 13313:14336 14341:15360 15362:16383" s="576" customFormat="1" ht="71.099999999999994" customHeight="1">
      <c r="A19" s="576">
        <v>12</v>
      </c>
      <c r="B19" s="577" t="s">
        <v>1928</v>
      </c>
      <c r="C19" s="576" t="s">
        <v>39</v>
      </c>
      <c r="D19" s="585">
        <v>42278</v>
      </c>
      <c r="E19" s="585"/>
      <c r="F19" s="576" t="s">
        <v>1929</v>
      </c>
      <c r="G19" s="579" t="s">
        <v>1930</v>
      </c>
      <c r="L19" s="576" t="s">
        <v>1931</v>
      </c>
      <c r="M19" s="576" t="s">
        <v>1932</v>
      </c>
      <c r="N19" s="576" t="s">
        <v>173</v>
      </c>
      <c r="O19" s="576">
        <v>42.68</v>
      </c>
      <c r="P19" s="576" t="s">
        <v>1851</v>
      </c>
      <c r="Q19" s="576" t="s">
        <v>1933</v>
      </c>
      <c r="R19" s="580" t="s">
        <v>1881</v>
      </c>
      <c r="S19" s="576" t="s">
        <v>1888</v>
      </c>
      <c r="T19" s="576" t="s">
        <v>657</v>
      </c>
      <c r="U19" s="576" t="s">
        <v>173</v>
      </c>
      <c r="V19" s="580"/>
      <c r="W19" s="580"/>
      <c r="X19" s="581"/>
      <c r="AA19" s="576">
        <v>4.3</v>
      </c>
    </row>
    <row r="20" spans="1:1023 1025:2048 2053:3072 3074:4095 4097:5120 5125:6144 6146:7167 7169:8192 8197:9216 9218:10239 10241:11264 11269:12288 12290:13311 13313:14336 14341:15360 15362:16383" s="576" customFormat="1" ht="39">
      <c r="A20" s="576">
        <v>15</v>
      </c>
      <c r="B20" s="577" t="s">
        <v>1934</v>
      </c>
      <c r="C20" s="576" t="s">
        <v>1935</v>
      </c>
      <c r="D20" s="585">
        <v>42278</v>
      </c>
      <c r="F20" s="576" t="s">
        <v>1936</v>
      </c>
      <c r="G20" s="579" t="s">
        <v>1937</v>
      </c>
      <c r="L20" s="576" t="s">
        <v>1935</v>
      </c>
      <c r="M20" s="576" t="s">
        <v>1938</v>
      </c>
      <c r="N20" s="576" t="s">
        <v>173</v>
      </c>
      <c r="O20" s="576">
        <v>115</v>
      </c>
      <c r="P20" s="576" t="s">
        <v>1851</v>
      </c>
      <c r="Q20" s="576" t="s">
        <v>1939</v>
      </c>
      <c r="R20" s="580" t="s">
        <v>1881</v>
      </c>
      <c r="S20" s="576" t="s">
        <v>1888</v>
      </c>
      <c r="T20" s="576" t="s">
        <v>657</v>
      </c>
      <c r="U20" s="576" t="s">
        <v>173</v>
      </c>
      <c r="V20" s="580"/>
      <c r="W20" s="580"/>
      <c r="X20" s="577" t="s">
        <v>1920</v>
      </c>
      <c r="AA20" s="576">
        <v>5.2</v>
      </c>
    </row>
    <row r="21" spans="1:1023 1025:2048 2053:3072 3074:4095 4097:5120 5125:6144 6146:7167 7169:8192 8197:9216 9218:10239 10241:11264 11269:12288 12290:13311 13313:14336 14341:15360 15362:16383" s="576" customFormat="1" ht="39">
      <c r="A21" s="576">
        <v>14</v>
      </c>
      <c r="B21" s="577" t="s">
        <v>1940</v>
      </c>
      <c r="C21" s="576" t="s">
        <v>1941</v>
      </c>
      <c r="D21" s="585">
        <v>42491</v>
      </c>
      <c r="F21" s="576" t="s">
        <v>1942</v>
      </c>
      <c r="G21" s="579" t="s">
        <v>1930</v>
      </c>
      <c r="L21" s="576" t="s">
        <v>1941</v>
      </c>
      <c r="M21" s="576" t="s">
        <v>1943</v>
      </c>
      <c r="N21" s="576" t="s">
        <v>173</v>
      </c>
      <c r="O21" s="586">
        <v>56.2</v>
      </c>
      <c r="P21" s="576" t="s">
        <v>1851</v>
      </c>
      <c r="Q21" s="576" t="s">
        <v>1933</v>
      </c>
      <c r="R21" s="580" t="s">
        <v>1881</v>
      </c>
      <c r="S21" s="576" t="s">
        <v>1888</v>
      </c>
      <c r="T21" s="576" t="s">
        <v>657</v>
      </c>
      <c r="U21" s="576" t="s">
        <v>173</v>
      </c>
      <c r="V21" s="580"/>
      <c r="W21" s="580"/>
      <c r="X21" s="577" t="s">
        <v>1898</v>
      </c>
      <c r="AA21" s="576">
        <v>4.2</v>
      </c>
    </row>
    <row r="22" spans="1:1023 1025:2048 2053:3072 3074:4095 4097:5120 5125:6144 6146:7167 7169:8192 8197:9216 9218:10239 10241:11264 11269:12288 12290:13311 13313:14336 14341:15360 15362:16383" s="586" customFormat="1" ht="39">
      <c r="A22" s="576">
        <v>13</v>
      </c>
      <c r="B22" s="577" t="s">
        <v>1944</v>
      </c>
      <c r="C22" s="576" t="s">
        <v>1945</v>
      </c>
      <c r="D22" s="593">
        <v>42583</v>
      </c>
      <c r="F22" s="576" t="s">
        <v>1946</v>
      </c>
      <c r="G22" s="579" t="s">
        <v>1947</v>
      </c>
      <c r="H22" s="576"/>
      <c r="I22" s="576"/>
      <c r="J22" s="576"/>
      <c r="K22" s="576"/>
      <c r="L22" s="576" t="s">
        <v>1945</v>
      </c>
      <c r="M22" s="576" t="s">
        <v>1948</v>
      </c>
      <c r="N22" s="576" t="s">
        <v>173</v>
      </c>
      <c r="O22" s="576">
        <v>289.61</v>
      </c>
      <c r="P22" s="576" t="s">
        <v>1851</v>
      </c>
      <c r="Q22" s="576" t="s">
        <v>1949</v>
      </c>
      <c r="R22" s="580" t="s">
        <v>1881</v>
      </c>
      <c r="S22" s="576" t="s">
        <v>1888</v>
      </c>
      <c r="T22" s="576" t="s">
        <v>657</v>
      </c>
      <c r="U22" s="576" t="s">
        <v>173</v>
      </c>
      <c r="V22" s="580"/>
      <c r="W22" s="580"/>
      <c r="X22" s="577" t="s">
        <v>1927</v>
      </c>
      <c r="AA22" s="586">
        <v>4.0999999999999996</v>
      </c>
    </row>
    <row r="23" spans="1:1023 1025:2048 2053:3072 3074:4095 4097:5120 5125:6144 6146:7167 7169:8192 8197:9216 9218:10239 10241:11264 11269:12288 12290:13311 13313:14336 14341:15360 15362:16383" s="576" customFormat="1" ht="39">
      <c r="A23" s="576">
        <v>16</v>
      </c>
      <c r="B23" s="577" t="s">
        <v>1950</v>
      </c>
      <c r="C23" s="576" t="s">
        <v>1951</v>
      </c>
      <c r="D23" s="585">
        <v>42643</v>
      </c>
      <c r="F23" s="576" t="s">
        <v>1951</v>
      </c>
      <c r="G23" s="579" t="s">
        <v>1952</v>
      </c>
      <c r="L23" s="576" t="s">
        <v>1951</v>
      </c>
      <c r="M23" s="576" t="s">
        <v>1953</v>
      </c>
      <c r="N23" s="576" t="s">
        <v>173</v>
      </c>
      <c r="O23" s="576">
        <v>424</v>
      </c>
      <c r="P23" s="576" t="s">
        <v>1851</v>
      </c>
      <c r="Q23" s="576" t="s">
        <v>1949</v>
      </c>
      <c r="R23" s="580" t="s">
        <v>1881</v>
      </c>
      <c r="S23" s="576" t="s">
        <v>1888</v>
      </c>
      <c r="T23" s="576" t="s">
        <v>657</v>
      </c>
      <c r="U23" s="576" t="s">
        <v>173</v>
      </c>
      <c r="V23" s="580"/>
      <c r="W23" s="580"/>
      <c r="X23" s="577"/>
      <c r="AA23" s="576">
        <v>5.3</v>
      </c>
    </row>
    <row r="24" spans="1:1023 1025:2048 2053:3072 3074:4095 4097:5120 5125:6144 6146:7167 7169:8192 8197:9216 9218:10239 10241:11264 11269:12288 12290:13311 13313:14336 14341:15360 15362:16383" s="576" customFormat="1" ht="39">
      <c r="A24" s="576">
        <v>17</v>
      </c>
      <c r="B24" s="577" t="s">
        <v>1954</v>
      </c>
      <c r="C24" s="576" t="s">
        <v>1955</v>
      </c>
      <c r="D24" s="585">
        <v>42643</v>
      </c>
      <c r="F24" s="576" t="s">
        <v>1956</v>
      </c>
      <c r="G24" s="579" t="s">
        <v>1930</v>
      </c>
      <c r="L24" s="576" t="s">
        <v>1955</v>
      </c>
      <c r="M24" s="576" t="s">
        <v>1957</v>
      </c>
      <c r="N24" s="576" t="s">
        <v>173</v>
      </c>
      <c r="O24" s="576">
        <v>200</v>
      </c>
      <c r="P24" s="576" t="s">
        <v>1851</v>
      </c>
      <c r="Q24" s="576" t="s">
        <v>1933</v>
      </c>
      <c r="R24" s="580" t="s">
        <v>1881</v>
      </c>
      <c r="S24" s="576" t="s">
        <v>1888</v>
      </c>
      <c r="T24" s="576" t="s">
        <v>657</v>
      </c>
      <c r="U24" s="576" t="s">
        <v>173</v>
      </c>
      <c r="X24" s="577"/>
    </row>
    <row r="25" spans="1:1023 1025:2048 2053:3072 3074:4095 4097:5120 5125:6144 6146:7167 7169:8192 8197:9216 9218:10239 10241:11264 11269:12288 12290:13311 13313:14336 14341:15360 15362:16383" s="576" customFormat="1" ht="39">
      <c r="A25" s="576">
        <v>21</v>
      </c>
      <c r="B25" s="577" t="s">
        <v>1958</v>
      </c>
      <c r="C25" s="576" t="s">
        <v>1959</v>
      </c>
      <c r="D25" s="585">
        <v>42758</v>
      </c>
      <c r="F25" s="576" t="s">
        <v>1960</v>
      </c>
      <c r="G25" s="579" t="s">
        <v>1961</v>
      </c>
      <c r="L25" s="576" t="s">
        <v>1959</v>
      </c>
      <c r="M25" s="576" t="s">
        <v>1962</v>
      </c>
      <c r="N25" s="576" t="s">
        <v>173</v>
      </c>
      <c r="O25" s="576">
        <v>318.26</v>
      </c>
      <c r="P25" s="576" t="s">
        <v>1851</v>
      </c>
      <c r="Q25" s="576" t="s">
        <v>1963</v>
      </c>
      <c r="R25" s="580" t="s">
        <v>1881</v>
      </c>
      <c r="S25" s="576" t="s">
        <v>1888</v>
      </c>
      <c r="T25" s="576" t="s">
        <v>657</v>
      </c>
      <c r="U25" s="576" t="s">
        <v>173</v>
      </c>
      <c r="X25" s="577" t="s">
        <v>1927</v>
      </c>
    </row>
    <row r="26" spans="1:1023 1025:2048 2053:3072 3074:4095 4097:5120 5125:6144 6146:7167 7169:8192 8197:9216 9218:10239 10241:11264 11269:12288 12290:13311 13313:14336 14341:15360 15362:16383" s="576" customFormat="1" ht="39">
      <c r="A26" s="576">
        <v>19</v>
      </c>
      <c r="B26" s="577" t="s">
        <v>1964</v>
      </c>
      <c r="C26" s="576" t="s">
        <v>1965</v>
      </c>
      <c r="D26" s="585">
        <v>42794</v>
      </c>
      <c r="F26" s="576" t="s">
        <v>1966</v>
      </c>
      <c r="G26" s="579" t="s">
        <v>1967</v>
      </c>
      <c r="L26" s="576" t="s">
        <v>1965</v>
      </c>
      <c r="M26" s="576" t="s">
        <v>1968</v>
      </c>
      <c r="N26" s="576" t="s">
        <v>173</v>
      </c>
      <c r="O26" s="576">
        <v>40.909999999999997</v>
      </c>
      <c r="P26" s="576" t="s">
        <v>1851</v>
      </c>
      <c r="Q26" s="576" t="s">
        <v>1949</v>
      </c>
      <c r="R26" s="580" t="s">
        <v>1881</v>
      </c>
      <c r="S26" s="576" t="s">
        <v>1888</v>
      </c>
      <c r="T26" s="576" t="s">
        <v>657</v>
      </c>
      <c r="U26" s="576" t="s">
        <v>173</v>
      </c>
      <c r="X26" s="581" t="s">
        <v>1969</v>
      </c>
    </row>
    <row r="27" spans="1:1023 1025:2048 2053:3072 3074:4095 4097:5120 5125:6144 6146:7167 7169:8192 8197:9216 9218:10239 10241:11264 11269:12288 12290:13311 13313:14336 14341:15360 15362:16383" s="576" customFormat="1" ht="39">
      <c r="A27" s="576">
        <v>18</v>
      </c>
      <c r="B27" s="577" t="s">
        <v>1970</v>
      </c>
      <c r="C27" s="576" t="s">
        <v>1971</v>
      </c>
      <c r="D27" s="585">
        <v>42794</v>
      </c>
      <c r="F27" s="576" t="s">
        <v>1966</v>
      </c>
      <c r="G27" s="579" t="s">
        <v>1967</v>
      </c>
      <c r="L27" s="576" t="s">
        <v>1971</v>
      </c>
      <c r="M27" s="576" t="s">
        <v>1972</v>
      </c>
      <c r="N27" s="576" t="s">
        <v>173</v>
      </c>
      <c r="O27" s="576">
        <v>41.83</v>
      </c>
      <c r="P27" s="576" t="s">
        <v>1851</v>
      </c>
      <c r="Q27" s="576" t="s">
        <v>1949</v>
      </c>
      <c r="R27" s="580" t="s">
        <v>1881</v>
      </c>
      <c r="S27" s="576" t="s">
        <v>1888</v>
      </c>
      <c r="T27" s="576" t="s">
        <v>657</v>
      </c>
      <c r="U27" s="576" t="s">
        <v>173</v>
      </c>
      <c r="X27" s="581" t="s">
        <v>1969</v>
      </c>
    </row>
    <row r="28" spans="1:1023 1025:2048 2053:3072 3074:4095 4097:5120 5125:6144 6146:7167 7169:8192 8197:9216 9218:10239 10241:11264 11269:12288 12290:13311 13313:14336 14341:15360 15362:16383" s="723" customFormat="1" ht="39">
      <c r="A28" s="576">
        <v>22</v>
      </c>
      <c r="B28" s="577" t="s">
        <v>1973</v>
      </c>
      <c r="C28" s="576" t="s">
        <v>1974</v>
      </c>
      <c r="D28" s="578">
        <v>42800</v>
      </c>
      <c r="E28" s="576"/>
      <c r="F28" s="576" t="s">
        <v>1975</v>
      </c>
      <c r="G28" s="594" t="s">
        <v>1976</v>
      </c>
      <c r="H28" s="576"/>
      <c r="I28" s="576"/>
      <c r="J28" s="576"/>
      <c r="K28" s="576"/>
      <c r="L28" s="576" t="s">
        <v>1974</v>
      </c>
      <c r="M28" s="576" t="s">
        <v>1977</v>
      </c>
      <c r="N28" s="576" t="s">
        <v>173</v>
      </c>
      <c r="O28" s="576">
        <v>478.46</v>
      </c>
      <c r="P28" s="576" t="s">
        <v>1851</v>
      </c>
      <c r="Q28" s="576" t="s">
        <v>1919</v>
      </c>
      <c r="R28" s="580" t="s">
        <v>1881</v>
      </c>
      <c r="S28" s="576" t="s">
        <v>1888</v>
      </c>
      <c r="T28" s="576" t="s">
        <v>657</v>
      </c>
      <c r="U28" s="576" t="s">
        <v>173</v>
      </c>
      <c r="V28" s="576"/>
      <c r="W28" s="576"/>
      <c r="X28" s="581" t="s">
        <v>1978</v>
      </c>
    </row>
    <row r="29" spans="1:1023 1025:2048 2053:3072 3074:4095 4097:5120 5125:6144 6146:7167 7169:8192 8197:9216 9218:10239 10241:11264 11269:12288 12290:13311 13313:14336 14341:15360 15362:16383" s="576" customFormat="1" ht="39">
      <c r="A29" s="576">
        <v>24</v>
      </c>
      <c r="B29" s="577" t="s">
        <v>1979</v>
      </c>
      <c r="C29" s="576" t="s">
        <v>1468</v>
      </c>
      <c r="D29" s="578">
        <v>42874</v>
      </c>
      <c r="F29" s="576" t="s">
        <v>1980</v>
      </c>
      <c r="G29" s="594" t="s">
        <v>1981</v>
      </c>
      <c r="H29" s="576" t="s">
        <v>1982</v>
      </c>
      <c r="L29" s="576" t="s">
        <v>1468</v>
      </c>
      <c r="M29" s="576" t="s">
        <v>1983</v>
      </c>
      <c r="N29" s="576" t="s">
        <v>173</v>
      </c>
      <c r="O29" s="576">
        <v>1149</v>
      </c>
      <c r="P29" s="576" t="s">
        <v>1846</v>
      </c>
      <c r="Q29" s="576" t="s">
        <v>1919</v>
      </c>
      <c r="R29" s="580" t="s">
        <v>1881</v>
      </c>
      <c r="S29" s="576" t="s">
        <v>1888</v>
      </c>
      <c r="T29" s="576" t="s">
        <v>657</v>
      </c>
      <c r="U29" s="576" t="s">
        <v>173</v>
      </c>
      <c r="X29" s="581" t="s">
        <v>1984</v>
      </c>
    </row>
    <row r="30" spans="1:1023 1025:2048 2053:3072 3074:4095 4097:5120 5125:6144 6146:7167 7169:8192 8197:9216 9218:10239 10241:11264 11269:12288 12290:13311 13313:14336 14341:15360 15362:16383" s="576" customFormat="1" ht="39">
      <c r="A30" s="576">
        <v>25</v>
      </c>
      <c r="B30" s="577" t="s">
        <v>1985</v>
      </c>
      <c r="C30" s="576" t="s">
        <v>1986</v>
      </c>
      <c r="D30" s="578">
        <v>42926</v>
      </c>
      <c r="F30" s="576" t="s">
        <v>1987</v>
      </c>
      <c r="G30" s="579" t="s">
        <v>1967</v>
      </c>
      <c r="H30" s="595"/>
      <c r="L30" s="576" t="s">
        <v>1986</v>
      </c>
      <c r="M30" s="592" t="s">
        <v>1988</v>
      </c>
      <c r="N30" s="576" t="s">
        <v>173</v>
      </c>
      <c r="O30" s="596">
        <v>502.02</v>
      </c>
      <c r="P30" s="576" t="s">
        <v>1989</v>
      </c>
      <c r="Q30" s="592" t="s">
        <v>1949</v>
      </c>
      <c r="R30" s="580" t="s">
        <v>1881</v>
      </c>
      <c r="S30" s="576" t="s">
        <v>1888</v>
      </c>
      <c r="T30" s="576" t="s">
        <v>657</v>
      </c>
      <c r="U30" s="576" t="s">
        <v>173</v>
      </c>
      <c r="X30" s="581" t="s">
        <v>1990</v>
      </c>
      <c r="Z30" s="577"/>
      <c r="AB30" s="578"/>
      <c r="AE30" s="579"/>
      <c r="AF30" s="595"/>
      <c r="AK30" s="592"/>
      <c r="AM30" s="596"/>
      <c r="AO30" s="592"/>
      <c r="AP30" s="580"/>
      <c r="AV30" s="581"/>
      <c r="AX30" s="577"/>
      <c r="AZ30" s="578"/>
      <c r="BC30" s="579"/>
      <c r="BD30" s="595"/>
      <c r="BI30" s="592"/>
      <c r="BK30" s="596"/>
      <c r="BM30" s="592"/>
      <c r="BN30" s="580"/>
      <c r="BT30" s="581"/>
      <c r="BV30" s="577"/>
      <c r="BX30" s="578"/>
      <c r="CA30" s="579"/>
      <c r="CB30" s="595"/>
      <c r="CG30" s="592"/>
      <c r="CI30" s="596"/>
      <c r="CK30" s="592"/>
      <c r="CL30" s="580"/>
      <c r="CR30" s="581"/>
      <c r="CT30" s="577"/>
      <c r="CV30" s="578"/>
      <c r="CY30" s="579"/>
      <c r="CZ30" s="595"/>
      <c r="DE30" s="592"/>
      <c r="DG30" s="596"/>
      <c r="DI30" s="592"/>
      <c r="DJ30" s="580"/>
      <c r="DP30" s="581"/>
      <c r="DR30" s="577"/>
      <c r="DT30" s="578"/>
      <c r="DW30" s="579"/>
      <c r="DX30" s="595"/>
      <c r="EC30" s="592"/>
      <c r="EE30" s="596"/>
      <c r="EG30" s="592"/>
      <c r="EH30" s="580"/>
      <c r="EN30" s="581"/>
      <c r="EP30" s="577"/>
      <c r="ER30" s="578"/>
      <c r="EU30" s="579"/>
      <c r="EV30" s="595"/>
      <c r="FA30" s="592"/>
      <c r="FC30" s="596"/>
      <c r="FE30" s="592"/>
      <c r="FF30" s="580"/>
      <c r="FL30" s="581"/>
      <c r="FN30" s="577"/>
      <c r="FP30" s="578"/>
      <c r="FS30" s="579"/>
      <c r="FT30" s="595"/>
      <c r="FY30" s="592"/>
      <c r="GA30" s="596"/>
      <c r="GC30" s="592"/>
      <c r="GD30" s="580"/>
      <c r="GJ30" s="581"/>
      <c r="GL30" s="577"/>
      <c r="GN30" s="578"/>
      <c r="GQ30" s="579"/>
      <c r="GR30" s="595"/>
      <c r="GW30" s="592"/>
      <c r="GY30" s="596"/>
      <c r="HA30" s="592"/>
      <c r="HB30" s="580"/>
      <c r="HH30" s="581"/>
      <c r="HJ30" s="577"/>
      <c r="HL30" s="578"/>
      <c r="HO30" s="579"/>
      <c r="HP30" s="595"/>
      <c r="HU30" s="592"/>
      <c r="HW30" s="596"/>
      <c r="HY30" s="592"/>
      <c r="HZ30" s="580"/>
      <c r="IF30" s="581"/>
      <c r="IH30" s="577"/>
      <c r="IJ30" s="578"/>
      <c r="IM30" s="579"/>
      <c r="IN30" s="595"/>
      <c r="IS30" s="592"/>
      <c r="IU30" s="596"/>
      <c r="IW30" s="592"/>
      <c r="IX30" s="580"/>
      <c r="JD30" s="581"/>
      <c r="JF30" s="577"/>
      <c r="JH30" s="578"/>
      <c r="JK30" s="579"/>
      <c r="JL30" s="595"/>
      <c r="JQ30" s="592"/>
      <c r="JS30" s="596"/>
      <c r="JU30" s="592"/>
      <c r="JV30" s="580"/>
      <c r="KB30" s="581"/>
      <c r="KD30" s="577"/>
      <c r="KF30" s="578"/>
      <c r="KI30" s="579"/>
      <c r="KJ30" s="595"/>
      <c r="KO30" s="592"/>
      <c r="KQ30" s="596"/>
      <c r="KS30" s="592"/>
      <c r="KT30" s="580"/>
      <c r="KZ30" s="581"/>
      <c r="LB30" s="577"/>
      <c r="LD30" s="578"/>
      <c r="LG30" s="579"/>
      <c r="LH30" s="595"/>
      <c r="LM30" s="592"/>
      <c r="LO30" s="596"/>
      <c r="LQ30" s="592"/>
      <c r="LR30" s="580"/>
      <c r="LX30" s="581"/>
      <c r="LZ30" s="577"/>
      <c r="MB30" s="578"/>
      <c r="ME30" s="579"/>
      <c r="MF30" s="595"/>
      <c r="MK30" s="592"/>
      <c r="MM30" s="596"/>
      <c r="MO30" s="592"/>
      <c r="MP30" s="580"/>
      <c r="MV30" s="581"/>
      <c r="MX30" s="577"/>
      <c r="MZ30" s="578"/>
      <c r="NC30" s="579"/>
      <c r="ND30" s="595"/>
      <c r="NI30" s="592"/>
      <c r="NK30" s="596"/>
      <c r="NM30" s="592"/>
      <c r="NN30" s="580"/>
      <c r="NT30" s="581"/>
      <c r="NV30" s="577"/>
      <c r="NX30" s="578"/>
      <c r="OA30" s="579"/>
      <c r="OB30" s="595"/>
      <c r="OG30" s="592"/>
      <c r="OI30" s="596"/>
      <c r="OK30" s="592"/>
      <c r="OL30" s="580"/>
      <c r="OR30" s="581"/>
      <c r="OT30" s="577"/>
      <c r="OV30" s="578"/>
      <c r="OY30" s="579"/>
      <c r="OZ30" s="595"/>
      <c r="PE30" s="592"/>
      <c r="PG30" s="596"/>
      <c r="PI30" s="592"/>
      <c r="PJ30" s="580"/>
      <c r="PP30" s="581"/>
      <c r="PR30" s="577"/>
      <c r="PT30" s="578"/>
      <c r="PW30" s="579"/>
      <c r="PX30" s="595"/>
      <c r="QC30" s="592"/>
      <c r="QE30" s="596"/>
      <c r="QG30" s="592"/>
      <c r="QH30" s="580"/>
      <c r="QN30" s="581"/>
      <c r="QP30" s="577"/>
      <c r="QR30" s="578"/>
      <c r="QU30" s="579"/>
      <c r="QV30" s="595"/>
      <c r="RA30" s="592"/>
      <c r="RC30" s="596"/>
      <c r="RE30" s="592"/>
      <c r="RF30" s="580"/>
      <c r="RL30" s="581"/>
      <c r="RN30" s="577"/>
      <c r="RP30" s="578"/>
      <c r="RS30" s="579"/>
      <c r="RT30" s="595"/>
      <c r="RY30" s="592"/>
      <c r="SA30" s="596"/>
      <c r="SC30" s="592"/>
      <c r="SD30" s="580"/>
      <c r="SJ30" s="581"/>
      <c r="SL30" s="577"/>
      <c r="SN30" s="578"/>
      <c r="SQ30" s="579"/>
      <c r="SR30" s="595"/>
      <c r="SW30" s="592"/>
      <c r="SY30" s="596"/>
      <c r="TA30" s="592"/>
      <c r="TB30" s="580"/>
      <c r="TH30" s="581"/>
      <c r="TJ30" s="577"/>
      <c r="TL30" s="578"/>
      <c r="TO30" s="579"/>
      <c r="TP30" s="595"/>
      <c r="TU30" s="592"/>
      <c r="TW30" s="596"/>
      <c r="TY30" s="592"/>
      <c r="TZ30" s="580"/>
      <c r="UF30" s="581"/>
      <c r="UH30" s="577"/>
      <c r="UJ30" s="578"/>
      <c r="UM30" s="579"/>
      <c r="UN30" s="595"/>
      <c r="US30" s="592"/>
      <c r="UU30" s="596"/>
      <c r="UW30" s="592"/>
      <c r="UX30" s="580"/>
      <c r="VD30" s="581"/>
      <c r="VF30" s="577"/>
      <c r="VH30" s="578"/>
      <c r="VK30" s="579"/>
      <c r="VL30" s="595"/>
      <c r="VQ30" s="592"/>
      <c r="VS30" s="596"/>
      <c r="VU30" s="592"/>
      <c r="VV30" s="580"/>
      <c r="WB30" s="581"/>
      <c r="WD30" s="577"/>
      <c r="WF30" s="578"/>
      <c r="WI30" s="579"/>
      <c r="WJ30" s="595"/>
      <c r="WO30" s="592"/>
      <c r="WQ30" s="596"/>
      <c r="WS30" s="592"/>
      <c r="WT30" s="580"/>
      <c r="WZ30" s="581"/>
      <c r="XB30" s="577"/>
      <c r="XD30" s="578"/>
      <c r="XG30" s="579"/>
      <c r="XH30" s="595"/>
      <c r="XM30" s="592"/>
      <c r="XO30" s="596"/>
      <c r="XQ30" s="592"/>
      <c r="XR30" s="580"/>
      <c r="XX30" s="581"/>
      <c r="XZ30" s="577"/>
      <c r="YB30" s="578"/>
      <c r="YE30" s="579"/>
      <c r="YF30" s="595"/>
      <c r="YK30" s="592"/>
      <c r="YM30" s="596"/>
      <c r="YO30" s="592"/>
      <c r="YP30" s="580"/>
      <c r="YV30" s="581"/>
      <c r="YX30" s="577"/>
      <c r="YZ30" s="578"/>
      <c r="ZC30" s="579"/>
      <c r="ZD30" s="595"/>
      <c r="ZI30" s="592"/>
      <c r="ZK30" s="596"/>
      <c r="ZM30" s="592"/>
      <c r="ZN30" s="580"/>
      <c r="ZT30" s="581"/>
      <c r="ZV30" s="577"/>
      <c r="ZX30" s="578"/>
      <c r="AAA30" s="579"/>
      <c r="AAB30" s="595"/>
      <c r="AAG30" s="592"/>
      <c r="AAI30" s="596"/>
      <c r="AAK30" s="592"/>
      <c r="AAL30" s="580"/>
      <c r="AAR30" s="581"/>
      <c r="AAT30" s="577"/>
      <c r="AAV30" s="578"/>
      <c r="AAY30" s="579"/>
      <c r="AAZ30" s="595"/>
      <c r="ABE30" s="592"/>
      <c r="ABG30" s="596"/>
      <c r="ABI30" s="592"/>
      <c r="ABJ30" s="580"/>
      <c r="ABP30" s="581"/>
      <c r="ABR30" s="577"/>
      <c r="ABT30" s="578"/>
      <c r="ABW30" s="579"/>
      <c r="ABX30" s="595"/>
      <c r="ACC30" s="592"/>
      <c r="ACE30" s="596"/>
      <c r="ACG30" s="592"/>
      <c r="ACH30" s="580"/>
      <c r="ACN30" s="581"/>
      <c r="ACP30" s="577"/>
      <c r="ACR30" s="578"/>
      <c r="ACU30" s="579"/>
      <c r="ACV30" s="595"/>
      <c r="ADA30" s="592"/>
      <c r="ADC30" s="596"/>
      <c r="ADE30" s="592"/>
      <c r="ADF30" s="580"/>
      <c r="ADL30" s="581"/>
      <c r="ADN30" s="577"/>
      <c r="ADP30" s="578"/>
      <c r="ADS30" s="579"/>
      <c r="ADT30" s="595"/>
      <c r="ADY30" s="592"/>
      <c r="AEA30" s="596"/>
      <c r="AEC30" s="592"/>
      <c r="AED30" s="580"/>
      <c r="AEJ30" s="581"/>
      <c r="AEL30" s="577"/>
      <c r="AEN30" s="578"/>
      <c r="AEQ30" s="579"/>
      <c r="AER30" s="595"/>
      <c r="AEW30" s="592"/>
      <c r="AEY30" s="596"/>
      <c r="AFA30" s="592"/>
      <c r="AFB30" s="580"/>
      <c r="AFH30" s="581"/>
      <c r="AFJ30" s="577"/>
      <c r="AFL30" s="578"/>
      <c r="AFO30" s="579"/>
      <c r="AFP30" s="595"/>
      <c r="AFU30" s="592"/>
      <c r="AFW30" s="596"/>
      <c r="AFY30" s="592"/>
      <c r="AFZ30" s="580"/>
      <c r="AGF30" s="581"/>
      <c r="AGH30" s="577"/>
      <c r="AGJ30" s="578"/>
      <c r="AGM30" s="579"/>
      <c r="AGN30" s="595"/>
      <c r="AGS30" s="592"/>
      <c r="AGU30" s="596"/>
      <c r="AGW30" s="592"/>
      <c r="AGX30" s="580"/>
      <c r="AHD30" s="581"/>
      <c r="AHF30" s="577"/>
      <c r="AHH30" s="578"/>
      <c r="AHK30" s="579"/>
      <c r="AHL30" s="595"/>
      <c r="AHQ30" s="592"/>
      <c r="AHS30" s="596"/>
      <c r="AHU30" s="592"/>
      <c r="AHV30" s="580"/>
      <c r="AIB30" s="581"/>
      <c r="AID30" s="577"/>
      <c r="AIF30" s="578"/>
      <c r="AII30" s="579"/>
      <c r="AIJ30" s="595"/>
      <c r="AIO30" s="592"/>
      <c r="AIQ30" s="596"/>
      <c r="AIS30" s="592"/>
      <c r="AIT30" s="580"/>
      <c r="AIZ30" s="581"/>
      <c r="AJB30" s="577"/>
      <c r="AJD30" s="578"/>
      <c r="AJG30" s="579"/>
      <c r="AJH30" s="595"/>
      <c r="AJM30" s="592"/>
      <c r="AJO30" s="596"/>
      <c r="AJQ30" s="592"/>
      <c r="AJR30" s="580"/>
      <c r="AJX30" s="581"/>
      <c r="AJZ30" s="577"/>
      <c r="AKB30" s="578"/>
      <c r="AKE30" s="579"/>
      <c r="AKF30" s="595"/>
      <c r="AKK30" s="592"/>
      <c r="AKM30" s="596"/>
      <c r="AKO30" s="592"/>
      <c r="AKP30" s="580"/>
      <c r="AKV30" s="581"/>
      <c r="AKX30" s="577"/>
      <c r="AKZ30" s="578"/>
      <c r="ALC30" s="579"/>
      <c r="ALD30" s="595"/>
      <c r="ALI30" s="592"/>
      <c r="ALK30" s="596"/>
      <c r="ALM30" s="592"/>
      <c r="ALN30" s="580"/>
      <c r="ALT30" s="581"/>
      <c r="ALV30" s="577"/>
      <c r="ALX30" s="578"/>
      <c r="AMA30" s="579"/>
      <c r="AMB30" s="595"/>
      <c r="AMG30" s="592"/>
      <c r="AMI30" s="596"/>
      <c r="AMK30" s="592"/>
      <c r="AML30" s="580"/>
      <c r="AMR30" s="581"/>
      <c r="AMT30" s="577"/>
      <c r="AMV30" s="578"/>
      <c r="AMY30" s="579"/>
      <c r="AMZ30" s="595"/>
      <c r="ANE30" s="592"/>
      <c r="ANG30" s="596"/>
      <c r="ANI30" s="592"/>
      <c r="ANJ30" s="580"/>
      <c r="ANP30" s="581"/>
      <c r="ANR30" s="577"/>
      <c r="ANT30" s="578"/>
      <c r="ANW30" s="579"/>
      <c r="ANX30" s="595"/>
      <c r="AOC30" s="592"/>
      <c r="AOE30" s="596"/>
      <c r="AOG30" s="592"/>
      <c r="AOH30" s="580"/>
      <c r="AON30" s="581"/>
      <c r="AOP30" s="577"/>
      <c r="AOR30" s="578"/>
      <c r="AOU30" s="579"/>
      <c r="AOV30" s="595"/>
      <c r="APA30" s="592"/>
      <c r="APC30" s="596"/>
      <c r="APE30" s="592"/>
      <c r="APF30" s="580"/>
      <c r="APL30" s="581"/>
      <c r="APN30" s="577"/>
      <c r="APP30" s="578"/>
      <c r="APS30" s="579"/>
      <c r="APT30" s="595"/>
      <c r="APY30" s="592"/>
      <c r="AQA30" s="596"/>
      <c r="AQC30" s="592"/>
      <c r="AQD30" s="580"/>
      <c r="AQJ30" s="581"/>
      <c r="AQL30" s="577"/>
      <c r="AQN30" s="578"/>
      <c r="AQQ30" s="579"/>
      <c r="AQR30" s="595"/>
      <c r="AQW30" s="592"/>
      <c r="AQY30" s="596"/>
      <c r="ARA30" s="592"/>
      <c r="ARB30" s="580"/>
      <c r="ARH30" s="581"/>
      <c r="ARJ30" s="577"/>
      <c r="ARL30" s="578"/>
      <c r="ARO30" s="579"/>
      <c r="ARP30" s="595"/>
      <c r="ARU30" s="592"/>
      <c r="ARW30" s="596"/>
      <c r="ARY30" s="592"/>
      <c r="ARZ30" s="580"/>
      <c r="ASF30" s="581"/>
      <c r="ASH30" s="577"/>
      <c r="ASJ30" s="578"/>
      <c r="ASM30" s="579"/>
      <c r="ASN30" s="595"/>
      <c r="ASS30" s="592"/>
      <c r="ASU30" s="596"/>
      <c r="ASW30" s="592"/>
      <c r="ASX30" s="580"/>
      <c r="ATD30" s="581"/>
      <c r="ATF30" s="577"/>
      <c r="ATH30" s="578"/>
      <c r="ATK30" s="579"/>
      <c r="ATL30" s="595"/>
      <c r="ATQ30" s="592"/>
      <c r="ATS30" s="596"/>
      <c r="ATU30" s="592"/>
      <c r="ATV30" s="580"/>
      <c r="AUB30" s="581"/>
      <c r="AUD30" s="577"/>
      <c r="AUF30" s="578"/>
      <c r="AUI30" s="579"/>
      <c r="AUJ30" s="595"/>
      <c r="AUO30" s="592"/>
      <c r="AUQ30" s="596"/>
      <c r="AUS30" s="592"/>
      <c r="AUT30" s="580"/>
      <c r="AUZ30" s="581"/>
      <c r="AVB30" s="577"/>
      <c r="AVD30" s="578"/>
      <c r="AVG30" s="579"/>
      <c r="AVH30" s="595"/>
      <c r="AVM30" s="592"/>
      <c r="AVO30" s="596"/>
      <c r="AVQ30" s="592"/>
      <c r="AVR30" s="580"/>
      <c r="AVX30" s="581"/>
      <c r="AVZ30" s="577"/>
      <c r="AWB30" s="578"/>
      <c r="AWE30" s="579"/>
      <c r="AWF30" s="595"/>
      <c r="AWK30" s="592"/>
      <c r="AWM30" s="596"/>
      <c r="AWO30" s="592"/>
      <c r="AWP30" s="580"/>
      <c r="AWV30" s="581"/>
      <c r="AWX30" s="577"/>
      <c r="AWZ30" s="578"/>
      <c r="AXC30" s="579"/>
      <c r="AXD30" s="595"/>
      <c r="AXI30" s="592"/>
      <c r="AXK30" s="596"/>
      <c r="AXM30" s="592"/>
      <c r="AXN30" s="580"/>
      <c r="AXT30" s="581"/>
      <c r="AXV30" s="577"/>
      <c r="AXX30" s="578"/>
      <c r="AYA30" s="579"/>
      <c r="AYB30" s="595"/>
      <c r="AYG30" s="592"/>
      <c r="AYI30" s="596"/>
      <c r="AYK30" s="592"/>
      <c r="AYL30" s="580"/>
      <c r="AYR30" s="581"/>
      <c r="AYT30" s="577"/>
      <c r="AYV30" s="578"/>
      <c r="AYY30" s="579"/>
      <c r="AYZ30" s="595"/>
      <c r="AZE30" s="592"/>
      <c r="AZG30" s="596"/>
      <c r="AZI30" s="592"/>
      <c r="AZJ30" s="580"/>
      <c r="AZP30" s="581"/>
      <c r="AZR30" s="577"/>
      <c r="AZT30" s="578"/>
      <c r="AZW30" s="579"/>
      <c r="AZX30" s="595"/>
      <c r="BAC30" s="592"/>
      <c r="BAE30" s="596"/>
      <c r="BAG30" s="592"/>
      <c r="BAH30" s="580"/>
      <c r="BAN30" s="581"/>
      <c r="BAP30" s="577"/>
      <c r="BAR30" s="578"/>
      <c r="BAU30" s="579"/>
      <c r="BAV30" s="595"/>
      <c r="BBA30" s="592"/>
      <c r="BBC30" s="596"/>
      <c r="BBE30" s="592"/>
      <c r="BBF30" s="580"/>
      <c r="BBL30" s="581"/>
      <c r="BBN30" s="577"/>
      <c r="BBP30" s="578"/>
      <c r="BBS30" s="579"/>
      <c r="BBT30" s="595"/>
      <c r="BBY30" s="592"/>
      <c r="BCA30" s="596"/>
      <c r="BCC30" s="592"/>
      <c r="BCD30" s="580"/>
      <c r="BCJ30" s="581"/>
      <c r="BCL30" s="577"/>
      <c r="BCN30" s="578"/>
      <c r="BCQ30" s="579"/>
      <c r="BCR30" s="595"/>
      <c r="BCW30" s="592"/>
      <c r="BCY30" s="596"/>
      <c r="BDA30" s="592"/>
      <c r="BDB30" s="580"/>
      <c r="BDH30" s="581"/>
      <c r="BDJ30" s="577"/>
      <c r="BDL30" s="578"/>
      <c r="BDO30" s="579"/>
      <c r="BDP30" s="595"/>
      <c r="BDU30" s="592"/>
      <c r="BDW30" s="596"/>
      <c r="BDY30" s="592"/>
      <c r="BDZ30" s="580"/>
      <c r="BEF30" s="581"/>
      <c r="BEH30" s="577"/>
      <c r="BEJ30" s="578"/>
      <c r="BEM30" s="579"/>
      <c r="BEN30" s="595"/>
      <c r="BES30" s="592"/>
      <c r="BEU30" s="596"/>
      <c r="BEW30" s="592"/>
      <c r="BEX30" s="580"/>
      <c r="BFD30" s="581"/>
      <c r="BFF30" s="577"/>
      <c r="BFH30" s="578"/>
      <c r="BFK30" s="579"/>
      <c r="BFL30" s="595"/>
      <c r="BFQ30" s="592"/>
      <c r="BFS30" s="596"/>
      <c r="BFU30" s="592"/>
      <c r="BFV30" s="580"/>
      <c r="BGB30" s="581"/>
      <c r="BGD30" s="577"/>
      <c r="BGF30" s="578"/>
      <c r="BGI30" s="579"/>
      <c r="BGJ30" s="595"/>
      <c r="BGO30" s="592"/>
      <c r="BGQ30" s="596"/>
      <c r="BGS30" s="592"/>
      <c r="BGT30" s="580"/>
      <c r="BGZ30" s="581"/>
      <c r="BHB30" s="577"/>
      <c r="BHD30" s="578"/>
      <c r="BHG30" s="579"/>
      <c r="BHH30" s="595"/>
      <c r="BHM30" s="592"/>
      <c r="BHO30" s="596"/>
      <c r="BHQ30" s="592"/>
      <c r="BHR30" s="580"/>
      <c r="BHX30" s="581"/>
      <c r="BHZ30" s="577"/>
      <c r="BIB30" s="578"/>
      <c r="BIE30" s="579"/>
      <c r="BIF30" s="595"/>
      <c r="BIK30" s="592"/>
      <c r="BIM30" s="596"/>
      <c r="BIO30" s="592"/>
      <c r="BIP30" s="580"/>
      <c r="BIV30" s="581"/>
      <c r="BIX30" s="577"/>
      <c r="BIZ30" s="578"/>
      <c r="BJC30" s="579"/>
      <c r="BJD30" s="595"/>
      <c r="BJI30" s="592"/>
      <c r="BJK30" s="596"/>
      <c r="BJM30" s="592"/>
      <c r="BJN30" s="580"/>
      <c r="BJT30" s="581"/>
      <c r="BJV30" s="577"/>
      <c r="BJX30" s="578"/>
      <c r="BKA30" s="579"/>
      <c r="BKB30" s="595"/>
      <c r="BKG30" s="592"/>
      <c r="BKI30" s="596"/>
      <c r="BKK30" s="592"/>
      <c r="BKL30" s="580"/>
      <c r="BKR30" s="581"/>
      <c r="BKT30" s="577"/>
      <c r="BKV30" s="578"/>
      <c r="BKY30" s="579"/>
      <c r="BKZ30" s="595"/>
      <c r="BLE30" s="592"/>
      <c r="BLG30" s="596"/>
      <c r="BLI30" s="592"/>
      <c r="BLJ30" s="580"/>
      <c r="BLP30" s="581"/>
      <c r="BLR30" s="577"/>
      <c r="BLT30" s="578"/>
      <c r="BLW30" s="579"/>
      <c r="BLX30" s="595"/>
      <c r="BMC30" s="592"/>
      <c r="BME30" s="596"/>
      <c r="BMG30" s="592"/>
      <c r="BMH30" s="580"/>
      <c r="BMN30" s="581"/>
      <c r="BMP30" s="577"/>
      <c r="BMR30" s="578"/>
      <c r="BMU30" s="579"/>
      <c r="BMV30" s="595"/>
      <c r="BNA30" s="592"/>
      <c r="BNC30" s="596"/>
      <c r="BNE30" s="592"/>
      <c r="BNF30" s="580"/>
      <c r="BNL30" s="581"/>
      <c r="BNN30" s="577"/>
      <c r="BNP30" s="578"/>
      <c r="BNS30" s="579"/>
      <c r="BNT30" s="595"/>
      <c r="BNY30" s="592"/>
      <c r="BOA30" s="596"/>
      <c r="BOC30" s="592"/>
      <c r="BOD30" s="580"/>
      <c r="BOJ30" s="581"/>
      <c r="BOL30" s="577"/>
      <c r="BON30" s="578"/>
      <c r="BOQ30" s="579"/>
      <c r="BOR30" s="595"/>
      <c r="BOW30" s="592"/>
      <c r="BOY30" s="596"/>
      <c r="BPA30" s="592"/>
      <c r="BPB30" s="580"/>
      <c r="BPH30" s="581"/>
      <c r="BPJ30" s="577"/>
      <c r="BPL30" s="578"/>
      <c r="BPO30" s="579"/>
      <c r="BPP30" s="595"/>
      <c r="BPU30" s="592"/>
      <c r="BPW30" s="596"/>
      <c r="BPY30" s="592"/>
      <c r="BPZ30" s="580"/>
      <c r="BQF30" s="581"/>
      <c r="BQH30" s="577"/>
      <c r="BQJ30" s="578"/>
      <c r="BQM30" s="579"/>
      <c r="BQN30" s="595"/>
      <c r="BQS30" s="592"/>
      <c r="BQU30" s="596"/>
      <c r="BQW30" s="592"/>
      <c r="BQX30" s="580"/>
      <c r="BRD30" s="581"/>
      <c r="BRF30" s="577"/>
      <c r="BRH30" s="578"/>
      <c r="BRK30" s="579"/>
      <c r="BRL30" s="595"/>
      <c r="BRQ30" s="592"/>
      <c r="BRS30" s="596"/>
      <c r="BRU30" s="592"/>
      <c r="BRV30" s="580"/>
      <c r="BSB30" s="581"/>
      <c r="BSD30" s="577"/>
      <c r="BSF30" s="578"/>
      <c r="BSI30" s="579"/>
      <c r="BSJ30" s="595"/>
      <c r="BSO30" s="592"/>
      <c r="BSQ30" s="596"/>
      <c r="BSS30" s="592"/>
      <c r="BST30" s="580"/>
      <c r="BSZ30" s="581"/>
      <c r="BTB30" s="577"/>
      <c r="BTD30" s="578"/>
      <c r="BTG30" s="579"/>
      <c r="BTH30" s="595"/>
      <c r="BTM30" s="592"/>
      <c r="BTO30" s="596"/>
      <c r="BTQ30" s="592"/>
      <c r="BTR30" s="580"/>
      <c r="BTX30" s="581"/>
      <c r="BTZ30" s="577"/>
      <c r="BUB30" s="578"/>
      <c r="BUE30" s="579"/>
      <c r="BUF30" s="595"/>
      <c r="BUK30" s="592"/>
      <c r="BUM30" s="596"/>
      <c r="BUO30" s="592"/>
      <c r="BUP30" s="580"/>
      <c r="BUV30" s="581"/>
      <c r="BUX30" s="577"/>
      <c r="BUZ30" s="578"/>
      <c r="BVC30" s="579"/>
      <c r="BVD30" s="595"/>
      <c r="BVI30" s="592"/>
      <c r="BVK30" s="596"/>
      <c r="BVM30" s="592"/>
      <c r="BVN30" s="580"/>
      <c r="BVT30" s="581"/>
      <c r="BVV30" s="577"/>
      <c r="BVX30" s="578"/>
      <c r="BWA30" s="579"/>
      <c r="BWB30" s="595"/>
      <c r="BWG30" s="592"/>
      <c r="BWI30" s="596"/>
      <c r="BWK30" s="592"/>
      <c r="BWL30" s="580"/>
      <c r="BWR30" s="581"/>
      <c r="BWT30" s="577"/>
      <c r="BWV30" s="578"/>
      <c r="BWY30" s="579"/>
      <c r="BWZ30" s="595"/>
      <c r="BXE30" s="592"/>
      <c r="BXG30" s="596"/>
      <c r="BXI30" s="592"/>
      <c r="BXJ30" s="580"/>
      <c r="BXP30" s="581"/>
      <c r="BXR30" s="577"/>
      <c r="BXT30" s="578"/>
      <c r="BXW30" s="579"/>
      <c r="BXX30" s="595"/>
      <c r="BYC30" s="592"/>
      <c r="BYE30" s="596"/>
      <c r="BYG30" s="592"/>
      <c r="BYH30" s="580"/>
      <c r="BYN30" s="581"/>
      <c r="BYP30" s="577"/>
      <c r="BYR30" s="578"/>
      <c r="BYU30" s="579"/>
      <c r="BYV30" s="595"/>
      <c r="BZA30" s="592"/>
      <c r="BZC30" s="596"/>
      <c r="BZE30" s="592"/>
      <c r="BZF30" s="580"/>
      <c r="BZL30" s="581"/>
      <c r="BZN30" s="577"/>
      <c r="BZP30" s="578"/>
      <c r="BZS30" s="579"/>
      <c r="BZT30" s="595"/>
      <c r="BZY30" s="592"/>
      <c r="CAA30" s="596"/>
      <c r="CAC30" s="592"/>
      <c r="CAD30" s="580"/>
      <c r="CAJ30" s="581"/>
      <c r="CAL30" s="577"/>
      <c r="CAN30" s="578"/>
      <c r="CAQ30" s="579"/>
      <c r="CAR30" s="595"/>
      <c r="CAW30" s="592"/>
      <c r="CAY30" s="596"/>
      <c r="CBA30" s="592"/>
      <c r="CBB30" s="580"/>
      <c r="CBH30" s="581"/>
      <c r="CBJ30" s="577"/>
      <c r="CBL30" s="578"/>
      <c r="CBO30" s="579"/>
      <c r="CBP30" s="595"/>
      <c r="CBU30" s="592"/>
      <c r="CBW30" s="596"/>
      <c r="CBY30" s="592"/>
      <c r="CBZ30" s="580"/>
      <c r="CCF30" s="581"/>
      <c r="CCH30" s="577"/>
      <c r="CCJ30" s="578"/>
      <c r="CCM30" s="579"/>
      <c r="CCN30" s="595"/>
      <c r="CCS30" s="592"/>
      <c r="CCU30" s="596"/>
      <c r="CCW30" s="592"/>
      <c r="CCX30" s="580"/>
      <c r="CDD30" s="581"/>
      <c r="CDF30" s="577"/>
      <c r="CDH30" s="578"/>
      <c r="CDK30" s="579"/>
      <c r="CDL30" s="595"/>
      <c r="CDQ30" s="592"/>
      <c r="CDS30" s="596"/>
      <c r="CDU30" s="592"/>
      <c r="CDV30" s="580"/>
      <c r="CEB30" s="581"/>
      <c r="CED30" s="577"/>
      <c r="CEF30" s="578"/>
      <c r="CEI30" s="579"/>
      <c r="CEJ30" s="595"/>
      <c r="CEO30" s="592"/>
      <c r="CEQ30" s="596"/>
      <c r="CES30" s="592"/>
      <c r="CET30" s="580"/>
      <c r="CEZ30" s="581"/>
      <c r="CFB30" s="577"/>
      <c r="CFD30" s="578"/>
      <c r="CFG30" s="579"/>
      <c r="CFH30" s="595"/>
      <c r="CFM30" s="592"/>
      <c r="CFO30" s="596"/>
      <c r="CFQ30" s="592"/>
      <c r="CFR30" s="580"/>
      <c r="CFX30" s="581"/>
      <c r="CFZ30" s="577"/>
      <c r="CGB30" s="578"/>
      <c r="CGE30" s="579"/>
      <c r="CGF30" s="595"/>
      <c r="CGK30" s="592"/>
      <c r="CGM30" s="596"/>
      <c r="CGO30" s="592"/>
      <c r="CGP30" s="580"/>
      <c r="CGV30" s="581"/>
      <c r="CGX30" s="577"/>
      <c r="CGZ30" s="578"/>
      <c r="CHC30" s="579"/>
      <c r="CHD30" s="595"/>
      <c r="CHI30" s="592"/>
      <c r="CHK30" s="596"/>
      <c r="CHM30" s="592"/>
      <c r="CHN30" s="580"/>
      <c r="CHT30" s="581"/>
      <c r="CHV30" s="577"/>
      <c r="CHX30" s="578"/>
      <c r="CIA30" s="579"/>
      <c r="CIB30" s="595"/>
      <c r="CIG30" s="592"/>
      <c r="CII30" s="596"/>
      <c r="CIK30" s="592"/>
      <c r="CIL30" s="580"/>
      <c r="CIR30" s="581"/>
      <c r="CIT30" s="577"/>
      <c r="CIV30" s="578"/>
      <c r="CIY30" s="579"/>
      <c r="CIZ30" s="595"/>
      <c r="CJE30" s="592"/>
      <c r="CJG30" s="596"/>
      <c r="CJI30" s="592"/>
      <c r="CJJ30" s="580"/>
      <c r="CJP30" s="581"/>
      <c r="CJR30" s="577"/>
      <c r="CJT30" s="578"/>
      <c r="CJW30" s="579"/>
      <c r="CJX30" s="595"/>
      <c r="CKC30" s="592"/>
      <c r="CKE30" s="596"/>
      <c r="CKG30" s="592"/>
      <c r="CKH30" s="580"/>
      <c r="CKN30" s="581"/>
      <c r="CKP30" s="577"/>
      <c r="CKR30" s="578"/>
      <c r="CKU30" s="579"/>
      <c r="CKV30" s="595"/>
      <c r="CLA30" s="592"/>
      <c r="CLC30" s="596"/>
      <c r="CLE30" s="592"/>
      <c r="CLF30" s="580"/>
      <c r="CLL30" s="581"/>
      <c r="CLN30" s="577"/>
      <c r="CLP30" s="578"/>
      <c r="CLS30" s="579"/>
      <c r="CLT30" s="595"/>
      <c r="CLY30" s="592"/>
      <c r="CMA30" s="596"/>
      <c r="CMC30" s="592"/>
      <c r="CMD30" s="580"/>
      <c r="CMJ30" s="581"/>
      <c r="CML30" s="577"/>
      <c r="CMN30" s="578"/>
      <c r="CMQ30" s="579"/>
      <c r="CMR30" s="595"/>
      <c r="CMW30" s="592"/>
      <c r="CMY30" s="596"/>
      <c r="CNA30" s="592"/>
      <c r="CNB30" s="580"/>
      <c r="CNH30" s="581"/>
      <c r="CNJ30" s="577"/>
      <c r="CNL30" s="578"/>
      <c r="CNO30" s="579"/>
      <c r="CNP30" s="595"/>
      <c r="CNU30" s="592"/>
      <c r="CNW30" s="596"/>
      <c r="CNY30" s="592"/>
      <c r="CNZ30" s="580"/>
      <c r="COF30" s="581"/>
      <c r="COH30" s="577"/>
      <c r="COJ30" s="578"/>
      <c r="COM30" s="579"/>
      <c r="CON30" s="595"/>
      <c r="COS30" s="592"/>
      <c r="COU30" s="596"/>
      <c r="COW30" s="592"/>
      <c r="COX30" s="580"/>
      <c r="CPD30" s="581"/>
      <c r="CPF30" s="577"/>
      <c r="CPH30" s="578"/>
      <c r="CPK30" s="579"/>
      <c r="CPL30" s="595"/>
      <c r="CPQ30" s="592"/>
      <c r="CPS30" s="596"/>
      <c r="CPU30" s="592"/>
      <c r="CPV30" s="580"/>
      <c r="CQB30" s="581"/>
      <c r="CQD30" s="577"/>
      <c r="CQF30" s="578"/>
      <c r="CQI30" s="579"/>
      <c r="CQJ30" s="595"/>
      <c r="CQO30" s="592"/>
      <c r="CQQ30" s="596"/>
      <c r="CQS30" s="592"/>
      <c r="CQT30" s="580"/>
      <c r="CQZ30" s="581"/>
      <c r="CRB30" s="577"/>
      <c r="CRD30" s="578"/>
      <c r="CRG30" s="579"/>
      <c r="CRH30" s="595"/>
      <c r="CRM30" s="592"/>
      <c r="CRO30" s="596"/>
      <c r="CRQ30" s="592"/>
      <c r="CRR30" s="580"/>
      <c r="CRX30" s="581"/>
      <c r="CRZ30" s="577"/>
      <c r="CSB30" s="578"/>
      <c r="CSE30" s="579"/>
      <c r="CSF30" s="595"/>
      <c r="CSK30" s="592"/>
      <c r="CSM30" s="596"/>
      <c r="CSO30" s="592"/>
      <c r="CSP30" s="580"/>
      <c r="CSV30" s="581"/>
      <c r="CSX30" s="577"/>
      <c r="CSZ30" s="578"/>
      <c r="CTC30" s="579"/>
      <c r="CTD30" s="595"/>
      <c r="CTI30" s="592"/>
      <c r="CTK30" s="596"/>
      <c r="CTM30" s="592"/>
      <c r="CTN30" s="580"/>
      <c r="CTT30" s="581"/>
      <c r="CTV30" s="577"/>
      <c r="CTX30" s="578"/>
      <c r="CUA30" s="579"/>
      <c r="CUB30" s="595"/>
      <c r="CUG30" s="592"/>
      <c r="CUI30" s="596"/>
      <c r="CUK30" s="592"/>
      <c r="CUL30" s="580"/>
      <c r="CUR30" s="581"/>
      <c r="CUT30" s="577"/>
      <c r="CUV30" s="578"/>
      <c r="CUY30" s="579"/>
      <c r="CUZ30" s="595"/>
      <c r="CVE30" s="592"/>
      <c r="CVG30" s="596"/>
      <c r="CVI30" s="592"/>
      <c r="CVJ30" s="580"/>
      <c r="CVP30" s="581"/>
      <c r="CVR30" s="577"/>
      <c r="CVT30" s="578"/>
      <c r="CVW30" s="579"/>
      <c r="CVX30" s="595"/>
      <c r="CWC30" s="592"/>
      <c r="CWE30" s="596"/>
      <c r="CWG30" s="592"/>
      <c r="CWH30" s="580"/>
      <c r="CWN30" s="581"/>
      <c r="CWP30" s="577"/>
      <c r="CWR30" s="578"/>
      <c r="CWU30" s="579"/>
      <c r="CWV30" s="595"/>
      <c r="CXA30" s="592"/>
      <c r="CXC30" s="596"/>
      <c r="CXE30" s="592"/>
      <c r="CXF30" s="580"/>
      <c r="CXL30" s="581"/>
      <c r="CXN30" s="577"/>
      <c r="CXP30" s="578"/>
      <c r="CXS30" s="579"/>
      <c r="CXT30" s="595"/>
      <c r="CXY30" s="592"/>
      <c r="CYA30" s="596"/>
      <c r="CYC30" s="592"/>
      <c r="CYD30" s="580"/>
      <c r="CYJ30" s="581"/>
      <c r="CYL30" s="577"/>
      <c r="CYN30" s="578"/>
      <c r="CYQ30" s="579"/>
      <c r="CYR30" s="595"/>
      <c r="CYW30" s="592"/>
      <c r="CYY30" s="596"/>
      <c r="CZA30" s="592"/>
      <c r="CZB30" s="580"/>
      <c r="CZH30" s="581"/>
      <c r="CZJ30" s="577"/>
      <c r="CZL30" s="578"/>
      <c r="CZO30" s="579"/>
      <c r="CZP30" s="595"/>
      <c r="CZU30" s="592"/>
      <c r="CZW30" s="596"/>
      <c r="CZY30" s="592"/>
      <c r="CZZ30" s="580"/>
      <c r="DAF30" s="581"/>
      <c r="DAH30" s="577"/>
      <c r="DAJ30" s="578"/>
      <c r="DAM30" s="579"/>
      <c r="DAN30" s="595"/>
      <c r="DAS30" s="592"/>
      <c r="DAU30" s="596"/>
      <c r="DAW30" s="592"/>
      <c r="DAX30" s="580"/>
      <c r="DBD30" s="581"/>
      <c r="DBF30" s="577"/>
      <c r="DBH30" s="578"/>
      <c r="DBK30" s="579"/>
      <c r="DBL30" s="595"/>
      <c r="DBQ30" s="592"/>
      <c r="DBS30" s="596"/>
      <c r="DBU30" s="592"/>
      <c r="DBV30" s="580"/>
      <c r="DCB30" s="581"/>
      <c r="DCD30" s="577"/>
      <c r="DCF30" s="578"/>
      <c r="DCI30" s="579"/>
      <c r="DCJ30" s="595"/>
      <c r="DCO30" s="592"/>
      <c r="DCQ30" s="596"/>
      <c r="DCS30" s="592"/>
      <c r="DCT30" s="580"/>
      <c r="DCZ30" s="581"/>
      <c r="DDB30" s="577"/>
      <c r="DDD30" s="578"/>
      <c r="DDG30" s="579"/>
      <c r="DDH30" s="595"/>
      <c r="DDM30" s="592"/>
      <c r="DDO30" s="596"/>
      <c r="DDQ30" s="592"/>
      <c r="DDR30" s="580"/>
      <c r="DDX30" s="581"/>
      <c r="DDZ30" s="577"/>
      <c r="DEB30" s="578"/>
      <c r="DEE30" s="579"/>
      <c r="DEF30" s="595"/>
      <c r="DEK30" s="592"/>
      <c r="DEM30" s="596"/>
      <c r="DEO30" s="592"/>
      <c r="DEP30" s="580"/>
      <c r="DEV30" s="581"/>
      <c r="DEX30" s="577"/>
      <c r="DEZ30" s="578"/>
      <c r="DFC30" s="579"/>
      <c r="DFD30" s="595"/>
      <c r="DFI30" s="592"/>
      <c r="DFK30" s="596"/>
      <c r="DFM30" s="592"/>
      <c r="DFN30" s="580"/>
      <c r="DFT30" s="581"/>
      <c r="DFV30" s="577"/>
      <c r="DFX30" s="578"/>
      <c r="DGA30" s="579"/>
      <c r="DGB30" s="595"/>
      <c r="DGG30" s="592"/>
      <c r="DGI30" s="596"/>
      <c r="DGK30" s="592"/>
      <c r="DGL30" s="580"/>
      <c r="DGR30" s="581"/>
      <c r="DGT30" s="577"/>
      <c r="DGV30" s="578"/>
      <c r="DGY30" s="579"/>
      <c r="DGZ30" s="595"/>
      <c r="DHE30" s="592"/>
      <c r="DHG30" s="596"/>
      <c r="DHI30" s="592"/>
      <c r="DHJ30" s="580"/>
      <c r="DHP30" s="581"/>
      <c r="DHR30" s="577"/>
      <c r="DHT30" s="578"/>
      <c r="DHW30" s="579"/>
      <c r="DHX30" s="595"/>
      <c r="DIC30" s="592"/>
      <c r="DIE30" s="596"/>
      <c r="DIG30" s="592"/>
      <c r="DIH30" s="580"/>
      <c r="DIN30" s="581"/>
      <c r="DIP30" s="577"/>
      <c r="DIR30" s="578"/>
      <c r="DIU30" s="579"/>
      <c r="DIV30" s="595"/>
      <c r="DJA30" s="592"/>
      <c r="DJC30" s="596"/>
      <c r="DJE30" s="592"/>
      <c r="DJF30" s="580"/>
      <c r="DJL30" s="581"/>
      <c r="DJN30" s="577"/>
      <c r="DJP30" s="578"/>
      <c r="DJS30" s="579"/>
      <c r="DJT30" s="595"/>
      <c r="DJY30" s="592"/>
      <c r="DKA30" s="596"/>
      <c r="DKC30" s="592"/>
      <c r="DKD30" s="580"/>
      <c r="DKJ30" s="581"/>
      <c r="DKL30" s="577"/>
      <c r="DKN30" s="578"/>
      <c r="DKQ30" s="579"/>
      <c r="DKR30" s="595"/>
      <c r="DKW30" s="592"/>
      <c r="DKY30" s="596"/>
      <c r="DLA30" s="592"/>
      <c r="DLB30" s="580"/>
      <c r="DLH30" s="581"/>
      <c r="DLJ30" s="577"/>
      <c r="DLL30" s="578"/>
      <c r="DLO30" s="579"/>
      <c r="DLP30" s="595"/>
      <c r="DLU30" s="592"/>
      <c r="DLW30" s="596"/>
      <c r="DLY30" s="592"/>
      <c r="DLZ30" s="580"/>
      <c r="DMF30" s="581"/>
      <c r="DMH30" s="577"/>
      <c r="DMJ30" s="578"/>
      <c r="DMM30" s="579"/>
      <c r="DMN30" s="595"/>
      <c r="DMS30" s="592"/>
      <c r="DMU30" s="596"/>
      <c r="DMW30" s="592"/>
      <c r="DMX30" s="580"/>
      <c r="DND30" s="581"/>
      <c r="DNF30" s="577"/>
      <c r="DNH30" s="578"/>
      <c r="DNK30" s="579"/>
      <c r="DNL30" s="595"/>
      <c r="DNQ30" s="592"/>
      <c r="DNS30" s="596"/>
      <c r="DNU30" s="592"/>
      <c r="DNV30" s="580"/>
      <c r="DOB30" s="581"/>
      <c r="DOD30" s="577"/>
      <c r="DOF30" s="578"/>
      <c r="DOI30" s="579"/>
      <c r="DOJ30" s="595"/>
      <c r="DOO30" s="592"/>
      <c r="DOQ30" s="596"/>
      <c r="DOS30" s="592"/>
      <c r="DOT30" s="580"/>
      <c r="DOZ30" s="581"/>
      <c r="DPB30" s="577"/>
      <c r="DPD30" s="578"/>
      <c r="DPG30" s="579"/>
      <c r="DPH30" s="595"/>
      <c r="DPM30" s="592"/>
      <c r="DPO30" s="596"/>
      <c r="DPQ30" s="592"/>
      <c r="DPR30" s="580"/>
      <c r="DPX30" s="581"/>
      <c r="DPZ30" s="577"/>
      <c r="DQB30" s="578"/>
      <c r="DQE30" s="579"/>
      <c r="DQF30" s="595"/>
      <c r="DQK30" s="592"/>
      <c r="DQM30" s="596"/>
      <c r="DQO30" s="592"/>
      <c r="DQP30" s="580"/>
      <c r="DQV30" s="581"/>
      <c r="DQX30" s="577"/>
      <c r="DQZ30" s="578"/>
      <c r="DRC30" s="579"/>
      <c r="DRD30" s="595"/>
      <c r="DRI30" s="592"/>
      <c r="DRK30" s="596"/>
      <c r="DRM30" s="592"/>
      <c r="DRN30" s="580"/>
      <c r="DRT30" s="581"/>
      <c r="DRV30" s="577"/>
      <c r="DRX30" s="578"/>
      <c r="DSA30" s="579"/>
      <c r="DSB30" s="595"/>
      <c r="DSG30" s="592"/>
      <c r="DSI30" s="596"/>
      <c r="DSK30" s="592"/>
      <c r="DSL30" s="580"/>
      <c r="DSR30" s="581"/>
      <c r="DST30" s="577"/>
      <c r="DSV30" s="578"/>
      <c r="DSY30" s="579"/>
      <c r="DSZ30" s="595"/>
      <c r="DTE30" s="592"/>
      <c r="DTG30" s="596"/>
      <c r="DTI30" s="592"/>
      <c r="DTJ30" s="580"/>
      <c r="DTP30" s="581"/>
      <c r="DTR30" s="577"/>
      <c r="DTT30" s="578"/>
      <c r="DTW30" s="579"/>
      <c r="DTX30" s="595"/>
      <c r="DUC30" s="592"/>
      <c r="DUE30" s="596"/>
      <c r="DUG30" s="592"/>
      <c r="DUH30" s="580"/>
      <c r="DUN30" s="581"/>
      <c r="DUP30" s="577"/>
      <c r="DUR30" s="578"/>
      <c r="DUU30" s="579"/>
      <c r="DUV30" s="595"/>
      <c r="DVA30" s="592"/>
      <c r="DVC30" s="596"/>
      <c r="DVE30" s="592"/>
      <c r="DVF30" s="580"/>
      <c r="DVL30" s="581"/>
      <c r="DVN30" s="577"/>
      <c r="DVP30" s="578"/>
      <c r="DVS30" s="579"/>
      <c r="DVT30" s="595"/>
      <c r="DVY30" s="592"/>
      <c r="DWA30" s="596"/>
      <c r="DWC30" s="592"/>
      <c r="DWD30" s="580"/>
      <c r="DWJ30" s="581"/>
      <c r="DWL30" s="577"/>
      <c r="DWN30" s="578"/>
      <c r="DWQ30" s="579"/>
      <c r="DWR30" s="595"/>
      <c r="DWW30" s="592"/>
      <c r="DWY30" s="596"/>
      <c r="DXA30" s="592"/>
      <c r="DXB30" s="580"/>
      <c r="DXH30" s="581"/>
      <c r="DXJ30" s="577"/>
      <c r="DXL30" s="578"/>
      <c r="DXO30" s="579"/>
      <c r="DXP30" s="595"/>
      <c r="DXU30" s="592"/>
      <c r="DXW30" s="596"/>
      <c r="DXY30" s="592"/>
      <c r="DXZ30" s="580"/>
      <c r="DYF30" s="581"/>
      <c r="DYH30" s="577"/>
      <c r="DYJ30" s="578"/>
      <c r="DYM30" s="579"/>
      <c r="DYN30" s="595"/>
      <c r="DYS30" s="592"/>
      <c r="DYU30" s="596"/>
      <c r="DYW30" s="592"/>
      <c r="DYX30" s="580"/>
      <c r="DZD30" s="581"/>
      <c r="DZF30" s="577"/>
      <c r="DZH30" s="578"/>
      <c r="DZK30" s="579"/>
      <c r="DZL30" s="595"/>
      <c r="DZQ30" s="592"/>
      <c r="DZS30" s="596"/>
      <c r="DZU30" s="592"/>
      <c r="DZV30" s="580"/>
      <c r="EAB30" s="581"/>
      <c r="EAD30" s="577"/>
      <c r="EAF30" s="578"/>
      <c r="EAI30" s="579"/>
      <c r="EAJ30" s="595"/>
      <c r="EAO30" s="592"/>
      <c r="EAQ30" s="596"/>
      <c r="EAS30" s="592"/>
      <c r="EAT30" s="580"/>
      <c r="EAZ30" s="581"/>
      <c r="EBB30" s="577"/>
      <c r="EBD30" s="578"/>
      <c r="EBG30" s="579"/>
      <c r="EBH30" s="595"/>
      <c r="EBM30" s="592"/>
      <c r="EBO30" s="596"/>
      <c r="EBQ30" s="592"/>
      <c r="EBR30" s="580"/>
      <c r="EBX30" s="581"/>
      <c r="EBZ30" s="577"/>
      <c r="ECB30" s="578"/>
      <c r="ECE30" s="579"/>
      <c r="ECF30" s="595"/>
      <c r="ECK30" s="592"/>
      <c r="ECM30" s="596"/>
      <c r="ECO30" s="592"/>
      <c r="ECP30" s="580"/>
      <c r="ECV30" s="581"/>
      <c r="ECX30" s="577"/>
      <c r="ECZ30" s="578"/>
      <c r="EDC30" s="579"/>
      <c r="EDD30" s="595"/>
      <c r="EDI30" s="592"/>
      <c r="EDK30" s="596"/>
      <c r="EDM30" s="592"/>
      <c r="EDN30" s="580"/>
      <c r="EDT30" s="581"/>
      <c r="EDV30" s="577"/>
      <c r="EDX30" s="578"/>
      <c r="EEA30" s="579"/>
      <c r="EEB30" s="595"/>
      <c r="EEG30" s="592"/>
      <c r="EEI30" s="596"/>
      <c r="EEK30" s="592"/>
      <c r="EEL30" s="580"/>
      <c r="EER30" s="581"/>
      <c r="EET30" s="577"/>
      <c r="EEV30" s="578"/>
      <c r="EEY30" s="579"/>
      <c r="EEZ30" s="595"/>
      <c r="EFE30" s="592"/>
      <c r="EFG30" s="596"/>
      <c r="EFI30" s="592"/>
      <c r="EFJ30" s="580"/>
      <c r="EFP30" s="581"/>
      <c r="EFR30" s="577"/>
      <c r="EFT30" s="578"/>
      <c r="EFW30" s="579"/>
      <c r="EFX30" s="595"/>
      <c r="EGC30" s="592"/>
      <c r="EGE30" s="596"/>
      <c r="EGG30" s="592"/>
      <c r="EGH30" s="580"/>
      <c r="EGN30" s="581"/>
      <c r="EGP30" s="577"/>
      <c r="EGR30" s="578"/>
      <c r="EGU30" s="579"/>
      <c r="EGV30" s="595"/>
      <c r="EHA30" s="592"/>
      <c r="EHC30" s="596"/>
      <c r="EHE30" s="592"/>
      <c r="EHF30" s="580"/>
      <c r="EHL30" s="581"/>
      <c r="EHN30" s="577"/>
      <c r="EHP30" s="578"/>
      <c r="EHS30" s="579"/>
      <c r="EHT30" s="595"/>
      <c r="EHY30" s="592"/>
      <c r="EIA30" s="596"/>
      <c r="EIC30" s="592"/>
      <c r="EID30" s="580"/>
      <c r="EIJ30" s="581"/>
      <c r="EIL30" s="577"/>
      <c r="EIN30" s="578"/>
      <c r="EIQ30" s="579"/>
      <c r="EIR30" s="595"/>
      <c r="EIW30" s="592"/>
      <c r="EIY30" s="596"/>
      <c r="EJA30" s="592"/>
      <c r="EJB30" s="580"/>
      <c r="EJH30" s="581"/>
      <c r="EJJ30" s="577"/>
      <c r="EJL30" s="578"/>
      <c r="EJO30" s="579"/>
      <c r="EJP30" s="595"/>
      <c r="EJU30" s="592"/>
      <c r="EJW30" s="596"/>
      <c r="EJY30" s="592"/>
      <c r="EJZ30" s="580"/>
      <c r="EKF30" s="581"/>
      <c r="EKH30" s="577"/>
      <c r="EKJ30" s="578"/>
      <c r="EKM30" s="579"/>
      <c r="EKN30" s="595"/>
      <c r="EKS30" s="592"/>
      <c r="EKU30" s="596"/>
      <c r="EKW30" s="592"/>
      <c r="EKX30" s="580"/>
      <c r="ELD30" s="581"/>
      <c r="ELF30" s="577"/>
      <c r="ELH30" s="578"/>
      <c r="ELK30" s="579"/>
      <c r="ELL30" s="595"/>
      <c r="ELQ30" s="592"/>
      <c r="ELS30" s="596"/>
      <c r="ELU30" s="592"/>
      <c r="ELV30" s="580"/>
      <c r="EMB30" s="581"/>
      <c r="EMD30" s="577"/>
      <c r="EMF30" s="578"/>
      <c r="EMI30" s="579"/>
      <c r="EMJ30" s="595"/>
      <c r="EMO30" s="592"/>
      <c r="EMQ30" s="596"/>
      <c r="EMS30" s="592"/>
      <c r="EMT30" s="580"/>
      <c r="EMZ30" s="581"/>
      <c r="ENB30" s="577"/>
      <c r="END30" s="578"/>
      <c r="ENG30" s="579"/>
      <c r="ENH30" s="595"/>
      <c r="ENM30" s="592"/>
      <c r="ENO30" s="596"/>
      <c r="ENQ30" s="592"/>
      <c r="ENR30" s="580"/>
      <c r="ENX30" s="581"/>
      <c r="ENZ30" s="577"/>
      <c r="EOB30" s="578"/>
      <c r="EOE30" s="579"/>
      <c r="EOF30" s="595"/>
      <c r="EOK30" s="592"/>
      <c r="EOM30" s="596"/>
      <c r="EOO30" s="592"/>
      <c r="EOP30" s="580"/>
      <c r="EOV30" s="581"/>
      <c r="EOX30" s="577"/>
      <c r="EOZ30" s="578"/>
      <c r="EPC30" s="579"/>
      <c r="EPD30" s="595"/>
      <c r="EPI30" s="592"/>
      <c r="EPK30" s="596"/>
      <c r="EPM30" s="592"/>
      <c r="EPN30" s="580"/>
      <c r="EPT30" s="581"/>
      <c r="EPV30" s="577"/>
      <c r="EPX30" s="578"/>
      <c r="EQA30" s="579"/>
      <c r="EQB30" s="595"/>
      <c r="EQG30" s="592"/>
      <c r="EQI30" s="596"/>
      <c r="EQK30" s="592"/>
      <c r="EQL30" s="580"/>
      <c r="EQR30" s="581"/>
      <c r="EQT30" s="577"/>
      <c r="EQV30" s="578"/>
      <c r="EQY30" s="579"/>
      <c r="EQZ30" s="595"/>
      <c r="ERE30" s="592"/>
      <c r="ERG30" s="596"/>
      <c r="ERI30" s="592"/>
      <c r="ERJ30" s="580"/>
      <c r="ERP30" s="581"/>
      <c r="ERR30" s="577"/>
      <c r="ERT30" s="578"/>
      <c r="ERW30" s="579"/>
      <c r="ERX30" s="595"/>
      <c r="ESC30" s="592"/>
      <c r="ESE30" s="596"/>
      <c r="ESG30" s="592"/>
      <c r="ESH30" s="580"/>
      <c r="ESN30" s="581"/>
      <c r="ESP30" s="577"/>
      <c r="ESR30" s="578"/>
      <c r="ESU30" s="579"/>
      <c r="ESV30" s="595"/>
      <c r="ETA30" s="592"/>
      <c r="ETC30" s="596"/>
      <c r="ETE30" s="592"/>
      <c r="ETF30" s="580"/>
      <c r="ETL30" s="581"/>
      <c r="ETN30" s="577"/>
      <c r="ETP30" s="578"/>
      <c r="ETS30" s="579"/>
      <c r="ETT30" s="595"/>
      <c r="ETY30" s="592"/>
      <c r="EUA30" s="596"/>
      <c r="EUC30" s="592"/>
      <c r="EUD30" s="580"/>
      <c r="EUJ30" s="581"/>
      <c r="EUL30" s="577"/>
      <c r="EUN30" s="578"/>
      <c r="EUQ30" s="579"/>
      <c r="EUR30" s="595"/>
      <c r="EUW30" s="592"/>
      <c r="EUY30" s="596"/>
      <c r="EVA30" s="592"/>
      <c r="EVB30" s="580"/>
      <c r="EVH30" s="581"/>
      <c r="EVJ30" s="577"/>
      <c r="EVL30" s="578"/>
      <c r="EVO30" s="579"/>
      <c r="EVP30" s="595"/>
      <c r="EVU30" s="592"/>
      <c r="EVW30" s="596"/>
      <c r="EVY30" s="592"/>
      <c r="EVZ30" s="580"/>
      <c r="EWF30" s="581"/>
      <c r="EWH30" s="577"/>
      <c r="EWJ30" s="578"/>
      <c r="EWM30" s="579"/>
      <c r="EWN30" s="595"/>
      <c r="EWS30" s="592"/>
      <c r="EWU30" s="596"/>
      <c r="EWW30" s="592"/>
      <c r="EWX30" s="580"/>
      <c r="EXD30" s="581"/>
      <c r="EXF30" s="577"/>
      <c r="EXH30" s="578"/>
      <c r="EXK30" s="579"/>
      <c r="EXL30" s="595"/>
      <c r="EXQ30" s="592"/>
      <c r="EXS30" s="596"/>
      <c r="EXU30" s="592"/>
      <c r="EXV30" s="580"/>
      <c r="EYB30" s="581"/>
      <c r="EYD30" s="577"/>
      <c r="EYF30" s="578"/>
      <c r="EYI30" s="579"/>
      <c r="EYJ30" s="595"/>
      <c r="EYO30" s="592"/>
      <c r="EYQ30" s="596"/>
      <c r="EYS30" s="592"/>
      <c r="EYT30" s="580"/>
      <c r="EYZ30" s="581"/>
      <c r="EZB30" s="577"/>
      <c r="EZD30" s="578"/>
      <c r="EZG30" s="579"/>
      <c r="EZH30" s="595"/>
      <c r="EZM30" s="592"/>
      <c r="EZO30" s="596"/>
      <c r="EZQ30" s="592"/>
      <c r="EZR30" s="580"/>
      <c r="EZX30" s="581"/>
      <c r="EZZ30" s="577"/>
      <c r="FAB30" s="578"/>
      <c r="FAE30" s="579"/>
      <c r="FAF30" s="595"/>
      <c r="FAK30" s="592"/>
      <c r="FAM30" s="596"/>
      <c r="FAO30" s="592"/>
      <c r="FAP30" s="580"/>
      <c r="FAV30" s="581"/>
      <c r="FAX30" s="577"/>
      <c r="FAZ30" s="578"/>
      <c r="FBC30" s="579"/>
      <c r="FBD30" s="595"/>
      <c r="FBI30" s="592"/>
      <c r="FBK30" s="596"/>
      <c r="FBM30" s="592"/>
      <c r="FBN30" s="580"/>
      <c r="FBT30" s="581"/>
      <c r="FBV30" s="577"/>
      <c r="FBX30" s="578"/>
      <c r="FCA30" s="579"/>
      <c r="FCB30" s="595"/>
      <c r="FCG30" s="592"/>
      <c r="FCI30" s="596"/>
      <c r="FCK30" s="592"/>
      <c r="FCL30" s="580"/>
      <c r="FCR30" s="581"/>
      <c r="FCT30" s="577"/>
      <c r="FCV30" s="578"/>
      <c r="FCY30" s="579"/>
      <c r="FCZ30" s="595"/>
      <c r="FDE30" s="592"/>
      <c r="FDG30" s="596"/>
      <c r="FDI30" s="592"/>
      <c r="FDJ30" s="580"/>
      <c r="FDP30" s="581"/>
      <c r="FDR30" s="577"/>
      <c r="FDT30" s="578"/>
      <c r="FDW30" s="579"/>
      <c r="FDX30" s="595"/>
      <c r="FEC30" s="592"/>
      <c r="FEE30" s="596"/>
      <c r="FEG30" s="592"/>
      <c r="FEH30" s="580"/>
      <c r="FEN30" s="581"/>
      <c r="FEP30" s="577"/>
      <c r="FER30" s="578"/>
      <c r="FEU30" s="579"/>
      <c r="FEV30" s="595"/>
      <c r="FFA30" s="592"/>
      <c r="FFC30" s="596"/>
      <c r="FFE30" s="592"/>
      <c r="FFF30" s="580"/>
      <c r="FFL30" s="581"/>
      <c r="FFN30" s="577"/>
      <c r="FFP30" s="578"/>
      <c r="FFS30" s="579"/>
      <c r="FFT30" s="595"/>
      <c r="FFY30" s="592"/>
      <c r="FGA30" s="596"/>
      <c r="FGC30" s="592"/>
      <c r="FGD30" s="580"/>
      <c r="FGJ30" s="581"/>
      <c r="FGL30" s="577"/>
      <c r="FGN30" s="578"/>
      <c r="FGQ30" s="579"/>
      <c r="FGR30" s="595"/>
      <c r="FGW30" s="592"/>
      <c r="FGY30" s="596"/>
      <c r="FHA30" s="592"/>
      <c r="FHB30" s="580"/>
      <c r="FHH30" s="581"/>
      <c r="FHJ30" s="577"/>
      <c r="FHL30" s="578"/>
      <c r="FHO30" s="579"/>
      <c r="FHP30" s="595"/>
      <c r="FHU30" s="592"/>
      <c r="FHW30" s="596"/>
      <c r="FHY30" s="592"/>
      <c r="FHZ30" s="580"/>
      <c r="FIF30" s="581"/>
      <c r="FIH30" s="577"/>
      <c r="FIJ30" s="578"/>
      <c r="FIM30" s="579"/>
      <c r="FIN30" s="595"/>
      <c r="FIS30" s="592"/>
      <c r="FIU30" s="596"/>
      <c r="FIW30" s="592"/>
      <c r="FIX30" s="580"/>
      <c r="FJD30" s="581"/>
      <c r="FJF30" s="577"/>
      <c r="FJH30" s="578"/>
      <c r="FJK30" s="579"/>
      <c r="FJL30" s="595"/>
      <c r="FJQ30" s="592"/>
      <c r="FJS30" s="596"/>
      <c r="FJU30" s="592"/>
      <c r="FJV30" s="580"/>
      <c r="FKB30" s="581"/>
      <c r="FKD30" s="577"/>
      <c r="FKF30" s="578"/>
      <c r="FKI30" s="579"/>
      <c r="FKJ30" s="595"/>
      <c r="FKO30" s="592"/>
      <c r="FKQ30" s="596"/>
      <c r="FKS30" s="592"/>
      <c r="FKT30" s="580"/>
      <c r="FKZ30" s="581"/>
      <c r="FLB30" s="577"/>
      <c r="FLD30" s="578"/>
      <c r="FLG30" s="579"/>
      <c r="FLH30" s="595"/>
      <c r="FLM30" s="592"/>
      <c r="FLO30" s="596"/>
      <c r="FLQ30" s="592"/>
      <c r="FLR30" s="580"/>
      <c r="FLX30" s="581"/>
      <c r="FLZ30" s="577"/>
      <c r="FMB30" s="578"/>
      <c r="FME30" s="579"/>
      <c r="FMF30" s="595"/>
      <c r="FMK30" s="592"/>
      <c r="FMM30" s="596"/>
      <c r="FMO30" s="592"/>
      <c r="FMP30" s="580"/>
      <c r="FMV30" s="581"/>
      <c r="FMX30" s="577"/>
      <c r="FMZ30" s="578"/>
      <c r="FNC30" s="579"/>
      <c r="FND30" s="595"/>
      <c r="FNI30" s="592"/>
      <c r="FNK30" s="596"/>
      <c r="FNM30" s="592"/>
      <c r="FNN30" s="580"/>
      <c r="FNT30" s="581"/>
      <c r="FNV30" s="577"/>
      <c r="FNX30" s="578"/>
      <c r="FOA30" s="579"/>
      <c r="FOB30" s="595"/>
      <c r="FOG30" s="592"/>
      <c r="FOI30" s="596"/>
      <c r="FOK30" s="592"/>
      <c r="FOL30" s="580"/>
      <c r="FOR30" s="581"/>
      <c r="FOT30" s="577"/>
      <c r="FOV30" s="578"/>
      <c r="FOY30" s="579"/>
      <c r="FOZ30" s="595"/>
      <c r="FPE30" s="592"/>
      <c r="FPG30" s="596"/>
      <c r="FPI30" s="592"/>
      <c r="FPJ30" s="580"/>
      <c r="FPP30" s="581"/>
      <c r="FPR30" s="577"/>
      <c r="FPT30" s="578"/>
      <c r="FPW30" s="579"/>
      <c r="FPX30" s="595"/>
      <c r="FQC30" s="592"/>
      <c r="FQE30" s="596"/>
      <c r="FQG30" s="592"/>
      <c r="FQH30" s="580"/>
      <c r="FQN30" s="581"/>
      <c r="FQP30" s="577"/>
      <c r="FQR30" s="578"/>
      <c r="FQU30" s="579"/>
      <c r="FQV30" s="595"/>
      <c r="FRA30" s="592"/>
      <c r="FRC30" s="596"/>
      <c r="FRE30" s="592"/>
      <c r="FRF30" s="580"/>
      <c r="FRL30" s="581"/>
      <c r="FRN30" s="577"/>
      <c r="FRP30" s="578"/>
      <c r="FRS30" s="579"/>
      <c r="FRT30" s="595"/>
      <c r="FRY30" s="592"/>
      <c r="FSA30" s="596"/>
      <c r="FSC30" s="592"/>
      <c r="FSD30" s="580"/>
      <c r="FSJ30" s="581"/>
      <c r="FSL30" s="577"/>
      <c r="FSN30" s="578"/>
      <c r="FSQ30" s="579"/>
      <c r="FSR30" s="595"/>
      <c r="FSW30" s="592"/>
      <c r="FSY30" s="596"/>
      <c r="FTA30" s="592"/>
      <c r="FTB30" s="580"/>
      <c r="FTH30" s="581"/>
      <c r="FTJ30" s="577"/>
      <c r="FTL30" s="578"/>
      <c r="FTO30" s="579"/>
      <c r="FTP30" s="595"/>
      <c r="FTU30" s="592"/>
      <c r="FTW30" s="596"/>
      <c r="FTY30" s="592"/>
      <c r="FTZ30" s="580"/>
      <c r="FUF30" s="581"/>
      <c r="FUH30" s="577"/>
      <c r="FUJ30" s="578"/>
      <c r="FUM30" s="579"/>
      <c r="FUN30" s="595"/>
      <c r="FUS30" s="592"/>
      <c r="FUU30" s="596"/>
      <c r="FUW30" s="592"/>
      <c r="FUX30" s="580"/>
      <c r="FVD30" s="581"/>
      <c r="FVF30" s="577"/>
      <c r="FVH30" s="578"/>
      <c r="FVK30" s="579"/>
      <c r="FVL30" s="595"/>
      <c r="FVQ30" s="592"/>
      <c r="FVS30" s="596"/>
      <c r="FVU30" s="592"/>
      <c r="FVV30" s="580"/>
      <c r="FWB30" s="581"/>
      <c r="FWD30" s="577"/>
      <c r="FWF30" s="578"/>
      <c r="FWI30" s="579"/>
      <c r="FWJ30" s="595"/>
      <c r="FWO30" s="592"/>
      <c r="FWQ30" s="596"/>
      <c r="FWS30" s="592"/>
      <c r="FWT30" s="580"/>
      <c r="FWZ30" s="581"/>
      <c r="FXB30" s="577"/>
      <c r="FXD30" s="578"/>
      <c r="FXG30" s="579"/>
      <c r="FXH30" s="595"/>
      <c r="FXM30" s="592"/>
      <c r="FXO30" s="596"/>
      <c r="FXQ30" s="592"/>
      <c r="FXR30" s="580"/>
      <c r="FXX30" s="581"/>
      <c r="FXZ30" s="577"/>
      <c r="FYB30" s="578"/>
      <c r="FYE30" s="579"/>
      <c r="FYF30" s="595"/>
      <c r="FYK30" s="592"/>
      <c r="FYM30" s="596"/>
      <c r="FYO30" s="592"/>
      <c r="FYP30" s="580"/>
      <c r="FYV30" s="581"/>
      <c r="FYX30" s="577"/>
      <c r="FYZ30" s="578"/>
      <c r="FZC30" s="579"/>
      <c r="FZD30" s="595"/>
      <c r="FZI30" s="592"/>
      <c r="FZK30" s="596"/>
      <c r="FZM30" s="592"/>
      <c r="FZN30" s="580"/>
      <c r="FZT30" s="581"/>
      <c r="FZV30" s="577"/>
      <c r="FZX30" s="578"/>
      <c r="GAA30" s="579"/>
      <c r="GAB30" s="595"/>
      <c r="GAG30" s="592"/>
      <c r="GAI30" s="596"/>
      <c r="GAK30" s="592"/>
      <c r="GAL30" s="580"/>
      <c r="GAR30" s="581"/>
      <c r="GAT30" s="577"/>
      <c r="GAV30" s="578"/>
      <c r="GAY30" s="579"/>
      <c r="GAZ30" s="595"/>
      <c r="GBE30" s="592"/>
      <c r="GBG30" s="596"/>
      <c r="GBI30" s="592"/>
      <c r="GBJ30" s="580"/>
      <c r="GBP30" s="581"/>
      <c r="GBR30" s="577"/>
      <c r="GBT30" s="578"/>
      <c r="GBW30" s="579"/>
      <c r="GBX30" s="595"/>
      <c r="GCC30" s="592"/>
      <c r="GCE30" s="596"/>
      <c r="GCG30" s="592"/>
      <c r="GCH30" s="580"/>
      <c r="GCN30" s="581"/>
      <c r="GCP30" s="577"/>
      <c r="GCR30" s="578"/>
      <c r="GCU30" s="579"/>
      <c r="GCV30" s="595"/>
      <c r="GDA30" s="592"/>
      <c r="GDC30" s="596"/>
      <c r="GDE30" s="592"/>
      <c r="GDF30" s="580"/>
      <c r="GDL30" s="581"/>
      <c r="GDN30" s="577"/>
      <c r="GDP30" s="578"/>
      <c r="GDS30" s="579"/>
      <c r="GDT30" s="595"/>
      <c r="GDY30" s="592"/>
      <c r="GEA30" s="596"/>
      <c r="GEC30" s="592"/>
      <c r="GED30" s="580"/>
      <c r="GEJ30" s="581"/>
      <c r="GEL30" s="577"/>
      <c r="GEN30" s="578"/>
      <c r="GEQ30" s="579"/>
      <c r="GER30" s="595"/>
      <c r="GEW30" s="592"/>
      <c r="GEY30" s="596"/>
      <c r="GFA30" s="592"/>
      <c r="GFB30" s="580"/>
      <c r="GFH30" s="581"/>
      <c r="GFJ30" s="577"/>
      <c r="GFL30" s="578"/>
      <c r="GFO30" s="579"/>
      <c r="GFP30" s="595"/>
      <c r="GFU30" s="592"/>
      <c r="GFW30" s="596"/>
      <c r="GFY30" s="592"/>
      <c r="GFZ30" s="580"/>
      <c r="GGF30" s="581"/>
      <c r="GGH30" s="577"/>
      <c r="GGJ30" s="578"/>
      <c r="GGM30" s="579"/>
      <c r="GGN30" s="595"/>
      <c r="GGS30" s="592"/>
      <c r="GGU30" s="596"/>
      <c r="GGW30" s="592"/>
      <c r="GGX30" s="580"/>
      <c r="GHD30" s="581"/>
      <c r="GHF30" s="577"/>
      <c r="GHH30" s="578"/>
      <c r="GHK30" s="579"/>
      <c r="GHL30" s="595"/>
      <c r="GHQ30" s="592"/>
      <c r="GHS30" s="596"/>
      <c r="GHU30" s="592"/>
      <c r="GHV30" s="580"/>
      <c r="GIB30" s="581"/>
      <c r="GID30" s="577"/>
      <c r="GIF30" s="578"/>
      <c r="GII30" s="579"/>
      <c r="GIJ30" s="595"/>
      <c r="GIO30" s="592"/>
      <c r="GIQ30" s="596"/>
      <c r="GIS30" s="592"/>
      <c r="GIT30" s="580"/>
      <c r="GIZ30" s="581"/>
      <c r="GJB30" s="577"/>
      <c r="GJD30" s="578"/>
      <c r="GJG30" s="579"/>
      <c r="GJH30" s="595"/>
      <c r="GJM30" s="592"/>
      <c r="GJO30" s="596"/>
      <c r="GJQ30" s="592"/>
      <c r="GJR30" s="580"/>
      <c r="GJX30" s="581"/>
      <c r="GJZ30" s="577"/>
      <c r="GKB30" s="578"/>
      <c r="GKE30" s="579"/>
      <c r="GKF30" s="595"/>
      <c r="GKK30" s="592"/>
      <c r="GKM30" s="596"/>
      <c r="GKO30" s="592"/>
      <c r="GKP30" s="580"/>
      <c r="GKV30" s="581"/>
      <c r="GKX30" s="577"/>
      <c r="GKZ30" s="578"/>
      <c r="GLC30" s="579"/>
      <c r="GLD30" s="595"/>
      <c r="GLI30" s="592"/>
      <c r="GLK30" s="596"/>
      <c r="GLM30" s="592"/>
      <c r="GLN30" s="580"/>
      <c r="GLT30" s="581"/>
      <c r="GLV30" s="577"/>
      <c r="GLX30" s="578"/>
      <c r="GMA30" s="579"/>
      <c r="GMB30" s="595"/>
      <c r="GMG30" s="592"/>
      <c r="GMI30" s="596"/>
      <c r="GMK30" s="592"/>
      <c r="GML30" s="580"/>
      <c r="GMR30" s="581"/>
      <c r="GMT30" s="577"/>
      <c r="GMV30" s="578"/>
      <c r="GMY30" s="579"/>
      <c r="GMZ30" s="595"/>
      <c r="GNE30" s="592"/>
      <c r="GNG30" s="596"/>
      <c r="GNI30" s="592"/>
      <c r="GNJ30" s="580"/>
      <c r="GNP30" s="581"/>
      <c r="GNR30" s="577"/>
      <c r="GNT30" s="578"/>
      <c r="GNW30" s="579"/>
      <c r="GNX30" s="595"/>
      <c r="GOC30" s="592"/>
      <c r="GOE30" s="596"/>
      <c r="GOG30" s="592"/>
      <c r="GOH30" s="580"/>
      <c r="GON30" s="581"/>
      <c r="GOP30" s="577"/>
      <c r="GOR30" s="578"/>
      <c r="GOU30" s="579"/>
      <c r="GOV30" s="595"/>
      <c r="GPA30" s="592"/>
      <c r="GPC30" s="596"/>
      <c r="GPE30" s="592"/>
      <c r="GPF30" s="580"/>
      <c r="GPL30" s="581"/>
      <c r="GPN30" s="577"/>
      <c r="GPP30" s="578"/>
      <c r="GPS30" s="579"/>
      <c r="GPT30" s="595"/>
      <c r="GPY30" s="592"/>
      <c r="GQA30" s="596"/>
      <c r="GQC30" s="592"/>
      <c r="GQD30" s="580"/>
      <c r="GQJ30" s="581"/>
      <c r="GQL30" s="577"/>
      <c r="GQN30" s="578"/>
      <c r="GQQ30" s="579"/>
      <c r="GQR30" s="595"/>
      <c r="GQW30" s="592"/>
      <c r="GQY30" s="596"/>
      <c r="GRA30" s="592"/>
      <c r="GRB30" s="580"/>
      <c r="GRH30" s="581"/>
      <c r="GRJ30" s="577"/>
      <c r="GRL30" s="578"/>
      <c r="GRO30" s="579"/>
      <c r="GRP30" s="595"/>
      <c r="GRU30" s="592"/>
      <c r="GRW30" s="596"/>
      <c r="GRY30" s="592"/>
      <c r="GRZ30" s="580"/>
      <c r="GSF30" s="581"/>
      <c r="GSH30" s="577"/>
      <c r="GSJ30" s="578"/>
      <c r="GSM30" s="579"/>
      <c r="GSN30" s="595"/>
      <c r="GSS30" s="592"/>
      <c r="GSU30" s="596"/>
      <c r="GSW30" s="592"/>
      <c r="GSX30" s="580"/>
      <c r="GTD30" s="581"/>
      <c r="GTF30" s="577"/>
      <c r="GTH30" s="578"/>
      <c r="GTK30" s="579"/>
      <c r="GTL30" s="595"/>
      <c r="GTQ30" s="592"/>
      <c r="GTS30" s="596"/>
      <c r="GTU30" s="592"/>
      <c r="GTV30" s="580"/>
      <c r="GUB30" s="581"/>
      <c r="GUD30" s="577"/>
      <c r="GUF30" s="578"/>
      <c r="GUI30" s="579"/>
      <c r="GUJ30" s="595"/>
      <c r="GUO30" s="592"/>
      <c r="GUQ30" s="596"/>
      <c r="GUS30" s="592"/>
      <c r="GUT30" s="580"/>
      <c r="GUZ30" s="581"/>
      <c r="GVB30" s="577"/>
      <c r="GVD30" s="578"/>
      <c r="GVG30" s="579"/>
      <c r="GVH30" s="595"/>
      <c r="GVM30" s="592"/>
      <c r="GVO30" s="596"/>
      <c r="GVQ30" s="592"/>
      <c r="GVR30" s="580"/>
      <c r="GVX30" s="581"/>
      <c r="GVZ30" s="577"/>
      <c r="GWB30" s="578"/>
      <c r="GWE30" s="579"/>
      <c r="GWF30" s="595"/>
      <c r="GWK30" s="592"/>
      <c r="GWM30" s="596"/>
      <c r="GWO30" s="592"/>
      <c r="GWP30" s="580"/>
      <c r="GWV30" s="581"/>
      <c r="GWX30" s="577"/>
      <c r="GWZ30" s="578"/>
      <c r="GXC30" s="579"/>
      <c r="GXD30" s="595"/>
      <c r="GXI30" s="592"/>
      <c r="GXK30" s="596"/>
      <c r="GXM30" s="592"/>
      <c r="GXN30" s="580"/>
      <c r="GXT30" s="581"/>
      <c r="GXV30" s="577"/>
      <c r="GXX30" s="578"/>
      <c r="GYA30" s="579"/>
      <c r="GYB30" s="595"/>
      <c r="GYG30" s="592"/>
      <c r="GYI30" s="596"/>
      <c r="GYK30" s="592"/>
      <c r="GYL30" s="580"/>
      <c r="GYR30" s="581"/>
      <c r="GYT30" s="577"/>
      <c r="GYV30" s="578"/>
      <c r="GYY30" s="579"/>
      <c r="GYZ30" s="595"/>
      <c r="GZE30" s="592"/>
      <c r="GZG30" s="596"/>
      <c r="GZI30" s="592"/>
      <c r="GZJ30" s="580"/>
      <c r="GZP30" s="581"/>
      <c r="GZR30" s="577"/>
      <c r="GZT30" s="578"/>
      <c r="GZW30" s="579"/>
      <c r="GZX30" s="595"/>
      <c r="HAC30" s="592"/>
      <c r="HAE30" s="596"/>
      <c r="HAG30" s="592"/>
      <c r="HAH30" s="580"/>
      <c r="HAN30" s="581"/>
      <c r="HAP30" s="577"/>
      <c r="HAR30" s="578"/>
      <c r="HAU30" s="579"/>
      <c r="HAV30" s="595"/>
      <c r="HBA30" s="592"/>
      <c r="HBC30" s="596"/>
      <c r="HBE30" s="592"/>
      <c r="HBF30" s="580"/>
      <c r="HBL30" s="581"/>
      <c r="HBN30" s="577"/>
      <c r="HBP30" s="578"/>
      <c r="HBS30" s="579"/>
      <c r="HBT30" s="595"/>
      <c r="HBY30" s="592"/>
      <c r="HCA30" s="596"/>
      <c r="HCC30" s="592"/>
      <c r="HCD30" s="580"/>
      <c r="HCJ30" s="581"/>
      <c r="HCL30" s="577"/>
      <c r="HCN30" s="578"/>
      <c r="HCQ30" s="579"/>
      <c r="HCR30" s="595"/>
      <c r="HCW30" s="592"/>
      <c r="HCY30" s="596"/>
      <c r="HDA30" s="592"/>
      <c r="HDB30" s="580"/>
      <c r="HDH30" s="581"/>
      <c r="HDJ30" s="577"/>
      <c r="HDL30" s="578"/>
      <c r="HDO30" s="579"/>
      <c r="HDP30" s="595"/>
      <c r="HDU30" s="592"/>
      <c r="HDW30" s="596"/>
      <c r="HDY30" s="592"/>
      <c r="HDZ30" s="580"/>
      <c r="HEF30" s="581"/>
      <c r="HEH30" s="577"/>
      <c r="HEJ30" s="578"/>
      <c r="HEM30" s="579"/>
      <c r="HEN30" s="595"/>
      <c r="HES30" s="592"/>
      <c r="HEU30" s="596"/>
      <c r="HEW30" s="592"/>
      <c r="HEX30" s="580"/>
      <c r="HFD30" s="581"/>
      <c r="HFF30" s="577"/>
      <c r="HFH30" s="578"/>
      <c r="HFK30" s="579"/>
      <c r="HFL30" s="595"/>
      <c r="HFQ30" s="592"/>
      <c r="HFS30" s="596"/>
      <c r="HFU30" s="592"/>
      <c r="HFV30" s="580"/>
      <c r="HGB30" s="581"/>
      <c r="HGD30" s="577"/>
      <c r="HGF30" s="578"/>
      <c r="HGI30" s="579"/>
      <c r="HGJ30" s="595"/>
      <c r="HGO30" s="592"/>
      <c r="HGQ30" s="596"/>
      <c r="HGS30" s="592"/>
      <c r="HGT30" s="580"/>
      <c r="HGZ30" s="581"/>
      <c r="HHB30" s="577"/>
      <c r="HHD30" s="578"/>
      <c r="HHG30" s="579"/>
      <c r="HHH30" s="595"/>
      <c r="HHM30" s="592"/>
      <c r="HHO30" s="596"/>
      <c r="HHQ30" s="592"/>
      <c r="HHR30" s="580"/>
      <c r="HHX30" s="581"/>
      <c r="HHZ30" s="577"/>
      <c r="HIB30" s="578"/>
      <c r="HIE30" s="579"/>
      <c r="HIF30" s="595"/>
      <c r="HIK30" s="592"/>
      <c r="HIM30" s="596"/>
      <c r="HIO30" s="592"/>
      <c r="HIP30" s="580"/>
      <c r="HIV30" s="581"/>
      <c r="HIX30" s="577"/>
      <c r="HIZ30" s="578"/>
      <c r="HJC30" s="579"/>
      <c r="HJD30" s="595"/>
      <c r="HJI30" s="592"/>
      <c r="HJK30" s="596"/>
      <c r="HJM30" s="592"/>
      <c r="HJN30" s="580"/>
      <c r="HJT30" s="581"/>
      <c r="HJV30" s="577"/>
      <c r="HJX30" s="578"/>
      <c r="HKA30" s="579"/>
      <c r="HKB30" s="595"/>
      <c r="HKG30" s="592"/>
      <c r="HKI30" s="596"/>
      <c r="HKK30" s="592"/>
      <c r="HKL30" s="580"/>
      <c r="HKR30" s="581"/>
      <c r="HKT30" s="577"/>
      <c r="HKV30" s="578"/>
      <c r="HKY30" s="579"/>
      <c r="HKZ30" s="595"/>
      <c r="HLE30" s="592"/>
      <c r="HLG30" s="596"/>
      <c r="HLI30" s="592"/>
      <c r="HLJ30" s="580"/>
      <c r="HLP30" s="581"/>
      <c r="HLR30" s="577"/>
      <c r="HLT30" s="578"/>
      <c r="HLW30" s="579"/>
      <c r="HLX30" s="595"/>
      <c r="HMC30" s="592"/>
      <c r="HME30" s="596"/>
      <c r="HMG30" s="592"/>
      <c r="HMH30" s="580"/>
      <c r="HMN30" s="581"/>
      <c r="HMP30" s="577"/>
      <c r="HMR30" s="578"/>
      <c r="HMU30" s="579"/>
      <c r="HMV30" s="595"/>
      <c r="HNA30" s="592"/>
      <c r="HNC30" s="596"/>
      <c r="HNE30" s="592"/>
      <c r="HNF30" s="580"/>
      <c r="HNL30" s="581"/>
      <c r="HNN30" s="577"/>
      <c r="HNP30" s="578"/>
      <c r="HNS30" s="579"/>
      <c r="HNT30" s="595"/>
      <c r="HNY30" s="592"/>
      <c r="HOA30" s="596"/>
      <c r="HOC30" s="592"/>
      <c r="HOD30" s="580"/>
      <c r="HOJ30" s="581"/>
      <c r="HOL30" s="577"/>
      <c r="HON30" s="578"/>
      <c r="HOQ30" s="579"/>
      <c r="HOR30" s="595"/>
      <c r="HOW30" s="592"/>
      <c r="HOY30" s="596"/>
      <c r="HPA30" s="592"/>
      <c r="HPB30" s="580"/>
      <c r="HPH30" s="581"/>
      <c r="HPJ30" s="577"/>
      <c r="HPL30" s="578"/>
      <c r="HPO30" s="579"/>
      <c r="HPP30" s="595"/>
      <c r="HPU30" s="592"/>
      <c r="HPW30" s="596"/>
      <c r="HPY30" s="592"/>
      <c r="HPZ30" s="580"/>
      <c r="HQF30" s="581"/>
      <c r="HQH30" s="577"/>
      <c r="HQJ30" s="578"/>
      <c r="HQM30" s="579"/>
      <c r="HQN30" s="595"/>
      <c r="HQS30" s="592"/>
      <c r="HQU30" s="596"/>
      <c r="HQW30" s="592"/>
      <c r="HQX30" s="580"/>
      <c r="HRD30" s="581"/>
      <c r="HRF30" s="577"/>
      <c r="HRH30" s="578"/>
      <c r="HRK30" s="579"/>
      <c r="HRL30" s="595"/>
      <c r="HRQ30" s="592"/>
      <c r="HRS30" s="596"/>
      <c r="HRU30" s="592"/>
      <c r="HRV30" s="580"/>
      <c r="HSB30" s="581"/>
      <c r="HSD30" s="577"/>
      <c r="HSF30" s="578"/>
      <c r="HSI30" s="579"/>
      <c r="HSJ30" s="595"/>
      <c r="HSO30" s="592"/>
      <c r="HSQ30" s="596"/>
      <c r="HSS30" s="592"/>
      <c r="HST30" s="580"/>
      <c r="HSZ30" s="581"/>
      <c r="HTB30" s="577"/>
      <c r="HTD30" s="578"/>
      <c r="HTG30" s="579"/>
      <c r="HTH30" s="595"/>
      <c r="HTM30" s="592"/>
      <c r="HTO30" s="596"/>
      <c r="HTQ30" s="592"/>
      <c r="HTR30" s="580"/>
      <c r="HTX30" s="581"/>
      <c r="HTZ30" s="577"/>
      <c r="HUB30" s="578"/>
      <c r="HUE30" s="579"/>
      <c r="HUF30" s="595"/>
      <c r="HUK30" s="592"/>
      <c r="HUM30" s="596"/>
      <c r="HUO30" s="592"/>
      <c r="HUP30" s="580"/>
      <c r="HUV30" s="581"/>
      <c r="HUX30" s="577"/>
      <c r="HUZ30" s="578"/>
      <c r="HVC30" s="579"/>
      <c r="HVD30" s="595"/>
      <c r="HVI30" s="592"/>
      <c r="HVK30" s="596"/>
      <c r="HVM30" s="592"/>
      <c r="HVN30" s="580"/>
      <c r="HVT30" s="581"/>
      <c r="HVV30" s="577"/>
      <c r="HVX30" s="578"/>
      <c r="HWA30" s="579"/>
      <c r="HWB30" s="595"/>
      <c r="HWG30" s="592"/>
      <c r="HWI30" s="596"/>
      <c r="HWK30" s="592"/>
      <c r="HWL30" s="580"/>
      <c r="HWR30" s="581"/>
      <c r="HWT30" s="577"/>
      <c r="HWV30" s="578"/>
      <c r="HWY30" s="579"/>
      <c r="HWZ30" s="595"/>
      <c r="HXE30" s="592"/>
      <c r="HXG30" s="596"/>
      <c r="HXI30" s="592"/>
      <c r="HXJ30" s="580"/>
      <c r="HXP30" s="581"/>
      <c r="HXR30" s="577"/>
      <c r="HXT30" s="578"/>
      <c r="HXW30" s="579"/>
      <c r="HXX30" s="595"/>
      <c r="HYC30" s="592"/>
      <c r="HYE30" s="596"/>
      <c r="HYG30" s="592"/>
      <c r="HYH30" s="580"/>
      <c r="HYN30" s="581"/>
      <c r="HYP30" s="577"/>
      <c r="HYR30" s="578"/>
      <c r="HYU30" s="579"/>
      <c r="HYV30" s="595"/>
      <c r="HZA30" s="592"/>
      <c r="HZC30" s="596"/>
      <c r="HZE30" s="592"/>
      <c r="HZF30" s="580"/>
      <c r="HZL30" s="581"/>
      <c r="HZN30" s="577"/>
      <c r="HZP30" s="578"/>
      <c r="HZS30" s="579"/>
      <c r="HZT30" s="595"/>
      <c r="HZY30" s="592"/>
      <c r="IAA30" s="596"/>
      <c r="IAC30" s="592"/>
      <c r="IAD30" s="580"/>
      <c r="IAJ30" s="581"/>
      <c r="IAL30" s="577"/>
      <c r="IAN30" s="578"/>
      <c r="IAQ30" s="579"/>
      <c r="IAR30" s="595"/>
      <c r="IAW30" s="592"/>
      <c r="IAY30" s="596"/>
      <c r="IBA30" s="592"/>
      <c r="IBB30" s="580"/>
      <c r="IBH30" s="581"/>
      <c r="IBJ30" s="577"/>
      <c r="IBL30" s="578"/>
      <c r="IBO30" s="579"/>
      <c r="IBP30" s="595"/>
      <c r="IBU30" s="592"/>
      <c r="IBW30" s="596"/>
      <c r="IBY30" s="592"/>
      <c r="IBZ30" s="580"/>
      <c r="ICF30" s="581"/>
      <c r="ICH30" s="577"/>
      <c r="ICJ30" s="578"/>
      <c r="ICM30" s="579"/>
      <c r="ICN30" s="595"/>
      <c r="ICS30" s="592"/>
      <c r="ICU30" s="596"/>
      <c r="ICW30" s="592"/>
      <c r="ICX30" s="580"/>
      <c r="IDD30" s="581"/>
      <c r="IDF30" s="577"/>
      <c r="IDH30" s="578"/>
      <c r="IDK30" s="579"/>
      <c r="IDL30" s="595"/>
      <c r="IDQ30" s="592"/>
      <c r="IDS30" s="596"/>
      <c r="IDU30" s="592"/>
      <c r="IDV30" s="580"/>
      <c r="IEB30" s="581"/>
      <c r="IED30" s="577"/>
      <c r="IEF30" s="578"/>
      <c r="IEI30" s="579"/>
      <c r="IEJ30" s="595"/>
      <c r="IEO30" s="592"/>
      <c r="IEQ30" s="596"/>
      <c r="IES30" s="592"/>
      <c r="IET30" s="580"/>
      <c r="IEZ30" s="581"/>
      <c r="IFB30" s="577"/>
      <c r="IFD30" s="578"/>
      <c r="IFG30" s="579"/>
      <c r="IFH30" s="595"/>
      <c r="IFM30" s="592"/>
      <c r="IFO30" s="596"/>
      <c r="IFQ30" s="592"/>
      <c r="IFR30" s="580"/>
      <c r="IFX30" s="581"/>
      <c r="IFZ30" s="577"/>
      <c r="IGB30" s="578"/>
      <c r="IGE30" s="579"/>
      <c r="IGF30" s="595"/>
      <c r="IGK30" s="592"/>
      <c r="IGM30" s="596"/>
      <c r="IGO30" s="592"/>
      <c r="IGP30" s="580"/>
      <c r="IGV30" s="581"/>
      <c r="IGX30" s="577"/>
      <c r="IGZ30" s="578"/>
      <c r="IHC30" s="579"/>
      <c r="IHD30" s="595"/>
      <c r="IHI30" s="592"/>
      <c r="IHK30" s="596"/>
      <c r="IHM30" s="592"/>
      <c r="IHN30" s="580"/>
      <c r="IHT30" s="581"/>
      <c r="IHV30" s="577"/>
      <c r="IHX30" s="578"/>
      <c r="IIA30" s="579"/>
      <c r="IIB30" s="595"/>
      <c r="IIG30" s="592"/>
      <c r="III30" s="596"/>
      <c r="IIK30" s="592"/>
      <c r="IIL30" s="580"/>
      <c r="IIR30" s="581"/>
      <c r="IIT30" s="577"/>
      <c r="IIV30" s="578"/>
      <c r="IIY30" s="579"/>
      <c r="IIZ30" s="595"/>
      <c r="IJE30" s="592"/>
      <c r="IJG30" s="596"/>
      <c r="IJI30" s="592"/>
      <c r="IJJ30" s="580"/>
      <c r="IJP30" s="581"/>
      <c r="IJR30" s="577"/>
      <c r="IJT30" s="578"/>
      <c r="IJW30" s="579"/>
      <c r="IJX30" s="595"/>
      <c r="IKC30" s="592"/>
      <c r="IKE30" s="596"/>
      <c r="IKG30" s="592"/>
      <c r="IKH30" s="580"/>
      <c r="IKN30" s="581"/>
      <c r="IKP30" s="577"/>
      <c r="IKR30" s="578"/>
      <c r="IKU30" s="579"/>
      <c r="IKV30" s="595"/>
      <c r="ILA30" s="592"/>
      <c r="ILC30" s="596"/>
      <c r="ILE30" s="592"/>
      <c r="ILF30" s="580"/>
      <c r="ILL30" s="581"/>
      <c r="ILN30" s="577"/>
      <c r="ILP30" s="578"/>
      <c r="ILS30" s="579"/>
      <c r="ILT30" s="595"/>
      <c r="ILY30" s="592"/>
      <c r="IMA30" s="596"/>
      <c r="IMC30" s="592"/>
      <c r="IMD30" s="580"/>
      <c r="IMJ30" s="581"/>
      <c r="IML30" s="577"/>
      <c r="IMN30" s="578"/>
      <c r="IMQ30" s="579"/>
      <c r="IMR30" s="595"/>
      <c r="IMW30" s="592"/>
      <c r="IMY30" s="596"/>
      <c r="INA30" s="592"/>
      <c r="INB30" s="580"/>
      <c r="INH30" s="581"/>
      <c r="INJ30" s="577"/>
      <c r="INL30" s="578"/>
      <c r="INO30" s="579"/>
      <c r="INP30" s="595"/>
      <c r="INU30" s="592"/>
      <c r="INW30" s="596"/>
      <c r="INY30" s="592"/>
      <c r="INZ30" s="580"/>
      <c r="IOF30" s="581"/>
      <c r="IOH30" s="577"/>
      <c r="IOJ30" s="578"/>
      <c r="IOM30" s="579"/>
      <c r="ION30" s="595"/>
      <c r="IOS30" s="592"/>
      <c r="IOU30" s="596"/>
      <c r="IOW30" s="592"/>
      <c r="IOX30" s="580"/>
      <c r="IPD30" s="581"/>
      <c r="IPF30" s="577"/>
      <c r="IPH30" s="578"/>
      <c r="IPK30" s="579"/>
      <c r="IPL30" s="595"/>
      <c r="IPQ30" s="592"/>
      <c r="IPS30" s="596"/>
      <c r="IPU30" s="592"/>
      <c r="IPV30" s="580"/>
      <c r="IQB30" s="581"/>
      <c r="IQD30" s="577"/>
      <c r="IQF30" s="578"/>
      <c r="IQI30" s="579"/>
      <c r="IQJ30" s="595"/>
      <c r="IQO30" s="592"/>
      <c r="IQQ30" s="596"/>
      <c r="IQS30" s="592"/>
      <c r="IQT30" s="580"/>
      <c r="IQZ30" s="581"/>
      <c r="IRB30" s="577"/>
      <c r="IRD30" s="578"/>
      <c r="IRG30" s="579"/>
      <c r="IRH30" s="595"/>
      <c r="IRM30" s="592"/>
      <c r="IRO30" s="596"/>
      <c r="IRQ30" s="592"/>
      <c r="IRR30" s="580"/>
      <c r="IRX30" s="581"/>
      <c r="IRZ30" s="577"/>
      <c r="ISB30" s="578"/>
      <c r="ISE30" s="579"/>
      <c r="ISF30" s="595"/>
      <c r="ISK30" s="592"/>
      <c r="ISM30" s="596"/>
      <c r="ISO30" s="592"/>
      <c r="ISP30" s="580"/>
      <c r="ISV30" s="581"/>
      <c r="ISX30" s="577"/>
      <c r="ISZ30" s="578"/>
      <c r="ITC30" s="579"/>
      <c r="ITD30" s="595"/>
      <c r="ITI30" s="592"/>
      <c r="ITK30" s="596"/>
      <c r="ITM30" s="592"/>
      <c r="ITN30" s="580"/>
      <c r="ITT30" s="581"/>
      <c r="ITV30" s="577"/>
      <c r="ITX30" s="578"/>
      <c r="IUA30" s="579"/>
      <c r="IUB30" s="595"/>
      <c r="IUG30" s="592"/>
      <c r="IUI30" s="596"/>
      <c r="IUK30" s="592"/>
      <c r="IUL30" s="580"/>
      <c r="IUR30" s="581"/>
      <c r="IUT30" s="577"/>
      <c r="IUV30" s="578"/>
      <c r="IUY30" s="579"/>
      <c r="IUZ30" s="595"/>
      <c r="IVE30" s="592"/>
      <c r="IVG30" s="596"/>
      <c r="IVI30" s="592"/>
      <c r="IVJ30" s="580"/>
      <c r="IVP30" s="581"/>
      <c r="IVR30" s="577"/>
      <c r="IVT30" s="578"/>
      <c r="IVW30" s="579"/>
      <c r="IVX30" s="595"/>
      <c r="IWC30" s="592"/>
      <c r="IWE30" s="596"/>
      <c r="IWG30" s="592"/>
      <c r="IWH30" s="580"/>
      <c r="IWN30" s="581"/>
      <c r="IWP30" s="577"/>
      <c r="IWR30" s="578"/>
      <c r="IWU30" s="579"/>
      <c r="IWV30" s="595"/>
      <c r="IXA30" s="592"/>
      <c r="IXC30" s="596"/>
      <c r="IXE30" s="592"/>
      <c r="IXF30" s="580"/>
      <c r="IXL30" s="581"/>
      <c r="IXN30" s="577"/>
      <c r="IXP30" s="578"/>
      <c r="IXS30" s="579"/>
      <c r="IXT30" s="595"/>
      <c r="IXY30" s="592"/>
      <c r="IYA30" s="596"/>
      <c r="IYC30" s="592"/>
      <c r="IYD30" s="580"/>
      <c r="IYJ30" s="581"/>
      <c r="IYL30" s="577"/>
      <c r="IYN30" s="578"/>
      <c r="IYQ30" s="579"/>
      <c r="IYR30" s="595"/>
      <c r="IYW30" s="592"/>
      <c r="IYY30" s="596"/>
      <c r="IZA30" s="592"/>
      <c r="IZB30" s="580"/>
      <c r="IZH30" s="581"/>
      <c r="IZJ30" s="577"/>
      <c r="IZL30" s="578"/>
      <c r="IZO30" s="579"/>
      <c r="IZP30" s="595"/>
      <c r="IZU30" s="592"/>
      <c r="IZW30" s="596"/>
      <c r="IZY30" s="592"/>
      <c r="IZZ30" s="580"/>
      <c r="JAF30" s="581"/>
      <c r="JAH30" s="577"/>
      <c r="JAJ30" s="578"/>
      <c r="JAM30" s="579"/>
      <c r="JAN30" s="595"/>
      <c r="JAS30" s="592"/>
      <c r="JAU30" s="596"/>
      <c r="JAW30" s="592"/>
      <c r="JAX30" s="580"/>
      <c r="JBD30" s="581"/>
      <c r="JBF30" s="577"/>
      <c r="JBH30" s="578"/>
      <c r="JBK30" s="579"/>
      <c r="JBL30" s="595"/>
      <c r="JBQ30" s="592"/>
      <c r="JBS30" s="596"/>
      <c r="JBU30" s="592"/>
      <c r="JBV30" s="580"/>
      <c r="JCB30" s="581"/>
      <c r="JCD30" s="577"/>
      <c r="JCF30" s="578"/>
      <c r="JCI30" s="579"/>
      <c r="JCJ30" s="595"/>
      <c r="JCO30" s="592"/>
      <c r="JCQ30" s="596"/>
      <c r="JCS30" s="592"/>
      <c r="JCT30" s="580"/>
      <c r="JCZ30" s="581"/>
      <c r="JDB30" s="577"/>
      <c r="JDD30" s="578"/>
      <c r="JDG30" s="579"/>
      <c r="JDH30" s="595"/>
      <c r="JDM30" s="592"/>
      <c r="JDO30" s="596"/>
      <c r="JDQ30" s="592"/>
      <c r="JDR30" s="580"/>
      <c r="JDX30" s="581"/>
      <c r="JDZ30" s="577"/>
      <c r="JEB30" s="578"/>
      <c r="JEE30" s="579"/>
      <c r="JEF30" s="595"/>
      <c r="JEK30" s="592"/>
      <c r="JEM30" s="596"/>
      <c r="JEO30" s="592"/>
      <c r="JEP30" s="580"/>
      <c r="JEV30" s="581"/>
      <c r="JEX30" s="577"/>
      <c r="JEZ30" s="578"/>
      <c r="JFC30" s="579"/>
      <c r="JFD30" s="595"/>
      <c r="JFI30" s="592"/>
      <c r="JFK30" s="596"/>
      <c r="JFM30" s="592"/>
      <c r="JFN30" s="580"/>
      <c r="JFT30" s="581"/>
      <c r="JFV30" s="577"/>
      <c r="JFX30" s="578"/>
      <c r="JGA30" s="579"/>
      <c r="JGB30" s="595"/>
      <c r="JGG30" s="592"/>
      <c r="JGI30" s="596"/>
      <c r="JGK30" s="592"/>
      <c r="JGL30" s="580"/>
      <c r="JGR30" s="581"/>
      <c r="JGT30" s="577"/>
      <c r="JGV30" s="578"/>
      <c r="JGY30" s="579"/>
      <c r="JGZ30" s="595"/>
      <c r="JHE30" s="592"/>
      <c r="JHG30" s="596"/>
      <c r="JHI30" s="592"/>
      <c r="JHJ30" s="580"/>
      <c r="JHP30" s="581"/>
      <c r="JHR30" s="577"/>
      <c r="JHT30" s="578"/>
      <c r="JHW30" s="579"/>
      <c r="JHX30" s="595"/>
      <c r="JIC30" s="592"/>
      <c r="JIE30" s="596"/>
      <c r="JIG30" s="592"/>
      <c r="JIH30" s="580"/>
      <c r="JIN30" s="581"/>
      <c r="JIP30" s="577"/>
      <c r="JIR30" s="578"/>
      <c r="JIU30" s="579"/>
      <c r="JIV30" s="595"/>
      <c r="JJA30" s="592"/>
      <c r="JJC30" s="596"/>
      <c r="JJE30" s="592"/>
      <c r="JJF30" s="580"/>
      <c r="JJL30" s="581"/>
      <c r="JJN30" s="577"/>
      <c r="JJP30" s="578"/>
      <c r="JJS30" s="579"/>
      <c r="JJT30" s="595"/>
      <c r="JJY30" s="592"/>
      <c r="JKA30" s="596"/>
      <c r="JKC30" s="592"/>
      <c r="JKD30" s="580"/>
      <c r="JKJ30" s="581"/>
      <c r="JKL30" s="577"/>
      <c r="JKN30" s="578"/>
      <c r="JKQ30" s="579"/>
      <c r="JKR30" s="595"/>
      <c r="JKW30" s="592"/>
      <c r="JKY30" s="596"/>
      <c r="JLA30" s="592"/>
      <c r="JLB30" s="580"/>
      <c r="JLH30" s="581"/>
      <c r="JLJ30" s="577"/>
      <c r="JLL30" s="578"/>
      <c r="JLO30" s="579"/>
      <c r="JLP30" s="595"/>
      <c r="JLU30" s="592"/>
      <c r="JLW30" s="596"/>
      <c r="JLY30" s="592"/>
      <c r="JLZ30" s="580"/>
      <c r="JMF30" s="581"/>
      <c r="JMH30" s="577"/>
      <c r="JMJ30" s="578"/>
      <c r="JMM30" s="579"/>
      <c r="JMN30" s="595"/>
      <c r="JMS30" s="592"/>
      <c r="JMU30" s="596"/>
      <c r="JMW30" s="592"/>
      <c r="JMX30" s="580"/>
      <c r="JND30" s="581"/>
      <c r="JNF30" s="577"/>
      <c r="JNH30" s="578"/>
      <c r="JNK30" s="579"/>
      <c r="JNL30" s="595"/>
      <c r="JNQ30" s="592"/>
      <c r="JNS30" s="596"/>
      <c r="JNU30" s="592"/>
      <c r="JNV30" s="580"/>
      <c r="JOB30" s="581"/>
      <c r="JOD30" s="577"/>
      <c r="JOF30" s="578"/>
      <c r="JOI30" s="579"/>
      <c r="JOJ30" s="595"/>
      <c r="JOO30" s="592"/>
      <c r="JOQ30" s="596"/>
      <c r="JOS30" s="592"/>
      <c r="JOT30" s="580"/>
      <c r="JOZ30" s="581"/>
      <c r="JPB30" s="577"/>
      <c r="JPD30" s="578"/>
      <c r="JPG30" s="579"/>
      <c r="JPH30" s="595"/>
      <c r="JPM30" s="592"/>
      <c r="JPO30" s="596"/>
      <c r="JPQ30" s="592"/>
      <c r="JPR30" s="580"/>
      <c r="JPX30" s="581"/>
      <c r="JPZ30" s="577"/>
      <c r="JQB30" s="578"/>
      <c r="JQE30" s="579"/>
      <c r="JQF30" s="595"/>
      <c r="JQK30" s="592"/>
      <c r="JQM30" s="596"/>
      <c r="JQO30" s="592"/>
      <c r="JQP30" s="580"/>
      <c r="JQV30" s="581"/>
      <c r="JQX30" s="577"/>
      <c r="JQZ30" s="578"/>
      <c r="JRC30" s="579"/>
      <c r="JRD30" s="595"/>
      <c r="JRI30" s="592"/>
      <c r="JRK30" s="596"/>
      <c r="JRM30" s="592"/>
      <c r="JRN30" s="580"/>
      <c r="JRT30" s="581"/>
      <c r="JRV30" s="577"/>
      <c r="JRX30" s="578"/>
      <c r="JSA30" s="579"/>
      <c r="JSB30" s="595"/>
      <c r="JSG30" s="592"/>
      <c r="JSI30" s="596"/>
      <c r="JSK30" s="592"/>
      <c r="JSL30" s="580"/>
      <c r="JSR30" s="581"/>
      <c r="JST30" s="577"/>
      <c r="JSV30" s="578"/>
      <c r="JSY30" s="579"/>
      <c r="JSZ30" s="595"/>
      <c r="JTE30" s="592"/>
      <c r="JTG30" s="596"/>
      <c r="JTI30" s="592"/>
      <c r="JTJ30" s="580"/>
      <c r="JTP30" s="581"/>
      <c r="JTR30" s="577"/>
      <c r="JTT30" s="578"/>
      <c r="JTW30" s="579"/>
      <c r="JTX30" s="595"/>
      <c r="JUC30" s="592"/>
      <c r="JUE30" s="596"/>
      <c r="JUG30" s="592"/>
      <c r="JUH30" s="580"/>
      <c r="JUN30" s="581"/>
      <c r="JUP30" s="577"/>
      <c r="JUR30" s="578"/>
      <c r="JUU30" s="579"/>
      <c r="JUV30" s="595"/>
      <c r="JVA30" s="592"/>
      <c r="JVC30" s="596"/>
      <c r="JVE30" s="592"/>
      <c r="JVF30" s="580"/>
      <c r="JVL30" s="581"/>
      <c r="JVN30" s="577"/>
      <c r="JVP30" s="578"/>
      <c r="JVS30" s="579"/>
      <c r="JVT30" s="595"/>
      <c r="JVY30" s="592"/>
      <c r="JWA30" s="596"/>
      <c r="JWC30" s="592"/>
      <c r="JWD30" s="580"/>
      <c r="JWJ30" s="581"/>
      <c r="JWL30" s="577"/>
      <c r="JWN30" s="578"/>
      <c r="JWQ30" s="579"/>
      <c r="JWR30" s="595"/>
      <c r="JWW30" s="592"/>
      <c r="JWY30" s="596"/>
      <c r="JXA30" s="592"/>
      <c r="JXB30" s="580"/>
      <c r="JXH30" s="581"/>
      <c r="JXJ30" s="577"/>
      <c r="JXL30" s="578"/>
      <c r="JXO30" s="579"/>
      <c r="JXP30" s="595"/>
      <c r="JXU30" s="592"/>
      <c r="JXW30" s="596"/>
      <c r="JXY30" s="592"/>
      <c r="JXZ30" s="580"/>
      <c r="JYF30" s="581"/>
      <c r="JYH30" s="577"/>
      <c r="JYJ30" s="578"/>
      <c r="JYM30" s="579"/>
      <c r="JYN30" s="595"/>
      <c r="JYS30" s="592"/>
      <c r="JYU30" s="596"/>
      <c r="JYW30" s="592"/>
      <c r="JYX30" s="580"/>
      <c r="JZD30" s="581"/>
      <c r="JZF30" s="577"/>
      <c r="JZH30" s="578"/>
      <c r="JZK30" s="579"/>
      <c r="JZL30" s="595"/>
      <c r="JZQ30" s="592"/>
      <c r="JZS30" s="596"/>
      <c r="JZU30" s="592"/>
      <c r="JZV30" s="580"/>
      <c r="KAB30" s="581"/>
      <c r="KAD30" s="577"/>
      <c r="KAF30" s="578"/>
      <c r="KAI30" s="579"/>
      <c r="KAJ30" s="595"/>
      <c r="KAO30" s="592"/>
      <c r="KAQ30" s="596"/>
      <c r="KAS30" s="592"/>
      <c r="KAT30" s="580"/>
      <c r="KAZ30" s="581"/>
      <c r="KBB30" s="577"/>
      <c r="KBD30" s="578"/>
      <c r="KBG30" s="579"/>
      <c r="KBH30" s="595"/>
      <c r="KBM30" s="592"/>
      <c r="KBO30" s="596"/>
      <c r="KBQ30" s="592"/>
      <c r="KBR30" s="580"/>
      <c r="KBX30" s="581"/>
      <c r="KBZ30" s="577"/>
      <c r="KCB30" s="578"/>
      <c r="KCE30" s="579"/>
      <c r="KCF30" s="595"/>
      <c r="KCK30" s="592"/>
      <c r="KCM30" s="596"/>
      <c r="KCO30" s="592"/>
      <c r="KCP30" s="580"/>
      <c r="KCV30" s="581"/>
      <c r="KCX30" s="577"/>
      <c r="KCZ30" s="578"/>
      <c r="KDC30" s="579"/>
      <c r="KDD30" s="595"/>
      <c r="KDI30" s="592"/>
      <c r="KDK30" s="596"/>
      <c r="KDM30" s="592"/>
      <c r="KDN30" s="580"/>
      <c r="KDT30" s="581"/>
      <c r="KDV30" s="577"/>
      <c r="KDX30" s="578"/>
      <c r="KEA30" s="579"/>
      <c r="KEB30" s="595"/>
      <c r="KEG30" s="592"/>
      <c r="KEI30" s="596"/>
      <c r="KEK30" s="592"/>
      <c r="KEL30" s="580"/>
      <c r="KER30" s="581"/>
      <c r="KET30" s="577"/>
      <c r="KEV30" s="578"/>
      <c r="KEY30" s="579"/>
      <c r="KEZ30" s="595"/>
      <c r="KFE30" s="592"/>
      <c r="KFG30" s="596"/>
      <c r="KFI30" s="592"/>
      <c r="KFJ30" s="580"/>
      <c r="KFP30" s="581"/>
      <c r="KFR30" s="577"/>
      <c r="KFT30" s="578"/>
      <c r="KFW30" s="579"/>
      <c r="KFX30" s="595"/>
      <c r="KGC30" s="592"/>
      <c r="KGE30" s="596"/>
      <c r="KGG30" s="592"/>
      <c r="KGH30" s="580"/>
      <c r="KGN30" s="581"/>
      <c r="KGP30" s="577"/>
      <c r="KGR30" s="578"/>
      <c r="KGU30" s="579"/>
      <c r="KGV30" s="595"/>
      <c r="KHA30" s="592"/>
      <c r="KHC30" s="596"/>
      <c r="KHE30" s="592"/>
      <c r="KHF30" s="580"/>
      <c r="KHL30" s="581"/>
      <c r="KHN30" s="577"/>
      <c r="KHP30" s="578"/>
      <c r="KHS30" s="579"/>
      <c r="KHT30" s="595"/>
      <c r="KHY30" s="592"/>
      <c r="KIA30" s="596"/>
      <c r="KIC30" s="592"/>
      <c r="KID30" s="580"/>
      <c r="KIJ30" s="581"/>
      <c r="KIL30" s="577"/>
      <c r="KIN30" s="578"/>
      <c r="KIQ30" s="579"/>
      <c r="KIR30" s="595"/>
      <c r="KIW30" s="592"/>
      <c r="KIY30" s="596"/>
      <c r="KJA30" s="592"/>
      <c r="KJB30" s="580"/>
      <c r="KJH30" s="581"/>
      <c r="KJJ30" s="577"/>
      <c r="KJL30" s="578"/>
      <c r="KJO30" s="579"/>
      <c r="KJP30" s="595"/>
      <c r="KJU30" s="592"/>
      <c r="KJW30" s="596"/>
      <c r="KJY30" s="592"/>
      <c r="KJZ30" s="580"/>
      <c r="KKF30" s="581"/>
      <c r="KKH30" s="577"/>
      <c r="KKJ30" s="578"/>
      <c r="KKM30" s="579"/>
      <c r="KKN30" s="595"/>
      <c r="KKS30" s="592"/>
      <c r="KKU30" s="596"/>
      <c r="KKW30" s="592"/>
      <c r="KKX30" s="580"/>
      <c r="KLD30" s="581"/>
      <c r="KLF30" s="577"/>
      <c r="KLH30" s="578"/>
      <c r="KLK30" s="579"/>
      <c r="KLL30" s="595"/>
      <c r="KLQ30" s="592"/>
      <c r="KLS30" s="596"/>
      <c r="KLU30" s="592"/>
      <c r="KLV30" s="580"/>
      <c r="KMB30" s="581"/>
      <c r="KMD30" s="577"/>
      <c r="KMF30" s="578"/>
      <c r="KMI30" s="579"/>
      <c r="KMJ30" s="595"/>
      <c r="KMO30" s="592"/>
      <c r="KMQ30" s="596"/>
      <c r="KMS30" s="592"/>
      <c r="KMT30" s="580"/>
      <c r="KMZ30" s="581"/>
      <c r="KNB30" s="577"/>
      <c r="KND30" s="578"/>
      <c r="KNG30" s="579"/>
      <c r="KNH30" s="595"/>
      <c r="KNM30" s="592"/>
      <c r="KNO30" s="596"/>
      <c r="KNQ30" s="592"/>
      <c r="KNR30" s="580"/>
      <c r="KNX30" s="581"/>
      <c r="KNZ30" s="577"/>
      <c r="KOB30" s="578"/>
      <c r="KOE30" s="579"/>
      <c r="KOF30" s="595"/>
      <c r="KOK30" s="592"/>
      <c r="KOM30" s="596"/>
      <c r="KOO30" s="592"/>
      <c r="KOP30" s="580"/>
      <c r="KOV30" s="581"/>
      <c r="KOX30" s="577"/>
      <c r="KOZ30" s="578"/>
      <c r="KPC30" s="579"/>
      <c r="KPD30" s="595"/>
      <c r="KPI30" s="592"/>
      <c r="KPK30" s="596"/>
      <c r="KPM30" s="592"/>
      <c r="KPN30" s="580"/>
      <c r="KPT30" s="581"/>
      <c r="KPV30" s="577"/>
      <c r="KPX30" s="578"/>
      <c r="KQA30" s="579"/>
      <c r="KQB30" s="595"/>
      <c r="KQG30" s="592"/>
      <c r="KQI30" s="596"/>
      <c r="KQK30" s="592"/>
      <c r="KQL30" s="580"/>
      <c r="KQR30" s="581"/>
      <c r="KQT30" s="577"/>
      <c r="KQV30" s="578"/>
      <c r="KQY30" s="579"/>
      <c r="KQZ30" s="595"/>
      <c r="KRE30" s="592"/>
      <c r="KRG30" s="596"/>
      <c r="KRI30" s="592"/>
      <c r="KRJ30" s="580"/>
      <c r="KRP30" s="581"/>
      <c r="KRR30" s="577"/>
      <c r="KRT30" s="578"/>
      <c r="KRW30" s="579"/>
      <c r="KRX30" s="595"/>
      <c r="KSC30" s="592"/>
      <c r="KSE30" s="596"/>
      <c r="KSG30" s="592"/>
      <c r="KSH30" s="580"/>
      <c r="KSN30" s="581"/>
      <c r="KSP30" s="577"/>
      <c r="KSR30" s="578"/>
      <c r="KSU30" s="579"/>
      <c r="KSV30" s="595"/>
      <c r="KTA30" s="592"/>
      <c r="KTC30" s="596"/>
      <c r="KTE30" s="592"/>
      <c r="KTF30" s="580"/>
      <c r="KTL30" s="581"/>
      <c r="KTN30" s="577"/>
      <c r="KTP30" s="578"/>
      <c r="KTS30" s="579"/>
      <c r="KTT30" s="595"/>
      <c r="KTY30" s="592"/>
      <c r="KUA30" s="596"/>
      <c r="KUC30" s="592"/>
      <c r="KUD30" s="580"/>
      <c r="KUJ30" s="581"/>
      <c r="KUL30" s="577"/>
      <c r="KUN30" s="578"/>
      <c r="KUQ30" s="579"/>
      <c r="KUR30" s="595"/>
      <c r="KUW30" s="592"/>
      <c r="KUY30" s="596"/>
      <c r="KVA30" s="592"/>
      <c r="KVB30" s="580"/>
      <c r="KVH30" s="581"/>
      <c r="KVJ30" s="577"/>
      <c r="KVL30" s="578"/>
      <c r="KVO30" s="579"/>
      <c r="KVP30" s="595"/>
      <c r="KVU30" s="592"/>
      <c r="KVW30" s="596"/>
      <c r="KVY30" s="592"/>
      <c r="KVZ30" s="580"/>
      <c r="KWF30" s="581"/>
      <c r="KWH30" s="577"/>
      <c r="KWJ30" s="578"/>
      <c r="KWM30" s="579"/>
      <c r="KWN30" s="595"/>
      <c r="KWS30" s="592"/>
      <c r="KWU30" s="596"/>
      <c r="KWW30" s="592"/>
      <c r="KWX30" s="580"/>
      <c r="KXD30" s="581"/>
      <c r="KXF30" s="577"/>
      <c r="KXH30" s="578"/>
      <c r="KXK30" s="579"/>
      <c r="KXL30" s="595"/>
      <c r="KXQ30" s="592"/>
      <c r="KXS30" s="596"/>
      <c r="KXU30" s="592"/>
      <c r="KXV30" s="580"/>
      <c r="KYB30" s="581"/>
      <c r="KYD30" s="577"/>
      <c r="KYF30" s="578"/>
      <c r="KYI30" s="579"/>
      <c r="KYJ30" s="595"/>
      <c r="KYO30" s="592"/>
      <c r="KYQ30" s="596"/>
      <c r="KYS30" s="592"/>
      <c r="KYT30" s="580"/>
      <c r="KYZ30" s="581"/>
      <c r="KZB30" s="577"/>
      <c r="KZD30" s="578"/>
      <c r="KZG30" s="579"/>
      <c r="KZH30" s="595"/>
      <c r="KZM30" s="592"/>
      <c r="KZO30" s="596"/>
      <c r="KZQ30" s="592"/>
      <c r="KZR30" s="580"/>
      <c r="KZX30" s="581"/>
      <c r="KZZ30" s="577"/>
      <c r="LAB30" s="578"/>
      <c r="LAE30" s="579"/>
      <c r="LAF30" s="595"/>
      <c r="LAK30" s="592"/>
      <c r="LAM30" s="596"/>
      <c r="LAO30" s="592"/>
      <c r="LAP30" s="580"/>
      <c r="LAV30" s="581"/>
      <c r="LAX30" s="577"/>
      <c r="LAZ30" s="578"/>
      <c r="LBC30" s="579"/>
      <c r="LBD30" s="595"/>
      <c r="LBI30" s="592"/>
      <c r="LBK30" s="596"/>
      <c r="LBM30" s="592"/>
      <c r="LBN30" s="580"/>
      <c r="LBT30" s="581"/>
      <c r="LBV30" s="577"/>
      <c r="LBX30" s="578"/>
      <c r="LCA30" s="579"/>
      <c r="LCB30" s="595"/>
      <c r="LCG30" s="592"/>
      <c r="LCI30" s="596"/>
      <c r="LCK30" s="592"/>
      <c r="LCL30" s="580"/>
      <c r="LCR30" s="581"/>
      <c r="LCT30" s="577"/>
      <c r="LCV30" s="578"/>
      <c r="LCY30" s="579"/>
      <c r="LCZ30" s="595"/>
      <c r="LDE30" s="592"/>
      <c r="LDG30" s="596"/>
      <c r="LDI30" s="592"/>
      <c r="LDJ30" s="580"/>
      <c r="LDP30" s="581"/>
      <c r="LDR30" s="577"/>
      <c r="LDT30" s="578"/>
      <c r="LDW30" s="579"/>
      <c r="LDX30" s="595"/>
      <c r="LEC30" s="592"/>
      <c r="LEE30" s="596"/>
      <c r="LEG30" s="592"/>
      <c r="LEH30" s="580"/>
      <c r="LEN30" s="581"/>
      <c r="LEP30" s="577"/>
      <c r="LER30" s="578"/>
      <c r="LEU30" s="579"/>
      <c r="LEV30" s="595"/>
      <c r="LFA30" s="592"/>
      <c r="LFC30" s="596"/>
      <c r="LFE30" s="592"/>
      <c r="LFF30" s="580"/>
      <c r="LFL30" s="581"/>
      <c r="LFN30" s="577"/>
      <c r="LFP30" s="578"/>
      <c r="LFS30" s="579"/>
      <c r="LFT30" s="595"/>
      <c r="LFY30" s="592"/>
      <c r="LGA30" s="596"/>
      <c r="LGC30" s="592"/>
      <c r="LGD30" s="580"/>
      <c r="LGJ30" s="581"/>
      <c r="LGL30" s="577"/>
      <c r="LGN30" s="578"/>
      <c r="LGQ30" s="579"/>
      <c r="LGR30" s="595"/>
      <c r="LGW30" s="592"/>
      <c r="LGY30" s="596"/>
      <c r="LHA30" s="592"/>
      <c r="LHB30" s="580"/>
      <c r="LHH30" s="581"/>
      <c r="LHJ30" s="577"/>
      <c r="LHL30" s="578"/>
      <c r="LHO30" s="579"/>
      <c r="LHP30" s="595"/>
      <c r="LHU30" s="592"/>
      <c r="LHW30" s="596"/>
      <c r="LHY30" s="592"/>
      <c r="LHZ30" s="580"/>
      <c r="LIF30" s="581"/>
      <c r="LIH30" s="577"/>
      <c r="LIJ30" s="578"/>
      <c r="LIM30" s="579"/>
      <c r="LIN30" s="595"/>
      <c r="LIS30" s="592"/>
      <c r="LIU30" s="596"/>
      <c r="LIW30" s="592"/>
      <c r="LIX30" s="580"/>
      <c r="LJD30" s="581"/>
      <c r="LJF30" s="577"/>
      <c r="LJH30" s="578"/>
      <c r="LJK30" s="579"/>
      <c r="LJL30" s="595"/>
      <c r="LJQ30" s="592"/>
      <c r="LJS30" s="596"/>
      <c r="LJU30" s="592"/>
      <c r="LJV30" s="580"/>
      <c r="LKB30" s="581"/>
      <c r="LKD30" s="577"/>
      <c r="LKF30" s="578"/>
      <c r="LKI30" s="579"/>
      <c r="LKJ30" s="595"/>
      <c r="LKO30" s="592"/>
      <c r="LKQ30" s="596"/>
      <c r="LKS30" s="592"/>
      <c r="LKT30" s="580"/>
      <c r="LKZ30" s="581"/>
      <c r="LLB30" s="577"/>
      <c r="LLD30" s="578"/>
      <c r="LLG30" s="579"/>
      <c r="LLH30" s="595"/>
      <c r="LLM30" s="592"/>
      <c r="LLO30" s="596"/>
      <c r="LLQ30" s="592"/>
      <c r="LLR30" s="580"/>
      <c r="LLX30" s="581"/>
      <c r="LLZ30" s="577"/>
      <c r="LMB30" s="578"/>
      <c r="LME30" s="579"/>
      <c r="LMF30" s="595"/>
      <c r="LMK30" s="592"/>
      <c r="LMM30" s="596"/>
      <c r="LMO30" s="592"/>
      <c r="LMP30" s="580"/>
      <c r="LMV30" s="581"/>
      <c r="LMX30" s="577"/>
      <c r="LMZ30" s="578"/>
      <c r="LNC30" s="579"/>
      <c r="LND30" s="595"/>
      <c r="LNI30" s="592"/>
      <c r="LNK30" s="596"/>
      <c r="LNM30" s="592"/>
      <c r="LNN30" s="580"/>
      <c r="LNT30" s="581"/>
      <c r="LNV30" s="577"/>
      <c r="LNX30" s="578"/>
      <c r="LOA30" s="579"/>
      <c r="LOB30" s="595"/>
      <c r="LOG30" s="592"/>
      <c r="LOI30" s="596"/>
      <c r="LOK30" s="592"/>
      <c r="LOL30" s="580"/>
      <c r="LOR30" s="581"/>
      <c r="LOT30" s="577"/>
      <c r="LOV30" s="578"/>
      <c r="LOY30" s="579"/>
      <c r="LOZ30" s="595"/>
      <c r="LPE30" s="592"/>
      <c r="LPG30" s="596"/>
      <c r="LPI30" s="592"/>
      <c r="LPJ30" s="580"/>
      <c r="LPP30" s="581"/>
      <c r="LPR30" s="577"/>
      <c r="LPT30" s="578"/>
      <c r="LPW30" s="579"/>
      <c r="LPX30" s="595"/>
      <c r="LQC30" s="592"/>
      <c r="LQE30" s="596"/>
      <c r="LQG30" s="592"/>
      <c r="LQH30" s="580"/>
      <c r="LQN30" s="581"/>
      <c r="LQP30" s="577"/>
      <c r="LQR30" s="578"/>
      <c r="LQU30" s="579"/>
      <c r="LQV30" s="595"/>
      <c r="LRA30" s="592"/>
      <c r="LRC30" s="596"/>
      <c r="LRE30" s="592"/>
      <c r="LRF30" s="580"/>
      <c r="LRL30" s="581"/>
      <c r="LRN30" s="577"/>
      <c r="LRP30" s="578"/>
      <c r="LRS30" s="579"/>
      <c r="LRT30" s="595"/>
      <c r="LRY30" s="592"/>
      <c r="LSA30" s="596"/>
      <c r="LSC30" s="592"/>
      <c r="LSD30" s="580"/>
      <c r="LSJ30" s="581"/>
      <c r="LSL30" s="577"/>
      <c r="LSN30" s="578"/>
      <c r="LSQ30" s="579"/>
      <c r="LSR30" s="595"/>
      <c r="LSW30" s="592"/>
      <c r="LSY30" s="596"/>
      <c r="LTA30" s="592"/>
      <c r="LTB30" s="580"/>
      <c r="LTH30" s="581"/>
      <c r="LTJ30" s="577"/>
      <c r="LTL30" s="578"/>
      <c r="LTO30" s="579"/>
      <c r="LTP30" s="595"/>
      <c r="LTU30" s="592"/>
      <c r="LTW30" s="596"/>
      <c r="LTY30" s="592"/>
      <c r="LTZ30" s="580"/>
      <c r="LUF30" s="581"/>
      <c r="LUH30" s="577"/>
      <c r="LUJ30" s="578"/>
      <c r="LUM30" s="579"/>
      <c r="LUN30" s="595"/>
      <c r="LUS30" s="592"/>
      <c r="LUU30" s="596"/>
      <c r="LUW30" s="592"/>
      <c r="LUX30" s="580"/>
      <c r="LVD30" s="581"/>
      <c r="LVF30" s="577"/>
      <c r="LVH30" s="578"/>
      <c r="LVK30" s="579"/>
      <c r="LVL30" s="595"/>
      <c r="LVQ30" s="592"/>
      <c r="LVS30" s="596"/>
      <c r="LVU30" s="592"/>
      <c r="LVV30" s="580"/>
      <c r="LWB30" s="581"/>
      <c r="LWD30" s="577"/>
      <c r="LWF30" s="578"/>
      <c r="LWI30" s="579"/>
      <c r="LWJ30" s="595"/>
      <c r="LWO30" s="592"/>
      <c r="LWQ30" s="596"/>
      <c r="LWS30" s="592"/>
      <c r="LWT30" s="580"/>
      <c r="LWZ30" s="581"/>
      <c r="LXB30" s="577"/>
      <c r="LXD30" s="578"/>
      <c r="LXG30" s="579"/>
      <c r="LXH30" s="595"/>
      <c r="LXM30" s="592"/>
      <c r="LXO30" s="596"/>
      <c r="LXQ30" s="592"/>
      <c r="LXR30" s="580"/>
      <c r="LXX30" s="581"/>
      <c r="LXZ30" s="577"/>
      <c r="LYB30" s="578"/>
      <c r="LYE30" s="579"/>
      <c r="LYF30" s="595"/>
      <c r="LYK30" s="592"/>
      <c r="LYM30" s="596"/>
      <c r="LYO30" s="592"/>
      <c r="LYP30" s="580"/>
      <c r="LYV30" s="581"/>
      <c r="LYX30" s="577"/>
      <c r="LYZ30" s="578"/>
      <c r="LZC30" s="579"/>
      <c r="LZD30" s="595"/>
      <c r="LZI30" s="592"/>
      <c r="LZK30" s="596"/>
      <c r="LZM30" s="592"/>
      <c r="LZN30" s="580"/>
      <c r="LZT30" s="581"/>
      <c r="LZV30" s="577"/>
      <c r="LZX30" s="578"/>
      <c r="MAA30" s="579"/>
      <c r="MAB30" s="595"/>
      <c r="MAG30" s="592"/>
      <c r="MAI30" s="596"/>
      <c r="MAK30" s="592"/>
      <c r="MAL30" s="580"/>
      <c r="MAR30" s="581"/>
      <c r="MAT30" s="577"/>
      <c r="MAV30" s="578"/>
      <c r="MAY30" s="579"/>
      <c r="MAZ30" s="595"/>
      <c r="MBE30" s="592"/>
      <c r="MBG30" s="596"/>
      <c r="MBI30" s="592"/>
      <c r="MBJ30" s="580"/>
      <c r="MBP30" s="581"/>
      <c r="MBR30" s="577"/>
      <c r="MBT30" s="578"/>
      <c r="MBW30" s="579"/>
      <c r="MBX30" s="595"/>
      <c r="MCC30" s="592"/>
      <c r="MCE30" s="596"/>
      <c r="MCG30" s="592"/>
      <c r="MCH30" s="580"/>
      <c r="MCN30" s="581"/>
      <c r="MCP30" s="577"/>
      <c r="MCR30" s="578"/>
      <c r="MCU30" s="579"/>
      <c r="MCV30" s="595"/>
      <c r="MDA30" s="592"/>
      <c r="MDC30" s="596"/>
      <c r="MDE30" s="592"/>
      <c r="MDF30" s="580"/>
      <c r="MDL30" s="581"/>
      <c r="MDN30" s="577"/>
      <c r="MDP30" s="578"/>
      <c r="MDS30" s="579"/>
      <c r="MDT30" s="595"/>
      <c r="MDY30" s="592"/>
      <c r="MEA30" s="596"/>
      <c r="MEC30" s="592"/>
      <c r="MED30" s="580"/>
      <c r="MEJ30" s="581"/>
      <c r="MEL30" s="577"/>
      <c r="MEN30" s="578"/>
      <c r="MEQ30" s="579"/>
      <c r="MER30" s="595"/>
      <c r="MEW30" s="592"/>
      <c r="MEY30" s="596"/>
      <c r="MFA30" s="592"/>
      <c r="MFB30" s="580"/>
      <c r="MFH30" s="581"/>
      <c r="MFJ30" s="577"/>
      <c r="MFL30" s="578"/>
      <c r="MFO30" s="579"/>
      <c r="MFP30" s="595"/>
      <c r="MFU30" s="592"/>
      <c r="MFW30" s="596"/>
      <c r="MFY30" s="592"/>
      <c r="MFZ30" s="580"/>
      <c r="MGF30" s="581"/>
      <c r="MGH30" s="577"/>
      <c r="MGJ30" s="578"/>
      <c r="MGM30" s="579"/>
      <c r="MGN30" s="595"/>
      <c r="MGS30" s="592"/>
      <c r="MGU30" s="596"/>
      <c r="MGW30" s="592"/>
      <c r="MGX30" s="580"/>
      <c r="MHD30" s="581"/>
      <c r="MHF30" s="577"/>
      <c r="MHH30" s="578"/>
      <c r="MHK30" s="579"/>
      <c r="MHL30" s="595"/>
      <c r="MHQ30" s="592"/>
      <c r="MHS30" s="596"/>
      <c r="MHU30" s="592"/>
      <c r="MHV30" s="580"/>
      <c r="MIB30" s="581"/>
      <c r="MID30" s="577"/>
      <c r="MIF30" s="578"/>
      <c r="MII30" s="579"/>
      <c r="MIJ30" s="595"/>
      <c r="MIO30" s="592"/>
      <c r="MIQ30" s="596"/>
      <c r="MIS30" s="592"/>
      <c r="MIT30" s="580"/>
      <c r="MIZ30" s="581"/>
      <c r="MJB30" s="577"/>
      <c r="MJD30" s="578"/>
      <c r="MJG30" s="579"/>
      <c r="MJH30" s="595"/>
      <c r="MJM30" s="592"/>
      <c r="MJO30" s="596"/>
      <c r="MJQ30" s="592"/>
      <c r="MJR30" s="580"/>
      <c r="MJX30" s="581"/>
      <c r="MJZ30" s="577"/>
      <c r="MKB30" s="578"/>
      <c r="MKE30" s="579"/>
      <c r="MKF30" s="595"/>
      <c r="MKK30" s="592"/>
      <c r="MKM30" s="596"/>
      <c r="MKO30" s="592"/>
      <c r="MKP30" s="580"/>
      <c r="MKV30" s="581"/>
      <c r="MKX30" s="577"/>
      <c r="MKZ30" s="578"/>
      <c r="MLC30" s="579"/>
      <c r="MLD30" s="595"/>
      <c r="MLI30" s="592"/>
      <c r="MLK30" s="596"/>
      <c r="MLM30" s="592"/>
      <c r="MLN30" s="580"/>
      <c r="MLT30" s="581"/>
      <c r="MLV30" s="577"/>
      <c r="MLX30" s="578"/>
      <c r="MMA30" s="579"/>
      <c r="MMB30" s="595"/>
      <c r="MMG30" s="592"/>
      <c r="MMI30" s="596"/>
      <c r="MMK30" s="592"/>
      <c r="MML30" s="580"/>
      <c r="MMR30" s="581"/>
      <c r="MMT30" s="577"/>
      <c r="MMV30" s="578"/>
      <c r="MMY30" s="579"/>
      <c r="MMZ30" s="595"/>
      <c r="MNE30" s="592"/>
      <c r="MNG30" s="596"/>
      <c r="MNI30" s="592"/>
      <c r="MNJ30" s="580"/>
      <c r="MNP30" s="581"/>
      <c r="MNR30" s="577"/>
      <c r="MNT30" s="578"/>
      <c r="MNW30" s="579"/>
      <c r="MNX30" s="595"/>
      <c r="MOC30" s="592"/>
      <c r="MOE30" s="596"/>
      <c r="MOG30" s="592"/>
      <c r="MOH30" s="580"/>
      <c r="MON30" s="581"/>
      <c r="MOP30" s="577"/>
      <c r="MOR30" s="578"/>
      <c r="MOU30" s="579"/>
      <c r="MOV30" s="595"/>
      <c r="MPA30" s="592"/>
      <c r="MPC30" s="596"/>
      <c r="MPE30" s="592"/>
      <c r="MPF30" s="580"/>
      <c r="MPL30" s="581"/>
      <c r="MPN30" s="577"/>
      <c r="MPP30" s="578"/>
      <c r="MPS30" s="579"/>
      <c r="MPT30" s="595"/>
      <c r="MPY30" s="592"/>
      <c r="MQA30" s="596"/>
      <c r="MQC30" s="592"/>
      <c r="MQD30" s="580"/>
      <c r="MQJ30" s="581"/>
      <c r="MQL30" s="577"/>
      <c r="MQN30" s="578"/>
      <c r="MQQ30" s="579"/>
      <c r="MQR30" s="595"/>
      <c r="MQW30" s="592"/>
      <c r="MQY30" s="596"/>
      <c r="MRA30" s="592"/>
      <c r="MRB30" s="580"/>
      <c r="MRH30" s="581"/>
      <c r="MRJ30" s="577"/>
      <c r="MRL30" s="578"/>
      <c r="MRO30" s="579"/>
      <c r="MRP30" s="595"/>
      <c r="MRU30" s="592"/>
      <c r="MRW30" s="596"/>
      <c r="MRY30" s="592"/>
      <c r="MRZ30" s="580"/>
      <c r="MSF30" s="581"/>
      <c r="MSH30" s="577"/>
      <c r="MSJ30" s="578"/>
      <c r="MSM30" s="579"/>
      <c r="MSN30" s="595"/>
      <c r="MSS30" s="592"/>
      <c r="MSU30" s="596"/>
      <c r="MSW30" s="592"/>
      <c r="MSX30" s="580"/>
      <c r="MTD30" s="581"/>
      <c r="MTF30" s="577"/>
      <c r="MTH30" s="578"/>
      <c r="MTK30" s="579"/>
      <c r="MTL30" s="595"/>
      <c r="MTQ30" s="592"/>
      <c r="MTS30" s="596"/>
      <c r="MTU30" s="592"/>
      <c r="MTV30" s="580"/>
      <c r="MUB30" s="581"/>
      <c r="MUD30" s="577"/>
      <c r="MUF30" s="578"/>
      <c r="MUI30" s="579"/>
      <c r="MUJ30" s="595"/>
      <c r="MUO30" s="592"/>
      <c r="MUQ30" s="596"/>
      <c r="MUS30" s="592"/>
      <c r="MUT30" s="580"/>
      <c r="MUZ30" s="581"/>
      <c r="MVB30" s="577"/>
      <c r="MVD30" s="578"/>
      <c r="MVG30" s="579"/>
      <c r="MVH30" s="595"/>
      <c r="MVM30" s="592"/>
      <c r="MVO30" s="596"/>
      <c r="MVQ30" s="592"/>
      <c r="MVR30" s="580"/>
      <c r="MVX30" s="581"/>
      <c r="MVZ30" s="577"/>
      <c r="MWB30" s="578"/>
      <c r="MWE30" s="579"/>
      <c r="MWF30" s="595"/>
      <c r="MWK30" s="592"/>
      <c r="MWM30" s="596"/>
      <c r="MWO30" s="592"/>
      <c r="MWP30" s="580"/>
      <c r="MWV30" s="581"/>
      <c r="MWX30" s="577"/>
      <c r="MWZ30" s="578"/>
      <c r="MXC30" s="579"/>
      <c r="MXD30" s="595"/>
      <c r="MXI30" s="592"/>
      <c r="MXK30" s="596"/>
      <c r="MXM30" s="592"/>
      <c r="MXN30" s="580"/>
      <c r="MXT30" s="581"/>
      <c r="MXV30" s="577"/>
      <c r="MXX30" s="578"/>
      <c r="MYA30" s="579"/>
      <c r="MYB30" s="595"/>
      <c r="MYG30" s="592"/>
      <c r="MYI30" s="596"/>
      <c r="MYK30" s="592"/>
      <c r="MYL30" s="580"/>
      <c r="MYR30" s="581"/>
      <c r="MYT30" s="577"/>
      <c r="MYV30" s="578"/>
      <c r="MYY30" s="579"/>
      <c r="MYZ30" s="595"/>
      <c r="MZE30" s="592"/>
      <c r="MZG30" s="596"/>
      <c r="MZI30" s="592"/>
      <c r="MZJ30" s="580"/>
      <c r="MZP30" s="581"/>
      <c r="MZR30" s="577"/>
      <c r="MZT30" s="578"/>
      <c r="MZW30" s="579"/>
      <c r="MZX30" s="595"/>
      <c r="NAC30" s="592"/>
      <c r="NAE30" s="596"/>
      <c r="NAG30" s="592"/>
      <c r="NAH30" s="580"/>
      <c r="NAN30" s="581"/>
      <c r="NAP30" s="577"/>
      <c r="NAR30" s="578"/>
      <c r="NAU30" s="579"/>
      <c r="NAV30" s="595"/>
      <c r="NBA30" s="592"/>
      <c r="NBC30" s="596"/>
      <c r="NBE30" s="592"/>
      <c r="NBF30" s="580"/>
      <c r="NBL30" s="581"/>
      <c r="NBN30" s="577"/>
      <c r="NBP30" s="578"/>
      <c r="NBS30" s="579"/>
      <c r="NBT30" s="595"/>
      <c r="NBY30" s="592"/>
      <c r="NCA30" s="596"/>
      <c r="NCC30" s="592"/>
      <c r="NCD30" s="580"/>
      <c r="NCJ30" s="581"/>
      <c r="NCL30" s="577"/>
      <c r="NCN30" s="578"/>
      <c r="NCQ30" s="579"/>
      <c r="NCR30" s="595"/>
      <c r="NCW30" s="592"/>
      <c r="NCY30" s="596"/>
      <c r="NDA30" s="592"/>
      <c r="NDB30" s="580"/>
      <c r="NDH30" s="581"/>
      <c r="NDJ30" s="577"/>
      <c r="NDL30" s="578"/>
      <c r="NDO30" s="579"/>
      <c r="NDP30" s="595"/>
      <c r="NDU30" s="592"/>
      <c r="NDW30" s="596"/>
      <c r="NDY30" s="592"/>
      <c r="NDZ30" s="580"/>
      <c r="NEF30" s="581"/>
      <c r="NEH30" s="577"/>
      <c r="NEJ30" s="578"/>
      <c r="NEM30" s="579"/>
      <c r="NEN30" s="595"/>
      <c r="NES30" s="592"/>
      <c r="NEU30" s="596"/>
      <c r="NEW30" s="592"/>
      <c r="NEX30" s="580"/>
      <c r="NFD30" s="581"/>
      <c r="NFF30" s="577"/>
      <c r="NFH30" s="578"/>
      <c r="NFK30" s="579"/>
      <c r="NFL30" s="595"/>
      <c r="NFQ30" s="592"/>
      <c r="NFS30" s="596"/>
      <c r="NFU30" s="592"/>
      <c r="NFV30" s="580"/>
      <c r="NGB30" s="581"/>
      <c r="NGD30" s="577"/>
      <c r="NGF30" s="578"/>
      <c r="NGI30" s="579"/>
      <c r="NGJ30" s="595"/>
      <c r="NGO30" s="592"/>
      <c r="NGQ30" s="596"/>
      <c r="NGS30" s="592"/>
      <c r="NGT30" s="580"/>
      <c r="NGZ30" s="581"/>
      <c r="NHB30" s="577"/>
      <c r="NHD30" s="578"/>
      <c r="NHG30" s="579"/>
      <c r="NHH30" s="595"/>
      <c r="NHM30" s="592"/>
      <c r="NHO30" s="596"/>
      <c r="NHQ30" s="592"/>
      <c r="NHR30" s="580"/>
      <c r="NHX30" s="581"/>
      <c r="NHZ30" s="577"/>
      <c r="NIB30" s="578"/>
      <c r="NIE30" s="579"/>
      <c r="NIF30" s="595"/>
      <c r="NIK30" s="592"/>
      <c r="NIM30" s="596"/>
      <c r="NIO30" s="592"/>
      <c r="NIP30" s="580"/>
      <c r="NIV30" s="581"/>
      <c r="NIX30" s="577"/>
      <c r="NIZ30" s="578"/>
      <c r="NJC30" s="579"/>
      <c r="NJD30" s="595"/>
      <c r="NJI30" s="592"/>
      <c r="NJK30" s="596"/>
      <c r="NJM30" s="592"/>
      <c r="NJN30" s="580"/>
      <c r="NJT30" s="581"/>
      <c r="NJV30" s="577"/>
      <c r="NJX30" s="578"/>
      <c r="NKA30" s="579"/>
      <c r="NKB30" s="595"/>
      <c r="NKG30" s="592"/>
      <c r="NKI30" s="596"/>
      <c r="NKK30" s="592"/>
      <c r="NKL30" s="580"/>
      <c r="NKR30" s="581"/>
      <c r="NKT30" s="577"/>
      <c r="NKV30" s="578"/>
      <c r="NKY30" s="579"/>
      <c r="NKZ30" s="595"/>
      <c r="NLE30" s="592"/>
      <c r="NLG30" s="596"/>
      <c r="NLI30" s="592"/>
      <c r="NLJ30" s="580"/>
      <c r="NLP30" s="581"/>
      <c r="NLR30" s="577"/>
      <c r="NLT30" s="578"/>
      <c r="NLW30" s="579"/>
      <c r="NLX30" s="595"/>
      <c r="NMC30" s="592"/>
      <c r="NME30" s="596"/>
      <c r="NMG30" s="592"/>
      <c r="NMH30" s="580"/>
      <c r="NMN30" s="581"/>
      <c r="NMP30" s="577"/>
      <c r="NMR30" s="578"/>
      <c r="NMU30" s="579"/>
      <c r="NMV30" s="595"/>
      <c r="NNA30" s="592"/>
      <c r="NNC30" s="596"/>
      <c r="NNE30" s="592"/>
      <c r="NNF30" s="580"/>
      <c r="NNL30" s="581"/>
      <c r="NNN30" s="577"/>
      <c r="NNP30" s="578"/>
      <c r="NNS30" s="579"/>
      <c r="NNT30" s="595"/>
      <c r="NNY30" s="592"/>
      <c r="NOA30" s="596"/>
      <c r="NOC30" s="592"/>
      <c r="NOD30" s="580"/>
      <c r="NOJ30" s="581"/>
      <c r="NOL30" s="577"/>
      <c r="NON30" s="578"/>
      <c r="NOQ30" s="579"/>
      <c r="NOR30" s="595"/>
      <c r="NOW30" s="592"/>
      <c r="NOY30" s="596"/>
      <c r="NPA30" s="592"/>
      <c r="NPB30" s="580"/>
      <c r="NPH30" s="581"/>
      <c r="NPJ30" s="577"/>
      <c r="NPL30" s="578"/>
      <c r="NPO30" s="579"/>
      <c r="NPP30" s="595"/>
      <c r="NPU30" s="592"/>
      <c r="NPW30" s="596"/>
      <c r="NPY30" s="592"/>
      <c r="NPZ30" s="580"/>
      <c r="NQF30" s="581"/>
      <c r="NQH30" s="577"/>
      <c r="NQJ30" s="578"/>
      <c r="NQM30" s="579"/>
      <c r="NQN30" s="595"/>
      <c r="NQS30" s="592"/>
      <c r="NQU30" s="596"/>
      <c r="NQW30" s="592"/>
      <c r="NQX30" s="580"/>
      <c r="NRD30" s="581"/>
      <c r="NRF30" s="577"/>
      <c r="NRH30" s="578"/>
      <c r="NRK30" s="579"/>
      <c r="NRL30" s="595"/>
      <c r="NRQ30" s="592"/>
      <c r="NRS30" s="596"/>
      <c r="NRU30" s="592"/>
      <c r="NRV30" s="580"/>
      <c r="NSB30" s="581"/>
      <c r="NSD30" s="577"/>
      <c r="NSF30" s="578"/>
      <c r="NSI30" s="579"/>
      <c r="NSJ30" s="595"/>
      <c r="NSO30" s="592"/>
      <c r="NSQ30" s="596"/>
      <c r="NSS30" s="592"/>
      <c r="NST30" s="580"/>
      <c r="NSZ30" s="581"/>
      <c r="NTB30" s="577"/>
      <c r="NTD30" s="578"/>
      <c r="NTG30" s="579"/>
      <c r="NTH30" s="595"/>
      <c r="NTM30" s="592"/>
      <c r="NTO30" s="596"/>
      <c r="NTQ30" s="592"/>
      <c r="NTR30" s="580"/>
      <c r="NTX30" s="581"/>
      <c r="NTZ30" s="577"/>
      <c r="NUB30" s="578"/>
      <c r="NUE30" s="579"/>
      <c r="NUF30" s="595"/>
      <c r="NUK30" s="592"/>
      <c r="NUM30" s="596"/>
      <c r="NUO30" s="592"/>
      <c r="NUP30" s="580"/>
      <c r="NUV30" s="581"/>
      <c r="NUX30" s="577"/>
      <c r="NUZ30" s="578"/>
      <c r="NVC30" s="579"/>
      <c r="NVD30" s="595"/>
      <c r="NVI30" s="592"/>
      <c r="NVK30" s="596"/>
      <c r="NVM30" s="592"/>
      <c r="NVN30" s="580"/>
      <c r="NVT30" s="581"/>
      <c r="NVV30" s="577"/>
      <c r="NVX30" s="578"/>
      <c r="NWA30" s="579"/>
      <c r="NWB30" s="595"/>
      <c r="NWG30" s="592"/>
      <c r="NWI30" s="596"/>
      <c r="NWK30" s="592"/>
      <c r="NWL30" s="580"/>
      <c r="NWR30" s="581"/>
      <c r="NWT30" s="577"/>
      <c r="NWV30" s="578"/>
      <c r="NWY30" s="579"/>
      <c r="NWZ30" s="595"/>
      <c r="NXE30" s="592"/>
      <c r="NXG30" s="596"/>
      <c r="NXI30" s="592"/>
      <c r="NXJ30" s="580"/>
      <c r="NXP30" s="581"/>
      <c r="NXR30" s="577"/>
      <c r="NXT30" s="578"/>
      <c r="NXW30" s="579"/>
      <c r="NXX30" s="595"/>
      <c r="NYC30" s="592"/>
      <c r="NYE30" s="596"/>
      <c r="NYG30" s="592"/>
      <c r="NYH30" s="580"/>
      <c r="NYN30" s="581"/>
      <c r="NYP30" s="577"/>
      <c r="NYR30" s="578"/>
      <c r="NYU30" s="579"/>
      <c r="NYV30" s="595"/>
      <c r="NZA30" s="592"/>
      <c r="NZC30" s="596"/>
      <c r="NZE30" s="592"/>
      <c r="NZF30" s="580"/>
      <c r="NZL30" s="581"/>
      <c r="NZN30" s="577"/>
      <c r="NZP30" s="578"/>
      <c r="NZS30" s="579"/>
      <c r="NZT30" s="595"/>
      <c r="NZY30" s="592"/>
      <c r="OAA30" s="596"/>
      <c r="OAC30" s="592"/>
      <c r="OAD30" s="580"/>
      <c r="OAJ30" s="581"/>
      <c r="OAL30" s="577"/>
      <c r="OAN30" s="578"/>
      <c r="OAQ30" s="579"/>
      <c r="OAR30" s="595"/>
      <c r="OAW30" s="592"/>
      <c r="OAY30" s="596"/>
      <c r="OBA30" s="592"/>
      <c r="OBB30" s="580"/>
      <c r="OBH30" s="581"/>
      <c r="OBJ30" s="577"/>
      <c r="OBL30" s="578"/>
      <c r="OBO30" s="579"/>
      <c r="OBP30" s="595"/>
      <c r="OBU30" s="592"/>
      <c r="OBW30" s="596"/>
      <c r="OBY30" s="592"/>
      <c r="OBZ30" s="580"/>
      <c r="OCF30" s="581"/>
      <c r="OCH30" s="577"/>
      <c r="OCJ30" s="578"/>
      <c r="OCM30" s="579"/>
      <c r="OCN30" s="595"/>
      <c r="OCS30" s="592"/>
      <c r="OCU30" s="596"/>
      <c r="OCW30" s="592"/>
      <c r="OCX30" s="580"/>
      <c r="ODD30" s="581"/>
      <c r="ODF30" s="577"/>
      <c r="ODH30" s="578"/>
      <c r="ODK30" s="579"/>
      <c r="ODL30" s="595"/>
      <c r="ODQ30" s="592"/>
      <c r="ODS30" s="596"/>
      <c r="ODU30" s="592"/>
      <c r="ODV30" s="580"/>
      <c r="OEB30" s="581"/>
      <c r="OED30" s="577"/>
      <c r="OEF30" s="578"/>
      <c r="OEI30" s="579"/>
      <c r="OEJ30" s="595"/>
      <c r="OEO30" s="592"/>
      <c r="OEQ30" s="596"/>
      <c r="OES30" s="592"/>
      <c r="OET30" s="580"/>
      <c r="OEZ30" s="581"/>
      <c r="OFB30" s="577"/>
      <c r="OFD30" s="578"/>
      <c r="OFG30" s="579"/>
      <c r="OFH30" s="595"/>
      <c r="OFM30" s="592"/>
      <c r="OFO30" s="596"/>
      <c r="OFQ30" s="592"/>
      <c r="OFR30" s="580"/>
      <c r="OFX30" s="581"/>
      <c r="OFZ30" s="577"/>
      <c r="OGB30" s="578"/>
      <c r="OGE30" s="579"/>
      <c r="OGF30" s="595"/>
      <c r="OGK30" s="592"/>
      <c r="OGM30" s="596"/>
      <c r="OGO30" s="592"/>
      <c r="OGP30" s="580"/>
      <c r="OGV30" s="581"/>
      <c r="OGX30" s="577"/>
      <c r="OGZ30" s="578"/>
      <c r="OHC30" s="579"/>
      <c r="OHD30" s="595"/>
      <c r="OHI30" s="592"/>
      <c r="OHK30" s="596"/>
      <c r="OHM30" s="592"/>
      <c r="OHN30" s="580"/>
      <c r="OHT30" s="581"/>
      <c r="OHV30" s="577"/>
      <c r="OHX30" s="578"/>
      <c r="OIA30" s="579"/>
      <c r="OIB30" s="595"/>
      <c r="OIG30" s="592"/>
      <c r="OII30" s="596"/>
      <c r="OIK30" s="592"/>
      <c r="OIL30" s="580"/>
      <c r="OIR30" s="581"/>
      <c r="OIT30" s="577"/>
      <c r="OIV30" s="578"/>
      <c r="OIY30" s="579"/>
      <c r="OIZ30" s="595"/>
      <c r="OJE30" s="592"/>
      <c r="OJG30" s="596"/>
      <c r="OJI30" s="592"/>
      <c r="OJJ30" s="580"/>
      <c r="OJP30" s="581"/>
      <c r="OJR30" s="577"/>
      <c r="OJT30" s="578"/>
      <c r="OJW30" s="579"/>
      <c r="OJX30" s="595"/>
      <c r="OKC30" s="592"/>
      <c r="OKE30" s="596"/>
      <c r="OKG30" s="592"/>
      <c r="OKH30" s="580"/>
      <c r="OKN30" s="581"/>
      <c r="OKP30" s="577"/>
      <c r="OKR30" s="578"/>
      <c r="OKU30" s="579"/>
      <c r="OKV30" s="595"/>
      <c r="OLA30" s="592"/>
      <c r="OLC30" s="596"/>
      <c r="OLE30" s="592"/>
      <c r="OLF30" s="580"/>
      <c r="OLL30" s="581"/>
      <c r="OLN30" s="577"/>
      <c r="OLP30" s="578"/>
      <c r="OLS30" s="579"/>
      <c r="OLT30" s="595"/>
      <c r="OLY30" s="592"/>
      <c r="OMA30" s="596"/>
      <c r="OMC30" s="592"/>
      <c r="OMD30" s="580"/>
      <c r="OMJ30" s="581"/>
      <c r="OML30" s="577"/>
      <c r="OMN30" s="578"/>
      <c r="OMQ30" s="579"/>
      <c r="OMR30" s="595"/>
      <c r="OMW30" s="592"/>
      <c r="OMY30" s="596"/>
      <c r="ONA30" s="592"/>
      <c r="ONB30" s="580"/>
      <c r="ONH30" s="581"/>
      <c r="ONJ30" s="577"/>
      <c r="ONL30" s="578"/>
      <c r="ONO30" s="579"/>
      <c r="ONP30" s="595"/>
      <c r="ONU30" s="592"/>
      <c r="ONW30" s="596"/>
      <c r="ONY30" s="592"/>
      <c r="ONZ30" s="580"/>
      <c r="OOF30" s="581"/>
      <c r="OOH30" s="577"/>
      <c r="OOJ30" s="578"/>
      <c r="OOM30" s="579"/>
      <c r="OON30" s="595"/>
      <c r="OOS30" s="592"/>
      <c r="OOU30" s="596"/>
      <c r="OOW30" s="592"/>
      <c r="OOX30" s="580"/>
      <c r="OPD30" s="581"/>
      <c r="OPF30" s="577"/>
      <c r="OPH30" s="578"/>
      <c r="OPK30" s="579"/>
      <c r="OPL30" s="595"/>
      <c r="OPQ30" s="592"/>
      <c r="OPS30" s="596"/>
      <c r="OPU30" s="592"/>
      <c r="OPV30" s="580"/>
      <c r="OQB30" s="581"/>
      <c r="OQD30" s="577"/>
      <c r="OQF30" s="578"/>
      <c r="OQI30" s="579"/>
      <c r="OQJ30" s="595"/>
      <c r="OQO30" s="592"/>
      <c r="OQQ30" s="596"/>
      <c r="OQS30" s="592"/>
      <c r="OQT30" s="580"/>
      <c r="OQZ30" s="581"/>
      <c r="ORB30" s="577"/>
      <c r="ORD30" s="578"/>
      <c r="ORG30" s="579"/>
      <c r="ORH30" s="595"/>
      <c r="ORM30" s="592"/>
      <c r="ORO30" s="596"/>
      <c r="ORQ30" s="592"/>
      <c r="ORR30" s="580"/>
      <c r="ORX30" s="581"/>
      <c r="ORZ30" s="577"/>
      <c r="OSB30" s="578"/>
      <c r="OSE30" s="579"/>
      <c r="OSF30" s="595"/>
      <c r="OSK30" s="592"/>
      <c r="OSM30" s="596"/>
      <c r="OSO30" s="592"/>
      <c r="OSP30" s="580"/>
      <c r="OSV30" s="581"/>
      <c r="OSX30" s="577"/>
      <c r="OSZ30" s="578"/>
      <c r="OTC30" s="579"/>
      <c r="OTD30" s="595"/>
      <c r="OTI30" s="592"/>
      <c r="OTK30" s="596"/>
      <c r="OTM30" s="592"/>
      <c r="OTN30" s="580"/>
      <c r="OTT30" s="581"/>
      <c r="OTV30" s="577"/>
      <c r="OTX30" s="578"/>
      <c r="OUA30" s="579"/>
      <c r="OUB30" s="595"/>
      <c r="OUG30" s="592"/>
      <c r="OUI30" s="596"/>
      <c r="OUK30" s="592"/>
      <c r="OUL30" s="580"/>
      <c r="OUR30" s="581"/>
      <c r="OUT30" s="577"/>
      <c r="OUV30" s="578"/>
      <c r="OUY30" s="579"/>
      <c r="OUZ30" s="595"/>
      <c r="OVE30" s="592"/>
      <c r="OVG30" s="596"/>
      <c r="OVI30" s="592"/>
      <c r="OVJ30" s="580"/>
      <c r="OVP30" s="581"/>
      <c r="OVR30" s="577"/>
      <c r="OVT30" s="578"/>
      <c r="OVW30" s="579"/>
      <c r="OVX30" s="595"/>
      <c r="OWC30" s="592"/>
      <c r="OWE30" s="596"/>
      <c r="OWG30" s="592"/>
      <c r="OWH30" s="580"/>
      <c r="OWN30" s="581"/>
      <c r="OWP30" s="577"/>
      <c r="OWR30" s="578"/>
      <c r="OWU30" s="579"/>
      <c r="OWV30" s="595"/>
      <c r="OXA30" s="592"/>
      <c r="OXC30" s="596"/>
      <c r="OXE30" s="592"/>
      <c r="OXF30" s="580"/>
      <c r="OXL30" s="581"/>
      <c r="OXN30" s="577"/>
      <c r="OXP30" s="578"/>
      <c r="OXS30" s="579"/>
      <c r="OXT30" s="595"/>
      <c r="OXY30" s="592"/>
      <c r="OYA30" s="596"/>
      <c r="OYC30" s="592"/>
      <c r="OYD30" s="580"/>
      <c r="OYJ30" s="581"/>
      <c r="OYL30" s="577"/>
      <c r="OYN30" s="578"/>
      <c r="OYQ30" s="579"/>
      <c r="OYR30" s="595"/>
      <c r="OYW30" s="592"/>
      <c r="OYY30" s="596"/>
      <c r="OZA30" s="592"/>
      <c r="OZB30" s="580"/>
      <c r="OZH30" s="581"/>
      <c r="OZJ30" s="577"/>
      <c r="OZL30" s="578"/>
      <c r="OZO30" s="579"/>
      <c r="OZP30" s="595"/>
      <c r="OZU30" s="592"/>
      <c r="OZW30" s="596"/>
      <c r="OZY30" s="592"/>
      <c r="OZZ30" s="580"/>
      <c r="PAF30" s="581"/>
      <c r="PAH30" s="577"/>
      <c r="PAJ30" s="578"/>
      <c r="PAM30" s="579"/>
      <c r="PAN30" s="595"/>
      <c r="PAS30" s="592"/>
      <c r="PAU30" s="596"/>
      <c r="PAW30" s="592"/>
      <c r="PAX30" s="580"/>
      <c r="PBD30" s="581"/>
      <c r="PBF30" s="577"/>
      <c r="PBH30" s="578"/>
      <c r="PBK30" s="579"/>
      <c r="PBL30" s="595"/>
      <c r="PBQ30" s="592"/>
      <c r="PBS30" s="596"/>
      <c r="PBU30" s="592"/>
      <c r="PBV30" s="580"/>
      <c r="PCB30" s="581"/>
      <c r="PCD30" s="577"/>
      <c r="PCF30" s="578"/>
      <c r="PCI30" s="579"/>
      <c r="PCJ30" s="595"/>
      <c r="PCO30" s="592"/>
      <c r="PCQ30" s="596"/>
      <c r="PCS30" s="592"/>
      <c r="PCT30" s="580"/>
      <c r="PCZ30" s="581"/>
      <c r="PDB30" s="577"/>
      <c r="PDD30" s="578"/>
      <c r="PDG30" s="579"/>
      <c r="PDH30" s="595"/>
      <c r="PDM30" s="592"/>
      <c r="PDO30" s="596"/>
      <c r="PDQ30" s="592"/>
      <c r="PDR30" s="580"/>
      <c r="PDX30" s="581"/>
      <c r="PDZ30" s="577"/>
      <c r="PEB30" s="578"/>
      <c r="PEE30" s="579"/>
      <c r="PEF30" s="595"/>
      <c r="PEK30" s="592"/>
      <c r="PEM30" s="596"/>
      <c r="PEO30" s="592"/>
      <c r="PEP30" s="580"/>
      <c r="PEV30" s="581"/>
      <c r="PEX30" s="577"/>
      <c r="PEZ30" s="578"/>
      <c r="PFC30" s="579"/>
      <c r="PFD30" s="595"/>
      <c r="PFI30" s="592"/>
      <c r="PFK30" s="596"/>
      <c r="PFM30" s="592"/>
      <c r="PFN30" s="580"/>
      <c r="PFT30" s="581"/>
      <c r="PFV30" s="577"/>
      <c r="PFX30" s="578"/>
      <c r="PGA30" s="579"/>
      <c r="PGB30" s="595"/>
      <c r="PGG30" s="592"/>
      <c r="PGI30" s="596"/>
      <c r="PGK30" s="592"/>
      <c r="PGL30" s="580"/>
      <c r="PGR30" s="581"/>
      <c r="PGT30" s="577"/>
      <c r="PGV30" s="578"/>
      <c r="PGY30" s="579"/>
      <c r="PGZ30" s="595"/>
      <c r="PHE30" s="592"/>
      <c r="PHG30" s="596"/>
      <c r="PHI30" s="592"/>
      <c r="PHJ30" s="580"/>
      <c r="PHP30" s="581"/>
      <c r="PHR30" s="577"/>
      <c r="PHT30" s="578"/>
      <c r="PHW30" s="579"/>
      <c r="PHX30" s="595"/>
      <c r="PIC30" s="592"/>
      <c r="PIE30" s="596"/>
      <c r="PIG30" s="592"/>
      <c r="PIH30" s="580"/>
      <c r="PIN30" s="581"/>
      <c r="PIP30" s="577"/>
      <c r="PIR30" s="578"/>
      <c r="PIU30" s="579"/>
      <c r="PIV30" s="595"/>
      <c r="PJA30" s="592"/>
      <c r="PJC30" s="596"/>
      <c r="PJE30" s="592"/>
      <c r="PJF30" s="580"/>
      <c r="PJL30" s="581"/>
      <c r="PJN30" s="577"/>
      <c r="PJP30" s="578"/>
      <c r="PJS30" s="579"/>
      <c r="PJT30" s="595"/>
      <c r="PJY30" s="592"/>
      <c r="PKA30" s="596"/>
      <c r="PKC30" s="592"/>
      <c r="PKD30" s="580"/>
      <c r="PKJ30" s="581"/>
      <c r="PKL30" s="577"/>
      <c r="PKN30" s="578"/>
      <c r="PKQ30" s="579"/>
      <c r="PKR30" s="595"/>
      <c r="PKW30" s="592"/>
      <c r="PKY30" s="596"/>
      <c r="PLA30" s="592"/>
      <c r="PLB30" s="580"/>
      <c r="PLH30" s="581"/>
      <c r="PLJ30" s="577"/>
      <c r="PLL30" s="578"/>
      <c r="PLO30" s="579"/>
      <c r="PLP30" s="595"/>
      <c r="PLU30" s="592"/>
      <c r="PLW30" s="596"/>
      <c r="PLY30" s="592"/>
      <c r="PLZ30" s="580"/>
      <c r="PMF30" s="581"/>
      <c r="PMH30" s="577"/>
      <c r="PMJ30" s="578"/>
      <c r="PMM30" s="579"/>
      <c r="PMN30" s="595"/>
      <c r="PMS30" s="592"/>
      <c r="PMU30" s="596"/>
      <c r="PMW30" s="592"/>
      <c r="PMX30" s="580"/>
      <c r="PND30" s="581"/>
      <c r="PNF30" s="577"/>
      <c r="PNH30" s="578"/>
      <c r="PNK30" s="579"/>
      <c r="PNL30" s="595"/>
      <c r="PNQ30" s="592"/>
      <c r="PNS30" s="596"/>
      <c r="PNU30" s="592"/>
      <c r="PNV30" s="580"/>
      <c r="POB30" s="581"/>
      <c r="POD30" s="577"/>
      <c r="POF30" s="578"/>
      <c r="POI30" s="579"/>
      <c r="POJ30" s="595"/>
      <c r="POO30" s="592"/>
      <c r="POQ30" s="596"/>
      <c r="POS30" s="592"/>
      <c r="POT30" s="580"/>
      <c r="POZ30" s="581"/>
      <c r="PPB30" s="577"/>
      <c r="PPD30" s="578"/>
      <c r="PPG30" s="579"/>
      <c r="PPH30" s="595"/>
      <c r="PPM30" s="592"/>
      <c r="PPO30" s="596"/>
      <c r="PPQ30" s="592"/>
      <c r="PPR30" s="580"/>
      <c r="PPX30" s="581"/>
      <c r="PPZ30" s="577"/>
      <c r="PQB30" s="578"/>
      <c r="PQE30" s="579"/>
      <c r="PQF30" s="595"/>
      <c r="PQK30" s="592"/>
      <c r="PQM30" s="596"/>
      <c r="PQO30" s="592"/>
      <c r="PQP30" s="580"/>
      <c r="PQV30" s="581"/>
      <c r="PQX30" s="577"/>
      <c r="PQZ30" s="578"/>
      <c r="PRC30" s="579"/>
      <c r="PRD30" s="595"/>
      <c r="PRI30" s="592"/>
      <c r="PRK30" s="596"/>
      <c r="PRM30" s="592"/>
      <c r="PRN30" s="580"/>
      <c r="PRT30" s="581"/>
      <c r="PRV30" s="577"/>
      <c r="PRX30" s="578"/>
      <c r="PSA30" s="579"/>
      <c r="PSB30" s="595"/>
      <c r="PSG30" s="592"/>
      <c r="PSI30" s="596"/>
      <c r="PSK30" s="592"/>
      <c r="PSL30" s="580"/>
      <c r="PSR30" s="581"/>
      <c r="PST30" s="577"/>
      <c r="PSV30" s="578"/>
      <c r="PSY30" s="579"/>
      <c r="PSZ30" s="595"/>
      <c r="PTE30" s="592"/>
      <c r="PTG30" s="596"/>
      <c r="PTI30" s="592"/>
      <c r="PTJ30" s="580"/>
      <c r="PTP30" s="581"/>
      <c r="PTR30" s="577"/>
      <c r="PTT30" s="578"/>
      <c r="PTW30" s="579"/>
      <c r="PTX30" s="595"/>
      <c r="PUC30" s="592"/>
      <c r="PUE30" s="596"/>
      <c r="PUG30" s="592"/>
      <c r="PUH30" s="580"/>
      <c r="PUN30" s="581"/>
      <c r="PUP30" s="577"/>
      <c r="PUR30" s="578"/>
      <c r="PUU30" s="579"/>
      <c r="PUV30" s="595"/>
      <c r="PVA30" s="592"/>
      <c r="PVC30" s="596"/>
      <c r="PVE30" s="592"/>
      <c r="PVF30" s="580"/>
      <c r="PVL30" s="581"/>
      <c r="PVN30" s="577"/>
      <c r="PVP30" s="578"/>
      <c r="PVS30" s="579"/>
      <c r="PVT30" s="595"/>
      <c r="PVY30" s="592"/>
      <c r="PWA30" s="596"/>
      <c r="PWC30" s="592"/>
      <c r="PWD30" s="580"/>
      <c r="PWJ30" s="581"/>
      <c r="PWL30" s="577"/>
      <c r="PWN30" s="578"/>
      <c r="PWQ30" s="579"/>
      <c r="PWR30" s="595"/>
      <c r="PWW30" s="592"/>
      <c r="PWY30" s="596"/>
      <c r="PXA30" s="592"/>
      <c r="PXB30" s="580"/>
      <c r="PXH30" s="581"/>
      <c r="PXJ30" s="577"/>
      <c r="PXL30" s="578"/>
      <c r="PXO30" s="579"/>
      <c r="PXP30" s="595"/>
      <c r="PXU30" s="592"/>
      <c r="PXW30" s="596"/>
      <c r="PXY30" s="592"/>
      <c r="PXZ30" s="580"/>
      <c r="PYF30" s="581"/>
      <c r="PYH30" s="577"/>
      <c r="PYJ30" s="578"/>
      <c r="PYM30" s="579"/>
      <c r="PYN30" s="595"/>
      <c r="PYS30" s="592"/>
      <c r="PYU30" s="596"/>
      <c r="PYW30" s="592"/>
      <c r="PYX30" s="580"/>
      <c r="PZD30" s="581"/>
      <c r="PZF30" s="577"/>
      <c r="PZH30" s="578"/>
      <c r="PZK30" s="579"/>
      <c r="PZL30" s="595"/>
      <c r="PZQ30" s="592"/>
      <c r="PZS30" s="596"/>
      <c r="PZU30" s="592"/>
      <c r="PZV30" s="580"/>
      <c r="QAB30" s="581"/>
      <c r="QAD30" s="577"/>
      <c r="QAF30" s="578"/>
      <c r="QAI30" s="579"/>
      <c r="QAJ30" s="595"/>
      <c r="QAO30" s="592"/>
      <c r="QAQ30" s="596"/>
      <c r="QAS30" s="592"/>
      <c r="QAT30" s="580"/>
      <c r="QAZ30" s="581"/>
      <c r="QBB30" s="577"/>
      <c r="QBD30" s="578"/>
      <c r="QBG30" s="579"/>
      <c r="QBH30" s="595"/>
      <c r="QBM30" s="592"/>
      <c r="QBO30" s="596"/>
      <c r="QBQ30" s="592"/>
      <c r="QBR30" s="580"/>
      <c r="QBX30" s="581"/>
      <c r="QBZ30" s="577"/>
      <c r="QCB30" s="578"/>
      <c r="QCE30" s="579"/>
      <c r="QCF30" s="595"/>
      <c r="QCK30" s="592"/>
      <c r="QCM30" s="596"/>
      <c r="QCO30" s="592"/>
      <c r="QCP30" s="580"/>
      <c r="QCV30" s="581"/>
      <c r="QCX30" s="577"/>
      <c r="QCZ30" s="578"/>
      <c r="QDC30" s="579"/>
      <c r="QDD30" s="595"/>
      <c r="QDI30" s="592"/>
      <c r="QDK30" s="596"/>
      <c r="QDM30" s="592"/>
      <c r="QDN30" s="580"/>
      <c r="QDT30" s="581"/>
      <c r="QDV30" s="577"/>
      <c r="QDX30" s="578"/>
      <c r="QEA30" s="579"/>
      <c r="QEB30" s="595"/>
      <c r="QEG30" s="592"/>
      <c r="QEI30" s="596"/>
      <c r="QEK30" s="592"/>
      <c r="QEL30" s="580"/>
      <c r="QER30" s="581"/>
      <c r="QET30" s="577"/>
      <c r="QEV30" s="578"/>
      <c r="QEY30" s="579"/>
      <c r="QEZ30" s="595"/>
      <c r="QFE30" s="592"/>
      <c r="QFG30" s="596"/>
      <c r="QFI30" s="592"/>
      <c r="QFJ30" s="580"/>
      <c r="QFP30" s="581"/>
      <c r="QFR30" s="577"/>
      <c r="QFT30" s="578"/>
      <c r="QFW30" s="579"/>
      <c r="QFX30" s="595"/>
      <c r="QGC30" s="592"/>
      <c r="QGE30" s="596"/>
      <c r="QGG30" s="592"/>
      <c r="QGH30" s="580"/>
      <c r="QGN30" s="581"/>
      <c r="QGP30" s="577"/>
      <c r="QGR30" s="578"/>
      <c r="QGU30" s="579"/>
      <c r="QGV30" s="595"/>
      <c r="QHA30" s="592"/>
      <c r="QHC30" s="596"/>
      <c r="QHE30" s="592"/>
      <c r="QHF30" s="580"/>
      <c r="QHL30" s="581"/>
      <c r="QHN30" s="577"/>
      <c r="QHP30" s="578"/>
      <c r="QHS30" s="579"/>
      <c r="QHT30" s="595"/>
      <c r="QHY30" s="592"/>
      <c r="QIA30" s="596"/>
      <c r="QIC30" s="592"/>
      <c r="QID30" s="580"/>
      <c r="QIJ30" s="581"/>
      <c r="QIL30" s="577"/>
      <c r="QIN30" s="578"/>
      <c r="QIQ30" s="579"/>
      <c r="QIR30" s="595"/>
      <c r="QIW30" s="592"/>
      <c r="QIY30" s="596"/>
      <c r="QJA30" s="592"/>
      <c r="QJB30" s="580"/>
      <c r="QJH30" s="581"/>
      <c r="QJJ30" s="577"/>
      <c r="QJL30" s="578"/>
      <c r="QJO30" s="579"/>
      <c r="QJP30" s="595"/>
      <c r="QJU30" s="592"/>
      <c r="QJW30" s="596"/>
      <c r="QJY30" s="592"/>
      <c r="QJZ30" s="580"/>
      <c r="QKF30" s="581"/>
      <c r="QKH30" s="577"/>
      <c r="QKJ30" s="578"/>
      <c r="QKM30" s="579"/>
      <c r="QKN30" s="595"/>
      <c r="QKS30" s="592"/>
      <c r="QKU30" s="596"/>
      <c r="QKW30" s="592"/>
      <c r="QKX30" s="580"/>
      <c r="QLD30" s="581"/>
      <c r="QLF30" s="577"/>
      <c r="QLH30" s="578"/>
      <c r="QLK30" s="579"/>
      <c r="QLL30" s="595"/>
      <c r="QLQ30" s="592"/>
      <c r="QLS30" s="596"/>
      <c r="QLU30" s="592"/>
      <c r="QLV30" s="580"/>
      <c r="QMB30" s="581"/>
      <c r="QMD30" s="577"/>
      <c r="QMF30" s="578"/>
      <c r="QMI30" s="579"/>
      <c r="QMJ30" s="595"/>
      <c r="QMO30" s="592"/>
      <c r="QMQ30" s="596"/>
      <c r="QMS30" s="592"/>
      <c r="QMT30" s="580"/>
      <c r="QMZ30" s="581"/>
      <c r="QNB30" s="577"/>
      <c r="QND30" s="578"/>
      <c r="QNG30" s="579"/>
      <c r="QNH30" s="595"/>
      <c r="QNM30" s="592"/>
      <c r="QNO30" s="596"/>
      <c r="QNQ30" s="592"/>
      <c r="QNR30" s="580"/>
      <c r="QNX30" s="581"/>
      <c r="QNZ30" s="577"/>
      <c r="QOB30" s="578"/>
      <c r="QOE30" s="579"/>
      <c r="QOF30" s="595"/>
      <c r="QOK30" s="592"/>
      <c r="QOM30" s="596"/>
      <c r="QOO30" s="592"/>
      <c r="QOP30" s="580"/>
      <c r="QOV30" s="581"/>
      <c r="QOX30" s="577"/>
      <c r="QOZ30" s="578"/>
      <c r="QPC30" s="579"/>
      <c r="QPD30" s="595"/>
      <c r="QPI30" s="592"/>
      <c r="QPK30" s="596"/>
      <c r="QPM30" s="592"/>
      <c r="QPN30" s="580"/>
      <c r="QPT30" s="581"/>
      <c r="QPV30" s="577"/>
      <c r="QPX30" s="578"/>
      <c r="QQA30" s="579"/>
      <c r="QQB30" s="595"/>
      <c r="QQG30" s="592"/>
      <c r="QQI30" s="596"/>
      <c r="QQK30" s="592"/>
      <c r="QQL30" s="580"/>
      <c r="QQR30" s="581"/>
      <c r="QQT30" s="577"/>
      <c r="QQV30" s="578"/>
      <c r="QQY30" s="579"/>
      <c r="QQZ30" s="595"/>
      <c r="QRE30" s="592"/>
      <c r="QRG30" s="596"/>
      <c r="QRI30" s="592"/>
      <c r="QRJ30" s="580"/>
      <c r="QRP30" s="581"/>
      <c r="QRR30" s="577"/>
      <c r="QRT30" s="578"/>
      <c r="QRW30" s="579"/>
      <c r="QRX30" s="595"/>
      <c r="QSC30" s="592"/>
      <c r="QSE30" s="596"/>
      <c r="QSG30" s="592"/>
      <c r="QSH30" s="580"/>
      <c r="QSN30" s="581"/>
      <c r="QSP30" s="577"/>
      <c r="QSR30" s="578"/>
      <c r="QSU30" s="579"/>
      <c r="QSV30" s="595"/>
      <c r="QTA30" s="592"/>
      <c r="QTC30" s="596"/>
      <c r="QTE30" s="592"/>
      <c r="QTF30" s="580"/>
      <c r="QTL30" s="581"/>
      <c r="QTN30" s="577"/>
      <c r="QTP30" s="578"/>
      <c r="QTS30" s="579"/>
      <c r="QTT30" s="595"/>
      <c r="QTY30" s="592"/>
      <c r="QUA30" s="596"/>
      <c r="QUC30" s="592"/>
      <c r="QUD30" s="580"/>
      <c r="QUJ30" s="581"/>
      <c r="QUL30" s="577"/>
      <c r="QUN30" s="578"/>
      <c r="QUQ30" s="579"/>
      <c r="QUR30" s="595"/>
      <c r="QUW30" s="592"/>
      <c r="QUY30" s="596"/>
      <c r="QVA30" s="592"/>
      <c r="QVB30" s="580"/>
      <c r="QVH30" s="581"/>
      <c r="QVJ30" s="577"/>
      <c r="QVL30" s="578"/>
      <c r="QVO30" s="579"/>
      <c r="QVP30" s="595"/>
      <c r="QVU30" s="592"/>
      <c r="QVW30" s="596"/>
      <c r="QVY30" s="592"/>
      <c r="QVZ30" s="580"/>
      <c r="QWF30" s="581"/>
      <c r="QWH30" s="577"/>
      <c r="QWJ30" s="578"/>
      <c r="QWM30" s="579"/>
      <c r="QWN30" s="595"/>
      <c r="QWS30" s="592"/>
      <c r="QWU30" s="596"/>
      <c r="QWW30" s="592"/>
      <c r="QWX30" s="580"/>
      <c r="QXD30" s="581"/>
      <c r="QXF30" s="577"/>
      <c r="QXH30" s="578"/>
      <c r="QXK30" s="579"/>
      <c r="QXL30" s="595"/>
      <c r="QXQ30" s="592"/>
      <c r="QXS30" s="596"/>
      <c r="QXU30" s="592"/>
      <c r="QXV30" s="580"/>
      <c r="QYB30" s="581"/>
      <c r="QYD30" s="577"/>
      <c r="QYF30" s="578"/>
      <c r="QYI30" s="579"/>
      <c r="QYJ30" s="595"/>
      <c r="QYO30" s="592"/>
      <c r="QYQ30" s="596"/>
      <c r="QYS30" s="592"/>
      <c r="QYT30" s="580"/>
      <c r="QYZ30" s="581"/>
      <c r="QZB30" s="577"/>
      <c r="QZD30" s="578"/>
      <c r="QZG30" s="579"/>
      <c r="QZH30" s="595"/>
      <c r="QZM30" s="592"/>
      <c r="QZO30" s="596"/>
      <c r="QZQ30" s="592"/>
      <c r="QZR30" s="580"/>
      <c r="QZX30" s="581"/>
      <c r="QZZ30" s="577"/>
      <c r="RAB30" s="578"/>
      <c r="RAE30" s="579"/>
      <c r="RAF30" s="595"/>
      <c r="RAK30" s="592"/>
      <c r="RAM30" s="596"/>
      <c r="RAO30" s="592"/>
      <c r="RAP30" s="580"/>
      <c r="RAV30" s="581"/>
      <c r="RAX30" s="577"/>
      <c r="RAZ30" s="578"/>
      <c r="RBC30" s="579"/>
      <c r="RBD30" s="595"/>
      <c r="RBI30" s="592"/>
      <c r="RBK30" s="596"/>
      <c r="RBM30" s="592"/>
      <c r="RBN30" s="580"/>
      <c r="RBT30" s="581"/>
      <c r="RBV30" s="577"/>
      <c r="RBX30" s="578"/>
      <c r="RCA30" s="579"/>
      <c r="RCB30" s="595"/>
      <c r="RCG30" s="592"/>
      <c r="RCI30" s="596"/>
      <c r="RCK30" s="592"/>
      <c r="RCL30" s="580"/>
      <c r="RCR30" s="581"/>
      <c r="RCT30" s="577"/>
      <c r="RCV30" s="578"/>
      <c r="RCY30" s="579"/>
      <c r="RCZ30" s="595"/>
      <c r="RDE30" s="592"/>
      <c r="RDG30" s="596"/>
      <c r="RDI30" s="592"/>
      <c r="RDJ30" s="580"/>
      <c r="RDP30" s="581"/>
      <c r="RDR30" s="577"/>
      <c r="RDT30" s="578"/>
      <c r="RDW30" s="579"/>
      <c r="RDX30" s="595"/>
      <c r="REC30" s="592"/>
      <c r="REE30" s="596"/>
      <c r="REG30" s="592"/>
      <c r="REH30" s="580"/>
      <c r="REN30" s="581"/>
      <c r="REP30" s="577"/>
      <c r="RER30" s="578"/>
      <c r="REU30" s="579"/>
      <c r="REV30" s="595"/>
      <c r="RFA30" s="592"/>
      <c r="RFC30" s="596"/>
      <c r="RFE30" s="592"/>
      <c r="RFF30" s="580"/>
      <c r="RFL30" s="581"/>
      <c r="RFN30" s="577"/>
      <c r="RFP30" s="578"/>
      <c r="RFS30" s="579"/>
      <c r="RFT30" s="595"/>
      <c r="RFY30" s="592"/>
      <c r="RGA30" s="596"/>
      <c r="RGC30" s="592"/>
      <c r="RGD30" s="580"/>
      <c r="RGJ30" s="581"/>
      <c r="RGL30" s="577"/>
      <c r="RGN30" s="578"/>
      <c r="RGQ30" s="579"/>
      <c r="RGR30" s="595"/>
      <c r="RGW30" s="592"/>
      <c r="RGY30" s="596"/>
      <c r="RHA30" s="592"/>
      <c r="RHB30" s="580"/>
      <c r="RHH30" s="581"/>
      <c r="RHJ30" s="577"/>
      <c r="RHL30" s="578"/>
      <c r="RHO30" s="579"/>
      <c r="RHP30" s="595"/>
      <c r="RHU30" s="592"/>
      <c r="RHW30" s="596"/>
      <c r="RHY30" s="592"/>
      <c r="RHZ30" s="580"/>
      <c r="RIF30" s="581"/>
      <c r="RIH30" s="577"/>
      <c r="RIJ30" s="578"/>
      <c r="RIM30" s="579"/>
      <c r="RIN30" s="595"/>
      <c r="RIS30" s="592"/>
      <c r="RIU30" s="596"/>
      <c r="RIW30" s="592"/>
      <c r="RIX30" s="580"/>
      <c r="RJD30" s="581"/>
      <c r="RJF30" s="577"/>
      <c r="RJH30" s="578"/>
      <c r="RJK30" s="579"/>
      <c r="RJL30" s="595"/>
      <c r="RJQ30" s="592"/>
      <c r="RJS30" s="596"/>
      <c r="RJU30" s="592"/>
      <c r="RJV30" s="580"/>
      <c r="RKB30" s="581"/>
      <c r="RKD30" s="577"/>
      <c r="RKF30" s="578"/>
      <c r="RKI30" s="579"/>
      <c r="RKJ30" s="595"/>
      <c r="RKO30" s="592"/>
      <c r="RKQ30" s="596"/>
      <c r="RKS30" s="592"/>
      <c r="RKT30" s="580"/>
      <c r="RKZ30" s="581"/>
      <c r="RLB30" s="577"/>
      <c r="RLD30" s="578"/>
      <c r="RLG30" s="579"/>
      <c r="RLH30" s="595"/>
      <c r="RLM30" s="592"/>
      <c r="RLO30" s="596"/>
      <c r="RLQ30" s="592"/>
      <c r="RLR30" s="580"/>
      <c r="RLX30" s="581"/>
      <c r="RLZ30" s="577"/>
      <c r="RMB30" s="578"/>
      <c r="RME30" s="579"/>
      <c r="RMF30" s="595"/>
      <c r="RMK30" s="592"/>
      <c r="RMM30" s="596"/>
      <c r="RMO30" s="592"/>
      <c r="RMP30" s="580"/>
      <c r="RMV30" s="581"/>
      <c r="RMX30" s="577"/>
      <c r="RMZ30" s="578"/>
      <c r="RNC30" s="579"/>
      <c r="RND30" s="595"/>
      <c r="RNI30" s="592"/>
      <c r="RNK30" s="596"/>
      <c r="RNM30" s="592"/>
      <c r="RNN30" s="580"/>
      <c r="RNT30" s="581"/>
      <c r="RNV30" s="577"/>
      <c r="RNX30" s="578"/>
      <c r="ROA30" s="579"/>
      <c r="ROB30" s="595"/>
      <c r="ROG30" s="592"/>
      <c r="ROI30" s="596"/>
      <c r="ROK30" s="592"/>
      <c r="ROL30" s="580"/>
      <c r="ROR30" s="581"/>
      <c r="ROT30" s="577"/>
      <c r="ROV30" s="578"/>
      <c r="ROY30" s="579"/>
      <c r="ROZ30" s="595"/>
      <c r="RPE30" s="592"/>
      <c r="RPG30" s="596"/>
      <c r="RPI30" s="592"/>
      <c r="RPJ30" s="580"/>
      <c r="RPP30" s="581"/>
      <c r="RPR30" s="577"/>
      <c r="RPT30" s="578"/>
      <c r="RPW30" s="579"/>
      <c r="RPX30" s="595"/>
      <c r="RQC30" s="592"/>
      <c r="RQE30" s="596"/>
      <c r="RQG30" s="592"/>
      <c r="RQH30" s="580"/>
      <c r="RQN30" s="581"/>
      <c r="RQP30" s="577"/>
      <c r="RQR30" s="578"/>
      <c r="RQU30" s="579"/>
      <c r="RQV30" s="595"/>
      <c r="RRA30" s="592"/>
      <c r="RRC30" s="596"/>
      <c r="RRE30" s="592"/>
      <c r="RRF30" s="580"/>
      <c r="RRL30" s="581"/>
      <c r="RRN30" s="577"/>
      <c r="RRP30" s="578"/>
      <c r="RRS30" s="579"/>
      <c r="RRT30" s="595"/>
      <c r="RRY30" s="592"/>
      <c r="RSA30" s="596"/>
      <c r="RSC30" s="592"/>
      <c r="RSD30" s="580"/>
      <c r="RSJ30" s="581"/>
      <c r="RSL30" s="577"/>
      <c r="RSN30" s="578"/>
      <c r="RSQ30" s="579"/>
      <c r="RSR30" s="595"/>
      <c r="RSW30" s="592"/>
      <c r="RSY30" s="596"/>
      <c r="RTA30" s="592"/>
      <c r="RTB30" s="580"/>
      <c r="RTH30" s="581"/>
      <c r="RTJ30" s="577"/>
      <c r="RTL30" s="578"/>
      <c r="RTO30" s="579"/>
      <c r="RTP30" s="595"/>
      <c r="RTU30" s="592"/>
      <c r="RTW30" s="596"/>
      <c r="RTY30" s="592"/>
      <c r="RTZ30" s="580"/>
      <c r="RUF30" s="581"/>
      <c r="RUH30" s="577"/>
      <c r="RUJ30" s="578"/>
      <c r="RUM30" s="579"/>
      <c r="RUN30" s="595"/>
      <c r="RUS30" s="592"/>
      <c r="RUU30" s="596"/>
      <c r="RUW30" s="592"/>
      <c r="RUX30" s="580"/>
      <c r="RVD30" s="581"/>
      <c r="RVF30" s="577"/>
      <c r="RVH30" s="578"/>
      <c r="RVK30" s="579"/>
      <c r="RVL30" s="595"/>
      <c r="RVQ30" s="592"/>
      <c r="RVS30" s="596"/>
      <c r="RVU30" s="592"/>
      <c r="RVV30" s="580"/>
      <c r="RWB30" s="581"/>
      <c r="RWD30" s="577"/>
      <c r="RWF30" s="578"/>
      <c r="RWI30" s="579"/>
      <c r="RWJ30" s="595"/>
      <c r="RWO30" s="592"/>
      <c r="RWQ30" s="596"/>
      <c r="RWS30" s="592"/>
      <c r="RWT30" s="580"/>
      <c r="RWZ30" s="581"/>
      <c r="RXB30" s="577"/>
      <c r="RXD30" s="578"/>
      <c r="RXG30" s="579"/>
      <c r="RXH30" s="595"/>
      <c r="RXM30" s="592"/>
      <c r="RXO30" s="596"/>
      <c r="RXQ30" s="592"/>
      <c r="RXR30" s="580"/>
      <c r="RXX30" s="581"/>
      <c r="RXZ30" s="577"/>
      <c r="RYB30" s="578"/>
      <c r="RYE30" s="579"/>
      <c r="RYF30" s="595"/>
      <c r="RYK30" s="592"/>
      <c r="RYM30" s="596"/>
      <c r="RYO30" s="592"/>
      <c r="RYP30" s="580"/>
      <c r="RYV30" s="581"/>
      <c r="RYX30" s="577"/>
      <c r="RYZ30" s="578"/>
      <c r="RZC30" s="579"/>
      <c r="RZD30" s="595"/>
      <c r="RZI30" s="592"/>
      <c r="RZK30" s="596"/>
      <c r="RZM30" s="592"/>
      <c r="RZN30" s="580"/>
      <c r="RZT30" s="581"/>
      <c r="RZV30" s="577"/>
      <c r="RZX30" s="578"/>
      <c r="SAA30" s="579"/>
      <c r="SAB30" s="595"/>
      <c r="SAG30" s="592"/>
      <c r="SAI30" s="596"/>
      <c r="SAK30" s="592"/>
      <c r="SAL30" s="580"/>
      <c r="SAR30" s="581"/>
      <c r="SAT30" s="577"/>
      <c r="SAV30" s="578"/>
      <c r="SAY30" s="579"/>
      <c r="SAZ30" s="595"/>
      <c r="SBE30" s="592"/>
      <c r="SBG30" s="596"/>
      <c r="SBI30" s="592"/>
      <c r="SBJ30" s="580"/>
      <c r="SBP30" s="581"/>
      <c r="SBR30" s="577"/>
      <c r="SBT30" s="578"/>
      <c r="SBW30" s="579"/>
      <c r="SBX30" s="595"/>
      <c r="SCC30" s="592"/>
      <c r="SCE30" s="596"/>
      <c r="SCG30" s="592"/>
      <c r="SCH30" s="580"/>
      <c r="SCN30" s="581"/>
      <c r="SCP30" s="577"/>
      <c r="SCR30" s="578"/>
      <c r="SCU30" s="579"/>
      <c r="SCV30" s="595"/>
      <c r="SDA30" s="592"/>
      <c r="SDC30" s="596"/>
      <c r="SDE30" s="592"/>
      <c r="SDF30" s="580"/>
      <c r="SDL30" s="581"/>
      <c r="SDN30" s="577"/>
      <c r="SDP30" s="578"/>
      <c r="SDS30" s="579"/>
      <c r="SDT30" s="595"/>
      <c r="SDY30" s="592"/>
      <c r="SEA30" s="596"/>
      <c r="SEC30" s="592"/>
      <c r="SED30" s="580"/>
      <c r="SEJ30" s="581"/>
      <c r="SEL30" s="577"/>
      <c r="SEN30" s="578"/>
      <c r="SEQ30" s="579"/>
      <c r="SER30" s="595"/>
      <c r="SEW30" s="592"/>
      <c r="SEY30" s="596"/>
      <c r="SFA30" s="592"/>
      <c r="SFB30" s="580"/>
      <c r="SFH30" s="581"/>
      <c r="SFJ30" s="577"/>
      <c r="SFL30" s="578"/>
      <c r="SFO30" s="579"/>
      <c r="SFP30" s="595"/>
      <c r="SFU30" s="592"/>
      <c r="SFW30" s="596"/>
      <c r="SFY30" s="592"/>
      <c r="SFZ30" s="580"/>
      <c r="SGF30" s="581"/>
      <c r="SGH30" s="577"/>
      <c r="SGJ30" s="578"/>
      <c r="SGM30" s="579"/>
      <c r="SGN30" s="595"/>
      <c r="SGS30" s="592"/>
      <c r="SGU30" s="596"/>
      <c r="SGW30" s="592"/>
      <c r="SGX30" s="580"/>
      <c r="SHD30" s="581"/>
      <c r="SHF30" s="577"/>
      <c r="SHH30" s="578"/>
      <c r="SHK30" s="579"/>
      <c r="SHL30" s="595"/>
      <c r="SHQ30" s="592"/>
      <c r="SHS30" s="596"/>
      <c r="SHU30" s="592"/>
      <c r="SHV30" s="580"/>
      <c r="SIB30" s="581"/>
      <c r="SID30" s="577"/>
      <c r="SIF30" s="578"/>
      <c r="SII30" s="579"/>
      <c r="SIJ30" s="595"/>
      <c r="SIO30" s="592"/>
      <c r="SIQ30" s="596"/>
      <c r="SIS30" s="592"/>
      <c r="SIT30" s="580"/>
      <c r="SIZ30" s="581"/>
      <c r="SJB30" s="577"/>
      <c r="SJD30" s="578"/>
      <c r="SJG30" s="579"/>
      <c r="SJH30" s="595"/>
      <c r="SJM30" s="592"/>
      <c r="SJO30" s="596"/>
      <c r="SJQ30" s="592"/>
      <c r="SJR30" s="580"/>
      <c r="SJX30" s="581"/>
      <c r="SJZ30" s="577"/>
      <c r="SKB30" s="578"/>
      <c r="SKE30" s="579"/>
      <c r="SKF30" s="595"/>
      <c r="SKK30" s="592"/>
      <c r="SKM30" s="596"/>
      <c r="SKO30" s="592"/>
      <c r="SKP30" s="580"/>
      <c r="SKV30" s="581"/>
      <c r="SKX30" s="577"/>
      <c r="SKZ30" s="578"/>
      <c r="SLC30" s="579"/>
      <c r="SLD30" s="595"/>
      <c r="SLI30" s="592"/>
      <c r="SLK30" s="596"/>
      <c r="SLM30" s="592"/>
      <c r="SLN30" s="580"/>
      <c r="SLT30" s="581"/>
      <c r="SLV30" s="577"/>
      <c r="SLX30" s="578"/>
      <c r="SMA30" s="579"/>
      <c r="SMB30" s="595"/>
      <c r="SMG30" s="592"/>
      <c r="SMI30" s="596"/>
      <c r="SMK30" s="592"/>
      <c r="SML30" s="580"/>
      <c r="SMR30" s="581"/>
      <c r="SMT30" s="577"/>
      <c r="SMV30" s="578"/>
      <c r="SMY30" s="579"/>
      <c r="SMZ30" s="595"/>
      <c r="SNE30" s="592"/>
      <c r="SNG30" s="596"/>
      <c r="SNI30" s="592"/>
      <c r="SNJ30" s="580"/>
      <c r="SNP30" s="581"/>
      <c r="SNR30" s="577"/>
      <c r="SNT30" s="578"/>
      <c r="SNW30" s="579"/>
      <c r="SNX30" s="595"/>
      <c r="SOC30" s="592"/>
      <c r="SOE30" s="596"/>
      <c r="SOG30" s="592"/>
      <c r="SOH30" s="580"/>
      <c r="SON30" s="581"/>
      <c r="SOP30" s="577"/>
      <c r="SOR30" s="578"/>
      <c r="SOU30" s="579"/>
      <c r="SOV30" s="595"/>
      <c r="SPA30" s="592"/>
      <c r="SPC30" s="596"/>
      <c r="SPE30" s="592"/>
      <c r="SPF30" s="580"/>
      <c r="SPL30" s="581"/>
      <c r="SPN30" s="577"/>
      <c r="SPP30" s="578"/>
      <c r="SPS30" s="579"/>
      <c r="SPT30" s="595"/>
      <c r="SPY30" s="592"/>
      <c r="SQA30" s="596"/>
      <c r="SQC30" s="592"/>
      <c r="SQD30" s="580"/>
      <c r="SQJ30" s="581"/>
      <c r="SQL30" s="577"/>
      <c r="SQN30" s="578"/>
      <c r="SQQ30" s="579"/>
      <c r="SQR30" s="595"/>
      <c r="SQW30" s="592"/>
      <c r="SQY30" s="596"/>
      <c r="SRA30" s="592"/>
      <c r="SRB30" s="580"/>
      <c r="SRH30" s="581"/>
      <c r="SRJ30" s="577"/>
      <c r="SRL30" s="578"/>
      <c r="SRO30" s="579"/>
      <c r="SRP30" s="595"/>
      <c r="SRU30" s="592"/>
      <c r="SRW30" s="596"/>
      <c r="SRY30" s="592"/>
      <c r="SRZ30" s="580"/>
      <c r="SSF30" s="581"/>
      <c r="SSH30" s="577"/>
      <c r="SSJ30" s="578"/>
      <c r="SSM30" s="579"/>
      <c r="SSN30" s="595"/>
      <c r="SSS30" s="592"/>
      <c r="SSU30" s="596"/>
      <c r="SSW30" s="592"/>
      <c r="SSX30" s="580"/>
      <c r="STD30" s="581"/>
      <c r="STF30" s="577"/>
      <c r="STH30" s="578"/>
      <c r="STK30" s="579"/>
      <c r="STL30" s="595"/>
      <c r="STQ30" s="592"/>
      <c r="STS30" s="596"/>
      <c r="STU30" s="592"/>
      <c r="STV30" s="580"/>
      <c r="SUB30" s="581"/>
      <c r="SUD30" s="577"/>
      <c r="SUF30" s="578"/>
      <c r="SUI30" s="579"/>
      <c r="SUJ30" s="595"/>
      <c r="SUO30" s="592"/>
      <c r="SUQ30" s="596"/>
      <c r="SUS30" s="592"/>
      <c r="SUT30" s="580"/>
      <c r="SUZ30" s="581"/>
      <c r="SVB30" s="577"/>
      <c r="SVD30" s="578"/>
      <c r="SVG30" s="579"/>
      <c r="SVH30" s="595"/>
      <c r="SVM30" s="592"/>
      <c r="SVO30" s="596"/>
      <c r="SVQ30" s="592"/>
      <c r="SVR30" s="580"/>
      <c r="SVX30" s="581"/>
      <c r="SVZ30" s="577"/>
      <c r="SWB30" s="578"/>
      <c r="SWE30" s="579"/>
      <c r="SWF30" s="595"/>
      <c r="SWK30" s="592"/>
      <c r="SWM30" s="596"/>
      <c r="SWO30" s="592"/>
      <c r="SWP30" s="580"/>
      <c r="SWV30" s="581"/>
      <c r="SWX30" s="577"/>
      <c r="SWZ30" s="578"/>
      <c r="SXC30" s="579"/>
      <c r="SXD30" s="595"/>
      <c r="SXI30" s="592"/>
      <c r="SXK30" s="596"/>
      <c r="SXM30" s="592"/>
      <c r="SXN30" s="580"/>
      <c r="SXT30" s="581"/>
      <c r="SXV30" s="577"/>
      <c r="SXX30" s="578"/>
      <c r="SYA30" s="579"/>
      <c r="SYB30" s="595"/>
      <c r="SYG30" s="592"/>
      <c r="SYI30" s="596"/>
      <c r="SYK30" s="592"/>
      <c r="SYL30" s="580"/>
      <c r="SYR30" s="581"/>
      <c r="SYT30" s="577"/>
      <c r="SYV30" s="578"/>
      <c r="SYY30" s="579"/>
      <c r="SYZ30" s="595"/>
      <c r="SZE30" s="592"/>
      <c r="SZG30" s="596"/>
      <c r="SZI30" s="592"/>
      <c r="SZJ30" s="580"/>
      <c r="SZP30" s="581"/>
      <c r="SZR30" s="577"/>
      <c r="SZT30" s="578"/>
      <c r="SZW30" s="579"/>
      <c r="SZX30" s="595"/>
      <c r="TAC30" s="592"/>
      <c r="TAE30" s="596"/>
      <c r="TAG30" s="592"/>
      <c r="TAH30" s="580"/>
      <c r="TAN30" s="581"/>
      <c r="TAP30" s="577"/>
      <c r="TAR30" s="578"/>
      <c r="TAU30" s="579"/>
      <c r="TAV30" s="595"/>
      <c r="TBA30" s="592"/>
      <c r="TBC30" s="596"/>
      <c r="TBE30" s="592"/>
      <c r="TBF30" s="580"/>
      <c r="TBL30" s="581"/>
      <c r="TBN30" s="577"/>
      <c r="TBP30" s="578"/>
      <c r="TBS30" s="579"/>
      <c r="TBT30" s="595"/>
      <c r="TBY30" s="592"/>
      <c r="TCA30" s="596"/>
      <c r="TCC30" s="592"/>
      <c r="TCD30" s="580"/>
      <c r="TCJ30" s="581"/>
      <c r="TCL30" s="577"/>
      <c r="TCN30" s="578"/>
      <c r="TCQ30" s="579"/>
      <c r="TCR30" s="595"/>
      <c r="TCW30" s="592"/>
      <c r="TCY30" s="596"/>
      <c r="TDA30" s="592"/>
      <c r="TDB30" s="580"/>
      <c r="TDH30" s="581"/>
      <c r="TDJ30" s="577"/>
      <c r="TDL30" s="578"/>
      <c r="TDO30" s="579"/>
      <c r="TDP30" s="595"/>
      <c r="TDU30" s="592"/>
      <c r="TDW30" s="596"/>
      <c r="TDY30" s="592"/>
      <c r="TDZ30" s="580"/>
      <c r="TEF30" s="581"/>
      <c r="TEH30" s="577"/>
      <c r="TEJ30" s="578"/>
      <c r="TEM30" s="579"/>
      <c r="TEN30" s="595"/>
      <c r="TES30" s="592"/>
      <c r="TEU30" s="596"/>
      <c r="TEW30" s="592"/>
      <c r="TEX30" s="580"/>
      <c r="TFD30" s="581"/>
      <c r="TFF30" s="577"/>
      <c r="TFH30" s="578"/>
      <c r="TFK30" s="579"/>
      <c r="TFL30" s="595"/>
      <c r="TFQ30" s="592"/>
      <c r="TFS30" s="596"/>
      <c r="TFU30" s="592"/>
      <c r="TFV30" s="580"/>
      <c r="TGB30" s="581"/>
      <c r="TGD30" s="577"/>
      <c r="TGF30" s="578"/>
      <c r="TGI30" s="579"/>
      <c r="TGJ30" s="595"/>
      <c r="TGO30" s="592"/>
      <c r="TGQ30" s="596"/>
      <c r="TGS30" s="592"/>
      <c r="TGT30" s="580"/>
      <c r="TGZ30" s="581"/>
      <c r="THB30" s="577"/>
      <c r="THD30" s="578"/>
      <c r="THG30" s="579"/>
      <c r="THH30" s="595"/>
      <c r="THM30" s="592"/>
      <c r="THO30" s="596"/>
      <c r="THQ30" s="592"/>
      <c r="THR30" s="580"/>
      <c r="THX30" s="581"/>
      <c r="THZ30" s="577"/>
      <c r="TIB30" s="578"/>
      <c r="TIE30" s="579"/>
      <c r="TIF30" s="595"/>
      <c r="TIK30" s="592"/>
      <c r="TIM30" s="596"/>
      <c r="TIO30" s="592"/>
      <c r="TIP30" s="580"/>
      <c r="TIV30" s="581"/>
      <c r="TIX30" s="577"/>
      <c r="TIZ30" s="578"/>
      <c r="TJC30" s="579"/>
      <c r="TJD30" s="595"/>
      <c r="TJI30" s="592"/>
      <c r="TJK30" s="596"/>
      <c r="TJM30" s="592"/>
      <c r="TJN30" s="580"/>
      <c r="TJT30" s="581"/>
      <c r="TJV30" s="577"/>
      <c r="TJX30" s="578"/>
      <c r="TKA30" s="579"/>
      <c r="TKB30" s="595"/>
      <c r="TKG30" s="592"/>
      <c r="TKI30" s="596"/>
      <c r="TKK30" s="592"/>
      <c r="TKL30" s="580"/>
      <c r="TKR30" s="581"/>
      <c r="TKT30" s="577"/>
      <c r="TKV30" s="578"/>
      <c r="TKY30" s="579"/>
      <c r="TKZ30" s="595"/>
      <c r="TLE30" s="592"/>
      <c r="TLG30" s="596"/>
      <c r="TLI30" s="592"/>
      <c r="TLJ30" s="580"/>
      <c r="TLP30" s="581"/>
      <c r="TLR30" s="577"/>
      <c r="TLT30" s="578"/>
      <c r="TLW30" s="579"/>
      <c r="TLX30" s="595"/>
      <c r="TMC30" s="592"/>
      <c r="TME30" s="596"/>
      <c r="TMG30" s="592"/>
      <c r="TMH30" s="580"/>
      <c r="TMN30" s="581"/>
      <c r="TMP30" s="577"/>
      <c r="TMR30" s="578"/>
      <c r="TMU30" s="579"/>
      <c r="TMV30" s="595"/>
      <c r="TNA30" s="592"/>
      <c r="TNC30" s="596"/>
      <c r="TNE30" s="592"/>
      <c r="TNF30" s="580"/>
      <c r="TNL30" s="581"/>
      <c r="TNN30" s="577"/>
      <c r="TNP30" s="578"/>
      <c r="TNS30" s="579"/>
      <c r="TNT30" s="595"/>
      <c r="TNY30" s="592"/>
      <c r="TOA30" s="596"/>
      <c r="TOC30" s="592"/>
      <c r="TOD30" s="580"/>
      <c r="TOJ30" s="581"/>
      <c r="TOL30" s="577"/>
      <c r="TON30" s="578"/>
      <c r="TOQ30" s="579"/>
      <c r="TOR30" s="595"/>
      <c r="TOW30" s="592"/>
      <c r="TOY30" s="596"/>
      <c r="TPA30" s="592"/>
      <c r="TPB30" s="580"/>
      <c r="TPH30" s="581"/>
      <c r="TPJ30" s="577"/>
      <c r="TPL30" s="578"/>
      <c r="TPO30" s="579"/>
      <c r="TPP30" s="595"/>
      <c r="TPU30" s="592"/>
      <c r="TPW30" s="596"/>
      <c r="TPY30" s="592"/>
      <c r="TPZ30" s="580"/>
      <c r="TQF30" s="581"/>
      <c r="TQH30" s="577"/>
      <c r="TQJ30" s="578"/>
      <c r="TQM30" s="579"/>
      <c r="TQN30" s="595"/>
      <c r="TQS30" s="592"/>
      <c r="TQU30" s="596"/>
      <c r="TQW30" s="592"/>
      <c r="TQX30" s="580"/>
      <c r="TRD30" s="581"/>
      <c r="TRF30" s="577"/>
      <c r="TRH30" s="578"/>
      <c r="TRK30" s="579"/>
      <c r="TRL30" s="595"/>
      <c r="TRQ30" s="592"/>
      <c r="TRS30" s="596"/>
      <c r="TRU30" s="592"/>
      <c r="TRV30" s="580"/>
      <c r="TSB30" s="581"/>
      <c r="TSD30" s="577"/>
      <c r="TSF30" s="578"/>
      <c r="TSI30" s="579"/>
      <c r="TSJ30" s="595"/>
      <c r="TSO30" s="592"/>
      <c r="TSQ30" s="596"/>
      <c r="TSS30" s="592"/>
      <c r="TST30" s="580"/>
      <c r="TSZ30" s="581"/>
      <c r="TTB30" s="577"/>
      <c r="TTD30" s="578"/>
      <c r="TTG30" s="579"/>
      <c r="TTH30" s="595"/>
      <c r="TTM30" s="592"/>
      <c r="TTO30" s="596"/>
      <c r="TTQ30" s="592"/>
      <c r="TTR30" s="580"/>
      <c r="TTX30" s="581"/>
      <c r="TTZ30" s="577"/>
      <c r="TUB30" s="578"/>
      <c r="TUE30" s="579"/>
      <c r="TUF30" s="595"/>
      <c r="TUK30" s="592"/>
      <c r="TUM30" s="596"/>
      <c r="TUO30" s="592"/>
      <c r="TUP30" s="580"/>
      <c r="TUV30" s="581"/>
      <c r="TUX30" s="577"/>
      <c r="TUZ30" s="578"/>
      <c r="TVC30" s="579"/>
      <c r="TVD30" s="595"/>
      <c r="TVI30" s="592"/>
      <c r="TVK30" s="596"/>
      <c r="TVM30" s="592"/>
      <c r="TVN30" s="580"/>
      <c r="TVT30" s="581"/>
      <c r="TVV30" s="577"/>
      <c r="TVX30" s="578"/>
      <c r="TWA30" s="579"/>
      <c r="TWB30" s="595"/>
      <c r="TWG30" s="592"/>
      <c r="TWI30" s="596"/>
      <c r="TWK30" s="592"/>
      <c r="TWL30" s="580"/>
      <c r="TWR30" s="581"/>
      <c r="TWT30" s="577"/>
      <c r="TWV30" s="578"/>
      <c r="TWY30" s="579"/>
      <c r="TWZ30" s="595"/>
      <c r="TXE30" s="592"/>
      <c r="TXG30" s="596"/>
      <c r="TXI30" s="592"/>
      <c r="TXJ30" s="580"/>
      <c r="TXP30" s="581"/>
      <c r="TXR30" s="577"/>
      <c r="TXT30" s="578"/>
      <c r="TXW30" s="579"/>
      <c r="TXX30" s="595"/>
      <c r="TYC30" s="592"/>
      <c r="TYE30" s="596"/>
      <c r="TYG30" s="592"/>
      <c r="TYH30" s="580"/>
      <c r="TYN30" s="581"/>
      <c r="TYP30" s="577"/>
      <c r="TYR30" s="578"/>
      <c r="TYU30" s="579"/>
      <c r="TYV30" s="595"/>
      <c r="TZA30" s="592"/>
      <c r="TZC30" s="596"/>
      <c r="TZE30" s="592"/>
      <c r="TZF30" s="580"/>
      <c r="TZL30" s="581"/>
      <c r="TZN30" s="577"/>
      <c r="TZP30" s="578"/>
      <c r="TZS30" s="579"/>
      <c r="TZT30" s="595"/>
      <c r="TZY30" s="592"/>
      <c r="UAA30" s="596"/>
      <c r="UAC30" s="592"/>
      <c r="UAD30" s="580"/>
      <c r="UAJ30" s="581"/>
      <c r="UAL30" s="577"/>
      <c r="UAN30" s="578"/>
      <c r="UAQ30" s="579"/>
      <c r="UAR30" s="595"/>
      <c r="UAW30" s="592"/>
      <c r="UAY30" s="596"/>
      <c r="UBA30" s="592"/>
      <c r="UBB30" s="580"/>
      <c r="UBH30" s="581"/>
      <c r="UBJ30" s="577"/>
      <c r="UBL30" s="578"/>
      <c r="UBO30" s="579"/>
      <c r="UBP30" s="595"/>
      <c r="UBU30" s="592"/>
      <c r="UBW30" s="596"/>
      <c r="UBY30" s="592"/>
      <c r="UBZ30" s="580"/>
      <c r="UCF30" s="581"/>
      <c r="UCH30" s="577"/>
      <c r="UCJ30" s="578"/>
      <c r="UCM30" s="579"/>
      <c r="UCN30" s="595"/>
      <c r="UCS30" s="592"/>
      <c r="UCU30" s="596"/>
      <c r="UCW30" s="592"/>
      <c r="UCX30" s="580"/>
      <c r="UDD30" s="581"/>
      <c r="UDF30" s="577"/>
      <c r="UDH30" s="578"/>
      <c r="UDK30" s="579"/>
      <c r="UDL30" s="595"/>
      <c r="UDQ30" s="592"/>
      <c r="UDS30" s="596"/>
      <c r="UDU30" s="592"/>
      <c r="UDV30" s="580"/>
      <c r="UEB30" s="581"/>
      <c r="UED30" s="577"/>
      <c r="UEF30" s="578"/>
      <c r="UEI30" s="579"/>
      <c r="UEJ30" s="595"/>
      <c r="UEO30" s="592"/>
      <c r="UEQ30" s="596"/>
      <c r="UES30" s="592"/>
      <c r="UET30" s="580"/>
      <c r="UEZ30" s="581"/>
      <c r="UFB30" s="577"/>
      <c r="UFD30" s="578"/>
      <c r="UFG30" s="579"/>
      <c r="UFH30" s="595"/>
      <c r="UFM30" s="592"/>
      <c r="UFO30" s="596"/>
      <c r="UFQ30" s="592"/>
      <c r="UFR30" s="580"/>
      <c r="UFX30" s="581"/>
      <c r="UFZ30" s="577"/>
      <c r="UGB30" s="578"/>
      <c r="UGE30" s="579"/>
      <c r="UGF30" s="595"/>
      <c r="UGK30" s="592"/>
      <c r="UGM30" s="596"/>
      <c r="UGO30" s="592"/>
      <c r="UGP30" s="580"/>
      <c r="UGV30" s="581"/>
      <c r="UGX30" s="577"/>
      <c r="UGZ30" s="578"/>
      <c r="UHC30" s="579"/>
      <c r="UHD30" s="595"/>
      <c r="UHI30" s="592"/>
      <c r="UHK30" s="596"/>
      <c r="UHM30" s="592"/>
      <c r="UHN30" s="580"/>
      <c r="UHT30" s="581"/>
      <c r="UHV30" s="577"/>
      <c r="UHX30" s="578"/>
      <c r="UIA30" s="579"/>
      <c r="UIB30" s="595"/>
      <c r="UIG30" s="592"/>
      <c r="UII30" s="596"/>
      <c r="UIK30" s="592"/>
      <c r="UIL30" s="580"/>
      <c r="UIR30" s="581"/>
      <c r="UIT30" s="577"/>
      <c r="UIV30" s="578"/>
      <c r="UIY30" s="579"/>
      <c r="UIZ30" s="595"/>
      <c r="UJE30" s="592"/>
      <c r="UJG30" s="596"/>
      <c r="UJI30" s="592"/>
      <c r="UJJ30" s="580"/>
      <c r="UJP30" s="581"/>
      <c r="UJR30" s="577"/>
      <c r="UJT30" s="578"/>
      <c r="UJW30" s="579"/>
      <c r="UJX30" s="595"/>
      <c r="UKC30" s="592"/>
      <c r="UKE30" s="596"/>
      <c r="UKG30" s="592"/>
      <c r="UKH30" s="580"/>
      <c r="UKN30" s="581"/>
      <c r="UKP30" s="577"/>
      <c r="UKR30" s="578"/>
      <c r="UKU30" s="579"/>
      <c r="UKV30" s="595"/>
      <c r="ULA30" s="592"/>
      <c r="ULC30" s="596"/>
      <c r="ULE30" s="592"/>
      <c r="ULF30" s="580"/>
      <c r="ULL30" s="581"/>
      <c r="ULN30" s="577"/>
      <c r="ULP30" s="578"/>
      <c r="ULS30" s="579"/>
      <c r="ULT30" s="595"/>
      <c r="ULY30" s="592"/>
      <c r="UMA30" s="596"/>
      <c r="UMC30" s="592"/>
      <c r="UMD30" s="580"/>
      <c r="UMJ30" s="581"/>
      <c r="UML30" s="577"/>
      <c r="UMN30" s="578"/>
      <c r="UMQ30" s="579"/>
      <c r="UMR30" s="595"/>
      <c r="UMW30" s="592"/>
      <c r="UMY30" s="596"/>
      <c r="UNA30" s="592"/>
      <c r="UNB30" s="580"/>
      <c r="UNH30" s="581"/>
      <c r="UNJ30" s="577"/>
      <c r="UNL30" s="578"/>
      <c r="UNO30" s="579"/>
      <c r="UNP30" s="595"/>
      <c r="UNU30" s="592"/>
      <c r="UNW30" s="596"/>
      <c r="UNY30" s="592"/>
      <c r="UNZ30" s="580"/>
      <c r="UOF30" s="581"/>
      <c r="UOH30" s="577"/>
      <c r="UOJ30" s="578"/>
      <c r="UOM30" s="579"/>
      <c r="UON30" s="595"/>
      <c r="UOS30" s="592"/>
      <c r="UOU30" s="596"/>
      <c r="UOW30" s="592"/>
      <c r="UOX30" s="580"/>
      <c r="UPD30" s="581"/>
      <c r="UPF30" s="577"/>
      <c r="UPH30" s="578"/>
      <c r="UPK30" s="579"/>
      <c r="UPL30" s="595"/>
      <c r="UPQ30" s="592"/>
      <c r="UPS30" s="596"/>
      <c r="UPU30" s="592"/>
      <c r="UPV30" s="580"/>
      <c r="UQB30" s="581"/>
      <c r="UQD30" s="577"/>
      <c r="UQF30" s="578"/>
      <c r="UQI30" s="579"/>
      <c r="UQJ30" s="595"/>
      <c r="UQO30" s="592"/>
      <c r="UQQ30" s="596"/>
      <c r="UQS30" s="592"/>
      <c r="UQT30" s="580"/>
      <c r="UQZ30" s="581"/>
      <c r="URB30" s="577"/>
      <c r="URD30" s="578"/>
      <c r="URG30" s="579"/>
      <c r="URH30" s="595"/>
      <c r="URM30" s="592"/>
      <c r="URO30" s="596"/>
      <c r="URQ30" s="592"/>
      <c r="URR30" s="580"/>
      <c r="URX30" s="581"/>
      <c r="URZ30" s="577"/>
      <c r="USB30" s="578"/>
      <c r="USE30" s="579"/>
      <c r="USF30" s="595"/>
      <c r="USK30" s="592"/>
      <c r="USM30" s="596"/>
      <c r="USO30" s="592"/>
      <c r="USP30" s="580"/>
      <c r="USV30" s="581"/>
      <c r="USX30" s="577"/>
      <c r="USZ30" s="578"/>
      <c r="UTC30" s="579"/>
      <c r="UTD30" s="595"/>
      <c r="UTI30" s="592"/>
      <c r="UTK30" s="596"/>
      <c r="UTM30" s="592"/>
      <c r="UTN30" s="580"/>
      <c r="UTT30" s="581"/>
      <c r="UTV30" s="577"/>
      <c r="UTX30" s="578"/>
      <c r="UUA30" s="579"/>
      <c r="UUB30" s="595"/>
      <c r="UUG30" s="592"/>
      <c r="UUI30" s="596"/>
      <c r="UUK30" s="592"/>
      <c r="UUL30" s="580"/>
      <c r="UUR30" s="581"/>
      <c r="UUT30" s="577"/>
      <c r="UUV30" s="578"/>
      <c r="UUY30" s="579"/>
      <c r="UUZ30" s="595"/>
      <c r="UVE30" s="592"/>
      <c r="UVG30" s="596"/>
      <c r="UVI30" s="592"/>
      <c r="UVJ30" s="580"/>
      <c r="UVP30" s="581"/>
      <c r="UVR30" s="577"/>
      <c r="UVT30" s="578"/>
      <c r="UVW30" s="579"/>
      <c r="UVX30" s="595"/>
      <c r="UWC30" s="592"/>
      <c r="UWE30" s="596"/>
      <c r="UWG30" s="592"/>
      <c r="UWH30" s="580"/>
      <c r="UWN30" s="581"/>
      <c r="UWP30" s="577"/>
      <c r="UWR30" s="578"/>
      <c r="UWU30" s="579"/>
      <c r="UWV30" s="595"/>
      <c r="UXA30" s="592"/>
      <c r="UXC30" s="596"/>
      <c r="UXE30" s="592"/>
      <c r="UXF30" s="580"/>
      <c r="UXL30" s="581"/>
      <c r="UXN30" s="577"/>
      <c r="UXP30" s="578"/>
      <c r="UXS30" s="579"/>
      <c r="UXT30" s="595"/>
      <c r="UXY30" s="592"/>
      <c r="UYA30" s="596"/>
      <c r="UYC30" s="592"/>
      <c r="UYD30" s="580"/>
      <c r="UYJ30" s="581"/>
      <c r="UYL30" s="577"/>
      <c r="UYN30" s="578"/>
      <c r="UYQ30" s="579"/>
      <c r="UYR30" s="595"/>
      <c r="UYW30" s="592"/>
      <c r="UYY30" s="596"/>
      <c r="UZA30" s="592"/>
      <c r="UZB30" s="580"/>
      <c r="UZH30" s="581"/>
      <c r="UZJ30" s="577"/>
      <c r="UZL30" s="578"/>
      <c r="UZO30" s="579"/>
      <c r="UZP30" s="595"/>
      <c r="UZU30" s="592"/>
      <c r="UZW30" s="596"/>
      <c r="UZY30" s="592"/>
      <c r="UZZ30" s="580"/>
      <c r="VAF30" s="581"/>
      <c r="VAH30" s="577"/>
      <c r="VAJ30" s="578"/>
      <c r="VAM30" s="579"/>
      <c r="VAN30" s="595"/>
      <c r="VAS30" s="592"/>
      <c r="VAU30" s="596"/>
      <c r="VAW30" s="592"/>
      <c r="VAX30" s="580"/>
      <c r="VBD30" s="581"/>
      <c r="VBF30" s="577"/>
      <c r="VBH30" s="578"/>
      <c r="VBK30" s="579"/>
      <c r="VBL30" s="595"/>
      <c r="VBQ30" s="592"/>
      <c r="VBS30" s="596"/>
      <c r="VBU30" s="592"/>
      <c r="VBV30" s="580"/>
      <c r="VCB30" s="581"/>
      <c r="VCD30" s="577"/>
      <c r="VCF30" s="578"/>
      <c r="VCI30" s="579"/>
      <c r="VCJ30" s="595"/>
      <c r="VCO30" s="592"/>
      <c r="VCQ30" s="596"/>
      <c r="VCS30" s="592"/>
      <c r="VCT30" s="580"/>
      <c r="VCZ30" s="581"/>
      <c r="VDB30" s="577"/>
      <c r="VDD30" s="578"/>
      <c r="VDG30" s="579"/>
      <c r="VDH30" s="595"/>
      <c r="VDM30" s="592"/>
      <c r="VDO30" s="596"/>
      <c r="VDQ30" s="592"/>
      <c r="VDR30" s="580"/>
      <c r="VDX30" s="581"/>
      <c r="VDZ30" s="577"/>
      <c r="VEB30" s="578"/>
      <c r="VEE30" s="579"/>
      <c r="VEF30" s="595"/>
      <c r="VEK30" s="592"/>
      <c r="VEM30" s="596"/>
      <c r="VEO30" s="592"/>
      <c r="VEP30" s="580"/>
      <c r="VEV30" s="581"/>
      <c r="VEX30" s="577"/>
      <c r="VEZ30" s="578"/>
      <c r="VFC30" s="579"/>
      <c r="VFD30" s="595"/>
      <c r="VFI30" s="592"/>
      <c r="VFK30" s="596"/>
      <c r="VFM30" s="592"/>
      <c r="VFN30" s="580"/>
      <c r="VFT30" s="581"/>
      <c r="VFV30" s="577"/>
      <c r="VFX30" s="578"/>
      <c r="VGA30" s="579"/>
      <c r="VGB30" s="595"/>
      <c r="VGG30" s="592"/>
      <c r="VGI30" s="596"/>
      <c r="VGK30" s="592"/>
      <c r="VGL30" s="580"/>
      <c r="VGR30" s="581"/>
      <c r="VGT30" s="577"/>
      <c r="VGV30" s="578"/>
      <c r="VGY30" s="579"/>
      <c r="VGZ30" s="595"/>
      <c r="VHE30" s="592"/>
      <c r="VHG30" s="596"/>
      <c r="VHI30" s="592"/>
      <c r="VHJ30" s="580"/>
      <c r="VHP30" s="581"/>
      <c r="VHR30" s="577"/>
      <c r="VHT30" s="578"/>
      <c r="VHW30" s="579"/>
      <c r="VHX30" s="595"/>
      <c r="VIC30" s="592"/>
      <c r="VIE30" s="596"/>
      <c r="VIG30" s="592"/>
      <c r="VIH30" s="580"/>
      <c r="VIN30" s="581"/>
      <c r="VIP30" s="577"/>
      <c r="VIR30" s="578"/>
      <c r="VIU30" s="579"/>
      <c r="VIV30" s="595"/>
      <c r="VJA30" s="592"/>
      <c r="VJC30" s="596"/>
      <c r="VJE30" s="592"/>
      <c r="VJF30" s="580"/>
      <c r="VJL30" s="581"/>
      <c r="VJN30" s="577"/>
      <c r="VJP30" s="578"/>
      <c r="VJS30" s="579"/>
      <c r="VJT30" s="595"/>
      <c r="VJY30" s="592"/>
      <c r="VKA30" s="596"/>
      <c r="VKC30" s="592"/>
      <c r="VKD30" s="580"/>
      <c r="VKJ30" s="581"/>
      <c r="VKL30" s="577"/>
      <c r="VKN30" s="578"/>
      <c r="VKQ30" s="579"/>
      <c r="VKR30" s="595"/>
      <c r="VKW30" s="592"/>
      <c r="VKY30" s="596"/>
      <c r="VLA30" s="592"/>
      <c r="VLB30" s="580"/>
      <c r="VLH30" s="581"/>
      <c r="VLJ30" s="577"/>
      <c r="VLL30" s="578"/>
      <c r="VLO30" s="579"/>
      <c r="VLP30" s="595"/>
      <c r="VLU30" s="592"/>
      <c r="VLW30" s="596"/>
      <c r="VLY30" s="592"/>
      <c r="VLZ30" s="580"/>
      <c r="VMF30" s="581"/>
      <c r="VMH30" s="577"/>
      <c r="VMJ30" s="578"/>
      <c r="VMM30" s="579"/>
      <c r="VMN30" s="595"/>
      <c r="VMS30" s="592"/>
      <c r="VMU30" s="596"/>
      <c r="VMW30" s="592"/>
      <c r="VMX30" s="580"/>
      <c r="VND30" s="581"/>
      <c r="VNF30" s="577"/>
      <c r="VNH30" s="578"/>
      <c r="VNK30" s="579"/>
      <c r="VNL30" s="595"/>
      <c r="VNQ30" s="592"/>
      <c r="VNS30" s="596"/>
      <c r="VNU30" s="592"/>
      <c r="VNV30" s="580"/>
      <c r="VOB30" s="581"/>
      <c r="VOD30" s="577"/>
      <c r="VOF30" s="578"/>
      <c r="VOI30" s="579"/>
      <c r="VOJ30" s="595"/>
      <c r="VOO30" s="592"/>
      <c r="VOQ30" s="596"/>
      <c r="VOS30" s="592"/>
      <c r="VOT30" s="580"/>
      <c r="VOZ30" s="581"/>
      <c r="VPB30" s="577"/>
      <c r="VPD30" s="578"/>
      <c r="VPG30" s="579"/>
      <c r="VPH30" s="595"/>
      <c r="VPM30" s="592"/>
      <c r="VPO30" s="596"/>
      <c r="VPQ30" s="592"/>
      <c r="VPR30" s="580"/>
      <c r="VPX30" s="581"/>
      <c r="VPZ30" s="577"/>
      <c r="VQB30" s="578"/>
      <c r="VQE30" s="579"/>
      <c r="VQF30" s="595"/>
      <c r="VQK30" s="592"/>
      <c r="VQM30" s="596"/>
      <c r="VQO30" s="592"/>
      <c r="VQP30" s="580"/>
      <c r="VQV30" s="581"/>
      <c r="VQX30" s="577"/>
      <c r="VQZ30" s="578"/>
      <c r="VRC30" s="579"/>
      <c r="VRD30" s="595"/>
      <c r="VRI30" s="592"/>
      <c r="VRK30" s="596"/>
      <c r="VRM30" s="592"/>
      <c r="VRN30" s="580"/>
      <c r="VRT30" s="581"/>
      <c r="VRV30" s="577"/>
      <c r="VRX30" s="578"/>
      <c r="VSA30" s="579"/>
      <c r="VSB30" s="595"/>
      <c r="VSG30" s="592"/>
      <c r="VSI30" s="596"/>
      <c r="VSK30" s="592"/>
      <c r="VSL30" s="580"/>
      <c r="VSR30" s="581"/>
      <c r="VST30" s="577"/>
      <c r="VSV30" s="578"/>
      <c r="VSY30" s="579"/>
      <c r="VSZ30" s="595"/>
      <c r="VTE30" s="592"/>
      <c r="VTG30" s="596"/>
      <c r="VTI30" s="592"/>
      <c r="VTJ30" s="580"/>
      <c r="VTP30" s="581"/>
      <c r="VTR30" s="577"/>
      <c r="VTT30" s="578"/>
      <c r="VTW30" s="579"/>
      <c r="VTX30" s="595"/>
      <c r="VUC30" s="592"/>
      <c r="VUE30" s="596"/>
      <c r="VUG30" s="592"/>
      <c r="VUH30" s="580"/>
      <c r="VUN30" s="581"/>
      <c r="VUP30" s="577"/>
      <c r="VUR30" s="578"/>
      <c r="VUU30" s="579"/>
      <c r="VUV30" s="595"/>
      <c r="VVA30" s="592"/>
      <c r="VVC30" s="596"/>
      <c r="VVE30" s="592"/>
      <c r="VVF30" s="580"/>
      <c r="VVL30" s="581"/>
      <c r="VVN30" s="577"/>
      <c r="VVP30" s="578"/>
      <c r="VVS30" s="579"/>
      <c r="VVT30" s="595"/>
      <c r="VVY30" s="592"/>
      <c r="VWA30" s="596"/>
      <c r="VWC30" s="592"/>
      <c r="VWD30" s="580"/>
      <c r="VWJ30" s="581"/>
      <c r="VWL30" s="577"/>
      <c r="VWN30" s="578"/>
      <c r="VWQ30" s="579"/>
      <c r="VWR30" s="595"/>
      <c r="VWW30" s="592"/>
      <c r="VWY30" s="596"/>
      <c r="VXA30" s="592"/>
      <c r="VXB30" s="580"/>
      <c r="VXH30" s="581"/>
      <c r="VXJ30" s="577"/>
      <c r="VXL30" s="578"/>
      <c r="VXO30" s="579"/>
      <c r="VXP30" s="595"/>
      <c r="VXU30" s="592"/>
      <c r="VXW30" s="596"/>
      <c r="VXY30" s="592"/>
      <c r="VXZ30" s="580"/>
      <c r="VYF30" s="581"/>
      <c r="VYH30" s="577"/>
      <c r="VYJ30" s="578"/>
      <c r="VYM30" s="579"/>
      <c r="VYN30" s="595"/>
      <c r="VYS30" s="592"/>
      <c r="VYU30" s="596"/>
      <c r="VYW30" s="592"/>
      <c r="VYX30" s="580"/>
      <c r="VZD30" s="581"/>
      <c r="VZF30" s="577"/>
      <c r="VZH30" s="578"/>
      <c r="VZK30" s="579"/>
      <c r="VZL30" s="595"/>
      <c r="VZQ30" s="592"/>
      <c r="VZS30" s="596"/>
      <c r="VZU30" s="592"/>
      <c r="VZV30" s="580"/>
      <c r="WAB30" s="581"/>
      <c r="WAD30" s="577"/>
      <c r="WAF30" s="578"/>
      <c r="WAI30" s="579"/>
      <c r="WAJ30" s="595"/>
      <c r="WAO30" s="592"/>
      <c r="WAQ30" s="596"/>
      <c r="WAS30" s="592"/>
      <c r="WAT30" s="580"/>
      <c r="WAZ30" s="581"/>
      <c r="WBB30" s="577"/>
      <c r="WBD30" s="578"/>
      <c r="WBG30" s="579"/>
      <c r="WBH30" s="595"/>
      <c r="WBM30" s="592"/>
      <c r="WBO30" s="596"/>
      <c r="WBQ30" s="592"/>
      <c r="WBR30" s="580"/>
      <c r="WBX30" s="581"/>
      <c r="WBZ30" s="577"/>
      <c r="WCB30" s="578"/>
      <c r="WCE30" s="579"/>
      <c r="WCF30" s="595"/>
      <c r="WCK30" s="592"/>
      <c r="WCM30" s="596"/>
      <c r="WCO30" s="592"/>
      <c r="WCP30" s="580"/>
      <c r="WCV30" s="581"/>
      <c r="WCX30" s="577"/>
      <c r="WCZ30" s="578"/>
      <c r="WDC30" s="579"/>
      <c r="WDD30" s="595"/>
      <c r="WDI30" s="592"/>
      <c r="WDK30" s="596"/>
      <c r="WDM30" s="592"/>
      <c r="WDN30" s="580"/>
      <c r="WDT30" s="581"/>
      <c r="WDV30" s="577"/>
      <c r="WDX30" s="578"/>
      <c r="WEA30" s="579"/>
      <c r="WEB30" s="595"/>
      <c r="WEG30" s="592"/>
      <c r="WEI30" s="596"/>
      <c r="WEK30" s="592"/>
      <c r="WEL30" s="580"/>
      <c r="WER30" s="581"/>
      <c r="WET30" s="577"/>
      <c r="WEV30" s="578"/>
      <c r="WEY30" s="579"/>
      <c r="WEZ30" s="595"/>
      <c r="WFE30" s="592"/>
      <c r="WFG30" s="596"/>
      <c r="WFI30" s="592"/>
      <c r="WFJ30" s="580"/>
      <c r="WFP30" s="581"/>
      <c r="WFR30" s="577"/>
      <c r="WFT30" s="578"/>
      <c r="WFW30" s="579"/>
      <c r="WFX30" s="595"/>
      <c r="WGC30" s="592"/>
      <c r="WGE30" s="596"/>
      <c r="WGG30" s="592"/>
      <c r="WGH30" s="580"/>
      <c r="WGN30" s="581"/>
      <c r="WGP30" s="577"/>
      <c r="WGR30" s="578"/>
      <c r="WGU30" s="579"/>
      <c r="WGV30" s="595"/>
      <c r="WHA30" s="592"/>
      <c r="WHC30" s="596"/>
      <c r="WHE30" s="592"/>
      <c r="WHF30" s="580"/>
      <c r="WHL30" s="581"/>
      <c r="WHN30" s="577"/>
      <c r="WHP30" s="578"/>
      <c r="WHS30" s="579"/>
      <c r="WHT30" s="595"/>
      <c r="WHY30" s="592"/>
      <c r="WIA30" s="596"/>
      <c r="WIC30" s="592"/>
      <c r="WID30" s="580"/>
      <c r="WIJ30" s="581"/>
      <c r="WIL30" s="577"/>
      <c r="WIN30" s="578"/>
      <c r="WIQ30" s="579"/>
      <c r="WIR30" s="595"/>
      <c r="WIW30" s="592"/>
      <c r="WIY30" s="596"/>
      <c r="WJA30" s="592"/>
      <c r="WJB30" s="580"/>
      <c r="WJH30" s="581"/>
      <c r="WJJ30" s="577"/>
      <c r="WJL30" s="578"/>
      <c r="WJO30" s="579"/>
      <c r="WJP30" s="595"/>
      <c r="WJU30" s="592"/>
      <c r="WJW30" s="596"/>
      <c r="WJY30" s="592"/>
      <c r="WJZ30" s="580"/>
      <c r="WKF30" s="581"/>
      <c r="WKH30" s="577"/>
      <c r="WKJ30" s="578"/>
      <c r="WKM30" s="579"/>
      <c r="WKN30" s="595"/>
      <c r="WKS30" s="592"/>
      <c r="WKU30" s="596"/>
      <c r="WKW30" s="592"/>
      <c r="WKX30" s="580"/>
      <c r="WLD30" s="581"/>
      <c r="WLF30" s="577"/>
      <c r="WLH30" s="578"/>
      <c r="WLK30" s="579"/>
      <c r="WLL30" s="595"/>
      <c r="WLQ30" s="592"/>
      <c r="WLS30" s="596"/>
      <c r="WLU30" s="592"/>
      <c r="WLV30" s="580"/>
      <c r="WMB30" s="581"/>
      <c r="WMD30" s="577"/>
      <c r="WMF30" s="578"/>
      <c r="WMI30" s="579"/>
      <c r="WMJ30" s="595"/>
      <c r="WMO30" s="592"/>
      <c r="WMQ30" s="596"/>
      <c r="WMS30" s="592"/>
      <c r="WMT30" s="580"/>
      <c r="WMZ30" s="581"/>
      <c r="WNB30" s="577"/>
      <c r="WND30" s="578"/>
      <c r="WNG30" s="579"/>
      <c r="WNH30" s="595"/>
      <c r="WNM30" s="592"/>
      <c r="WNO30" s="596"/>
      <c r="WNQ30" s="592"/>
      <c r="WNR30" s="580"/>
      <c r="WNX30" s="581"/>
      <c r="WNZ30" s="577"/>
      <c r="WOB30" s="578"/>
      <c r="WOE30" s="579"/>
      <c r="WOF30" s="595"/>
      <c r="WOK30" s="592"/>
      <c r="WOM30" s="596"/>
      <c r="WOO30" s="592"/>
      <c r="WOP30" s="580"/>
      <c r="WOV30" s="581"/>
      <c r="WOX30" s="577"/>
      <c r="WOZ30" s="578"/>
      <c r="WPC30" s="579"/>
      <c r="WPD30" s="595"/>
      <c r="WPI30" s="592"/>
      <c r="WPK30" s="596"/>
      <c r="WPM30" s="592"/>
      <c r="WPN30" s="580"/>
      <c r="WPT30" s="581"/>
      <c r="WPV30" s="577"/>
      <c r="WPX30" s="578"/>
      <c r="WQA30" s="579"/>
      <c r="WQB30" s="595"/>
      <c r="WQG30" s="592"/>
      <c r="WQI30" s="596"/>
      <c r="WQK30" s="592"/>
      <c r="WQL30" s="580"/>
      <c r="WQR30" s="581"/>
      <c r="WQT30" s="577"/>
      <c r="WQV30" s="578"/>
      <c r="WQY30" s="579"/>
      <c r="WQZ30" s="595"/>
      <c r="WRE30" s="592"/>
      <c r="WRG30" s="596"/>
      <c r="WRI30" s="592"/>
      <c r="WRJ30" s="580"/>
      <c r="WRP30" s="581"/>
      <c r="WRR30" s="577"/>
      <c r="WRT30" s="578"/>
      <c r="WRW30" s="579"/>
      <c r="WRX30" s="595"/>
      <c r="WSC30" s="592"/>
      <c r="WSE30" s="596"/>
      <c r="WSG30" s="592"/>
      <c r="WSH30" s="580"/>
      <c r="WSN30" s="581"/>
      <c r="WSP30" s="577"/>
      <c r="WSR30" s="578"/>
      <c r="WSU30" s="579"/>
      <c r="WSV30" s="595"/>
      <c r="WTA30" s="592"/>
      <c r="WTC30" s="596"/>
      <c r="WTE30" s="592"/>
      <c r="WTF30" s="580"/>
      <c r="WTL30" s="581"/>
      <c r="WTN30" s="577"/>
      <c r="WTP30" s="578"/>
      <c r="WTS30" s="579"/>
      <c r="WTT30" s="595"/>
      <c r="WTY30" s="592"/>
      <c r="WUA30" s="596"/>
      <c r="WUC30" s="592"/>
      <c r="WUD30" s="580"/>
      <c r="WUJ30" s="581"/>
      <c r="WUL30" s="577"/>
      <c r="WUN30" s="578"/>
      <c r="WUQ30" s="579"/>
      <c r="WUR30" s="595"/>
      <c r="WUW30" s="592"/>
      <c r="WUY30" s="596"/>
      <c r="WVA30" s="592"/>
      <c r="WVB30" s="580"/>
      <c r="WVH30" s="581"/>
      <c r="WVJ30" s="577"/>
      <c r="WVL30" s="578"/>
      <c r="WVO30" s="579"/>
      <c r="WVP30" s="595"/>
      <c r="WVU30" s="592"/>
      <c r="WVW30" s="596"/>
      <c r="WVY30" s="592"/>
      <c r="WVZ30" s="580"/>
      <c r="WWF30" s="581"/>
      <c r="WWH30" s="577"/>
      <c r="WWJ30" s="578"/>
      <c r="WWM30" s="579"/>
      <c r="WWN30" s="595"/>
      <c r="WWS30" s="592"/>
      <c r="WWU30" s="596"/>
      <c r="WWW30" s="592"/>
      <c r="WWX30" s="580"/>
      <c r="WXD30" s="581"/>
      <c r="WXF30" s="577"/>
      <c r="WXH30" s="578"/>
      <c r="WXK30" s="579"/>
      <c r="WXL30" s="595"/>
      <c r="WXQ30" s="592"/>
      <c r="WXS30" s="596"/>
      <c r="WXU30" s="592"/>
      <c r="WXV30" s="580"/>
      <c r="WYB30" s="581"/>
      <c r="WYD30" s="577"/>
      <c r="WYF30" s="578"/>
      <c r="WYI30" s="579"/>
      <c r="WYJ30" s="595"/>
      <c r="WYO30" s="592"/>
      <c r="WYQ30" s="596"/>
      <c r="WYS30" s="592"/>
      <c r="WYT30" s="580"/>
      <c r="WYZ30" s="581"/>
      <c r="WZB30" s="577"/>
      <c r="WZD30" s="578"/>
      <c r="WZG30" s="579"/>
      <c r="WZH30" s="595"/>
      <c r="WZM30" s="592"/>
      <c r="WZO30" s="596"/>
      <c r="WZQ30" s="592"/>
      <c r="WZR30" s="580"/>
      <c r="WZX30" s="581"/>
      <c r="WZZ30" s="577"/>
      <c r="XAB30" s="578"/>
      <c r="XAE30" s="579"/>
      <c r="XAF30" s="595"/>
      <c r="XAK30" s="592"/>
      <c r="XAM30" s="596"/>
      <c r="XAO30" s="592"/>
      <c r="XAP30" s="580"/>
      <c r="XAV30" s="581"/>
      <c r="XAX30" s="577"/>
      <c r="XAZ30" s="578"/>
      <c r="XBC30" s="579"/>
      <c r="XBD30" s="595"/>
      <c r="XBI30" s="592"/>
      <c r="XBK30" s="596"/>
      <c r="XBM30" s="592"/>
      <c r="XBN30" s="580"/>
      <c r="XBT30" s="581"/>
      <c r="XBV30" s="577"/>
      <c r="XBX30" s="578"/>
      <c r="XCA30" s="579"/>
      <c r="XCB30" s="595"/>
      <c r="XCG30" s="592"/>
      <c r="XCI30" s="596"/>
      <c r="XCK30" s="592"/>
      <c r="XCL30" s="580"/>
      <c r="XCR30" s="581"/>
      <c r="XCT30" s="577"/>
      <c r="XCV30" s="578"/>
      <c r="XCY30" s="579"/>
      <c r="XCZ30" s="595"/>
      <c r="XDE30" s="592"/>
      <c r="XDG30" s="596"/>
      <c r="XDI30" s="592"/>
      <c r="XDJ30" s="580"/>
      <c r="XDP30" s="581"/>
      <c r="XDR30" s="577"/>
      <c r="XDT30" s="578"/>
      <c r="XDW30" s="579"/>
      <c r="XDX30" s="595"/>
      <c r="XEC30" s="592"/>
      <c r="XEE30" s="596"/>
      <c r="XEG30" s="592"/>
      <c r="XEH30" s="580"/>
      <c r="XEN30" s="581"/>
      <c r="XEP30" s="577"/>
      <c r="XER30" s="578"/>
      <c r="XEU30" s="579"/>
      <c r="XEV30" s="595"/>
      <c r="XFA30" s="592"/>
      <c r="XFC30" s="596"/>
    </row>
    <row r="31" spans="1:1023 1025:2048 2053:3072 3074:4095 4097:5120 5125:6144 6146:7167 7169:8192 8197:9216 9218:10239 10241:11264 11269:12288 12290:13311 13313:14336 14341:15360 15362:16383" s="576" customFormat="1" ht="39">
      <c r="A31" s="576">
        <v>26</v>
      </c>
      <c r="B31" s="577" t="s">
        <v>1991</v>
      </c>
      <c r="C31" s="576" t="s">
        <v>1992</v>
      </c>
      <c r="D31" s="578">
        <v>42935</v>
      </c>
      <c r="F31" s="576" t="s">
        <v>1993</v>
      </c>
      <c r="G31" s="579"/>
      <c r="H31" s="576" t="s">
        <v>1994</v>
      </c>
      <c r="L31" s="576" t="s">
        <v>1992</v>
      </c>
      <c r="M31" s="576" t="s">
        <v>1995</v>
      </c>
      <c r="N31" s="576" t="s">
        <v>173</v>
      </c>
      <c r="O31" s="576">
        <v>182.29</v>
      </c>
      <c r="P31" s="576" t="s">
        <v>1851</v>
      </c>
      <c r="Q31" s="576" t="s">
        <v>1996</v>
      </c>
      <c r="R31" s="580" t="s">
        <v>1881</v>
      </c>
      <c r="S31" s="576" t="s">
        <v>1888</v>
      </c>
      <c r="T31" s="576" t="s">
        <v>657</v>
      </c>
      <c r="U31" s="576" t="s">
        <v>173</v>
      </c>
      <c r="X31" s="577" t="s">
        <v>1997</v>
      </c>
    </row>
    <row r="32" spans="1:1023 1025:2048 2053:3072 3074:4095 4097:5120 5125:6144 6146:7167 7169:8192 8197:9216 9218:10239 10241:11264 11269:12288 12290:13311 13313:14336 14341:15360 15362:16383" s="576" customFormat="1" ht="39">
      <c r="A32" s="576">
        <v>28</v>
      </c>
      <c r="B32" s="577" t="s">
        <v>1998</v>
      </c>
      <c r="C32" s="579" t="s">
        <v>1999</v>
      </c>
      <c r="D32" s="583">
        <v>43009</v>
      </c>
      <c r="G32" s="579"/>
      <c r="H32" s="579" t="s">
        <v>2000</v>
      </c>
      <c r="L32" s="579" t="s">
        <v>1999</v>
      </c>
      <c r="M32" s="579" t="s">
        <v>2001</v>
      </c>
      <c r="N32" s="576" t="s">
        <v>173</v>
      </c>
      <c r="O32" s="584">
        <v>214.31</v>
      </c>
      <c r="P32" s="586" t="s">
        <v>1851</v>
      </c>
      <c r="Q32" s="576" t="s">
        <v>1919</v>
      </c>
      <c r="R32" s="580" t="s">
        <v>1881</v>
      </c>
      <c r="S32" s="576" t="s">
        <v>1888</v>
      </c>
      <c r="T32" s="576" t="s">
        <v>657</v>
      </c>
      <c r="U32" s="576" t="s">
        <v>173</v>
      </c>
      <c r="X32" s="581" t="s">
        <v>1969</v>
      </c>
    </row>
    <row r="33" spans="1:27" s="576" customFormat="1" ht="39">
      <c r="A33" s="576">
        <v>29</v>
      </c>
      <c r="B33" s="577" t="s">
        <v>2002</v>
      </c>
      <c r="C33" s="579" t="s">
        <v>2003</v>
      </c>
      <c r="D33" s="583">
        <v>43122</v>
      </c>
      <c r="G33" s="579"/>
      <c r="H33" s="579" t="s">
        <v>2004</v>
      </c>
      <c r="L33" s="579" t="s">
        <v>2003</v>
      </c>
      <c r="M33" s="579" t="s">
        <v>2005</v>
      </c>
      <c r="N33" s="576" t="s">
        <v>173</v>
      </c>
      <c r="O33" s="584">
        <v>155.34</v>
      </c>
      <c r="P33" s="576" t="s">
        <v>1851</v>
      </c>
      <c r="Q33" s="576" t="s">
        <v>1919</v>
      </c>
      <c r="R33" s="580" t="s">
        <v>1881</v>
      </c>
      <c r="S33" s="576" t="s">
        <v>1888</v>
      </c>
      <c r="T33" s="576" t="s">
        <v>657</v>
      </c>
      <c r="U33" s="576" t="s">
        <v>173</v>
      </c>
      <c r="X33" s="577"/>
    </row>
    <row r="34" spans="1:27" s="576" customFormat="1" ht="39">
      <c r="A34" s="576">
        <v>30</v>
      </c>
      <c r="B34" s="577" t="s">
        <v>2006</v>
      </c>
      <c r="C34" s="579" t="s">
        <v>2007</v>
      </c>
      <c r="D34" s="583">
        <v>43132</v>
      </c>
      <c r="G34" s="579"/>
      <c r="H34" s="579" t="s">
        <v>2008</v>
      </c>
      <c r="L34" s="579" t="s">
        <v>2007</v>
      </c>
      <c r="M34" s="579" t="s">
        <v>2009</v>
      </c>
      <c r="N34" s="576" t="s">
        <v>173</v>
      </c>
      <c r="O34" s="584">
        <v>155.25</v>
      </c>
      <c r="P34" s="576" t="s">
        <v>1851</v>
      </c>
      <c r="Q34" s="576" t="s">
        <v>1949</v>
      </c>
      <c r="R34" s="580" t="s">
        <v>1881</v>
      </c>
      <c r="S34" s="576" t="s">
        <v>1888</v>
      </c>
      <c r="T34" s="576" t="s">
        <v>657</v>
      </c>
      <c r="U34" s="576" t="s">
        <v>173</v>
      </c>
      <c r="X34" s="577"/>
    </row>
    <row r="35" spans="1:27" s="576" customFormat="1" ht="39">
      <c r="A35" s="576">
        <v>31</v>
      </c>
      <c r="B35" s="577" t="s">
        <v>2010</v>
      </c>
      <c r="C35" s="576" t="s">
        <v>2011</v>
      </c>
      <c r="D35" s="578">
        <v>43290</v>
      </c>
      <c r="G35" s="579" t="s">
        <v>2012</v>
      </c>
      <c r="H35" s="576" t="s">
        <v>2013</v>
      </c>
      <c r="L35" s="576" t="s">
        <v>2011</v>
      </c>
      <c r="M35" s="576" t="s">
        <v>2014</v>
      </c>
      <c r="N35" s="576" t="s">
        <v>173</v>
      </c>
      <c r="O35" s="576">
        <v>100.69</v>
      </c>
      <c r="P35" s="576" t="s">
        <v>1851</v>
      </c>
      <c r="Q35" s="576" t="s">
        <v>2015</v>
      </c>
      <c r="R35" s="580" t="s">
        <v>1881</v>
      </c>
      <c r="S35" s="576" t="s">
        <v>1888</v>
      </c>
      <c r="T35" s="576" t="s">
        <v>2016</v>
      </c>
      <c r="U35" s="576" t="s">
        <v>173</v>
      </c>
      <c r="X35" s="577" t="s">
        <v>1920</v>
      </c>
    </row>
    <row r="36" spans="1:27" s="576" customFormat="1" ht="39">
      <c r="A36" s="576">
        <v>32</v>
      </c>
      <c r="B36" s="577" t="s">
        <v>2017</v>
      </c>
      <c r="C36" s="579" t="s">
        <v>2018</v>
      </c>
      <c r="D36" s="583">
        <v>43404</v>
      </c>
      <c r="G36" s="579"/>
      <c r="H36" s="579" t="s">
        <v>2019</v>
      </c>
      <c r="L36" s="579" t="s">
        <v>2018</v>
      </c>
      <c r="M36" s="579" t="s">
        <v>2020</v>
      </c>
      <c r="N36" s="576" t="s">
        <v>173</v>
      </c>
      <c r="O36" s="584">
        <v>241.67</v>
      </c>
      <c r="P36" s="576" t="s">
        <v>1851</v>
      </c>
      <c r="Q36" s="576" t="s">
        <v>1949</v>
      </c>
      <c r="R36" s="580" t="s">
        <v>1881</v>
      </c>
      <c r="S36" s="576" t="s">
        <v>1888</v>
      </c>
      <c r="T36" s="576" t="s">
        <v>657</v>
      </c>
      <c r="U36" s="576" t="s">
        <v>173</v>
      </c>
      <c r="X36" s="577" t="s">
        <v>2021</v>
      </c>
    </row>
    <row r="37" spans="1:27" s="576" customFormat="1" ht="39">
      <c r="A37" s="576">
        <v>10</v>
      </c>
      <c r="B37" s="577" t="s">
        <v>2022</v>
      </c>
      <c r="C37" s="576" t="s">
        <v>2023</v>
      </c>
      <c r="D37" s="585">
        <v>43405</v>
      </c>
      <c r="F37" s="576" t="s">
        <v>2024</v>
      </c>
      <c r="G37" s="579" t="s">
        <v>2025</v>
      </c>
      <c r="H37" s="576" t="s">
        <v>1930</v>
      </c>
      <c r="L37" s="576" t="s">
        <v>2023</v>
      </c>
      <c r="M37" s="576" t="s">
        <v>2026</v>
      </c>
      <c r="N37" s="576" t="s">
        <v>173</v>
      </c>
      <c r="O37" s="576">
        <v>76.599999999999994</v>
      </c>
      <c r="P37" s="576" t="s">
        <v>1851</v>
      </c>
      <c r="Q37" s="576" t="s">
        <v>1933</v>
      </c>
      <c r="R37" s="580" t="s">
        <v>1881</v>
      </c>
      <c r="S37" s="576" t="s">
        <v>1888</v>
      </c>
      <c r="T37" s="576" t="s">
        <v>657</v>
      </c>
      <c r="U37" s="576" t="s">
        <v>173</v>
      </c>
      <c r="V37" s="580"/>
      <c r="W37" s="580"/>
      <c r="X37" s="577"/>
      <c r="AA37" s="576">
        <v>3.3</v>
      </c>
    </row>
    <row r="38" spans="1:27" s="576" customFormat="1" ht="39">
      <c r="A38" s="576">
        <v>4</v>
      </c>
      <c r="B38" s="577" t="s">
        <v>2027</v>
      </c>
      <c r="C38" s="576" t="s">
        <v>2028</v>
      </c>
      <c r="D38" s="578">
        <v>43521</v>
      </c>
      <c r="F38" s="576" t="s">
        <v>1884</v>
      </c>
      <c r="G38" s="579" t="s">
        <v>2029</v>
      </c>
      <c r="L38" s="576" t="s">
        <v>2028</v>
      </c>
      <c r="M38" s="576" t="s">
        <v>1902</v>
      </c>
      <c r="N38" s="576" t="s">
        <v>173</v>
      </c>
      <c r="O38" s="576">
        <v>126.6</v>
      </c>
      <c r="P38" s="576" t="s">
        <v>1851</v>
      </c>
      <c r="Q38" s="576" t="s">
        <v>1894</v>
      </c>
      <c r="R38" s="580" t="s">
        <v>1881</v>
      </c>
      <c r="S38" s="576" t="s">
        <v>1888</v>
      </c>
      <c r="T38" s="576" t="s">
        <v>657</v>
      </c>
      <c r="U38" s="576" t="s">
        <v>173</v>
      </c>
      <c r="V38" s="580"/>
      <c r="W38" s="580"/>
      <c r="X38" s="577"/>
      <c r="AA38" s="576">
        <v>1.2</v>
      </c>
    </row>
    <row r="39" spans="1:27" s="576" customFormat="1" ht="39">
      <c r="A39" s="576">
        <v>35</v>
      </c>
      <c r="B39" s="577" t="s">
        <v>2030</v>
      </c>
      <c r="C39" s="576" t="s">
        <v>2031</v>
      </c>
      <c r="D39" s="578">
        <v>43556</v>
      </c>
      <c r="G39" s="579"/>
      <c r="H39" s="576" t="s">
        <v>2032</v>
      </c>
      <c r="L39" s="576" t="s">
        <v>2031</v>
      </c>
      <c r="M39" s="576" t="s">
        <v>2033</v>
      </c>
      <c r="N39" s="576" t="s">
        <v>173</v>
      </c>
      <c r="O39" s="576">
        <v>247.68</v>
      </c>
      <c r="P39" s="576" t="s">
        <v>1851</v>
      </c>
      <c r="Q39" s="576" t="s">
        <v>1949</v>
      </c>
      <c r="R39" s="580" t="s">
        <v>1881</v>
      </c>
      <c r="S39" s="576" t="s">
        <v>1888</v>
      </c>
      <c r="T39" s="576" t="s">
        <v>657</v>
      </c>
      <c r="U39" s="576" t="s">
        <v>173</v>
      </c>
      <c r="X39" s="577"/>
    </row>
    <row r="40" spans="1:27" s="576" customFormat="1" ht="39">
      <c r="A40" s="576">
        <v>36</v>
      </c>
      <c r="B40" s="577" t="s">
        <v>2034</v>
      </c>
      <c r="C40" s="576" t="s">
        <v>2035</v>
      </c>
      <c r="D40" s="578">
        <v>43586</v>
      </c>
      <c r="G40" s="579"/>
      <c r="H40" s="576" t="s">
        <v>2036</v>
      </c>
      <c r="L40" s="576" t="s">
        <v>2035</v>
      </c>
      <c r="M40" s="576" t="s">
        <v>2037</v>
      </c>
      <c r="N40" s="576" t="s">
        <v>173</v>
      </c>
      <c r="O40" s="576">
        <v>282.3</v>
      </c>
      <c r="P40" s="576" t="s">
        <v>1851</v>
      </c>
      <c r="Q40" s="576" t="s">
        <v>1996</v>
      </c>
      <c r="R40" s="580" t="s">
        <v>1881</v>
      </c>
      <c r="S40" s="576" t="s">
        <v>1888</v>
      </c>
      <c r="T40" s="576" t="s">
        <v>657</v>
      </c>
      <c r="U40" s="576" t="s">
        <v>173</v>
      </c>
      <c r="X40" s="582" t="s">
        <v>1997</v>
      </c>
    </row>
    <row r="41" spans="1:27" s="576" customFormat="1" ht="39">
      <c r="A41" s="576">
        <v>37</v>
      </c>
      <c r="B41" s="577" t="s">
        <v>2038</v>
      </c>
      <c r="C41" s="576" t="s">
        <v>1457</v>
      </c>
      <c r="D41" s="578">
        <v>43620</v>
      </c>
      <c r="G41" s="579"/>
      <c r="H41" s="576" t="s">
        <v>2008</v>
      </c>
      <c r="L41" s="576" t="s">
        <v>1457</v>
      </c>
      <c r="M41" s="576" t="s">
        <v>2039</v>
      </c>
      <c r="N41" s="576" t="s">
        <v>173</v>
      </c>
      <c r="O41" s="576">
        <v>140.83000000000001</v>
      </c>
      <c r="P41" s="576" t="s">
        <v>1851</v>
      </c>
      <c r="Q41" s="576" t="s">
        <v>1949</v>
      </c>
      <c r="R41" s="580" t="s">
        <v>1881</v>
      </c>
      <c r="S41" s="576" t="s">
        <v>1888</v>
      </c>
      <c r="T41" s="576" t="s">
        <v>657</v>
      </c>
      <c r="U41" s="576" t="s">
        <v>173</v>
      </c>
      <c r="X41" s="577" t="s">
        <v>2040</v>
      </c>
    </row>
    <row r="42" spans="1:27" s="576" customFormat="1" ht="39">
      <c r="A42" s="576">
        <v>34</v>
      </c>
      <c r="B42" s="577" t="s">
        <v>2041</v>
      </c>
      <c r="C42" s="576" t="s">
        <v>2042</v>
      </c>
      <c r="D42" s="578">
        <v>43756</v>
      </c>
      <c r="G42" s="579"/>
      <c r="H42" s="576" t="s">
        <v>2043</v>
      </c>
      <c r="L42" s="576" t="s">
        <v>2042</v>
      </c>
      <c r="M42" s="576" t="s">
        <v>2044</v>
      </c>
      <c r="N42" s="576" t="s">
        <v>173</v>
      </c>
      <c r="O42" s="576">
        <v>99.32</v>
      </c>
      <c r="P42" s="576" t="s">
        <v>1851</v>
      </c>
      <c r="Q42" s="576" t="s">
        <v>1919</v>
      </c>
      <c r="R42" s="580" t="s">
        <v>1881</v>
      </c>
      <c r="S42" s="576" t="s">
        <v>1888</v>
      </c>
      <c r="T42" s="576" t="s">
        <v>657</v>
      </c>
      <c r="X42" s="577" t="s">
        <v>1997</v>
      </c>
    </row>
    <row r="43" spans="1:27" s="576" customFormat="1" ht="39">
      <c r="A43" s="576">
        <v>11</v>
      </c>
      <c r="B43" s="577" t="s">
        <v>2045</v>
      </c>
      <c r="C43" s="576" t="s">
        <v>2046</v>
      </c>
      <c r="D43" s="585">
        <v>43797</v>
      </c>
      <c r="F43" s="576" t="s">
        <v>2047</v>
      </c>
      <c r="G43" s="579" t="s">
        <v>2048</v>
      </c>
      <c r="H43" s="576" t="s">
        <v>1930</v>
      </c>
      <c r="L43" s="576" t="s">
        <v>2046</v>
      </c>
      <c r="M43" s="576" t="s">
        <v>2049</v>
      </c>
      <c r="N43" s="576" t="s">
        <v>173</v>
      </c>
      <c r="O43" s="601">
        <v>75.3</v>
      </c>
      <c r="P43" s="576" t="s">
        <v>1851</v>
      </c>
      <c r="Q43" s="576" t="s">
        <v>1933</v>
      </c>
      <c r="R43" s="580" t="s">
        <v>1881</v>
      </c>
      <c r="S43" s="576" t="s">
        <v>1888</v>
      </c>
      <c r="T43" s="576" t="s">
        <v>657</v>
      </c>
      <c r="U43" s="576" t="s">
        <v>173</v>
      </c>
      <c r="V43" s="580"/>
      <c r="W43" s="580"/>
      <c r="X43" s="577"/>
      <c r="AA43" s="576">
        <v>3.4</v>
      </c>
    </row>
    <row r="44" spans="1:27" s="576" customFormat="1" ht="39">
      <c r="A44" s="576">
        <v>39</v>
      </c>
      <c r="B44" s="577" t="s">
        <v>2050</v>
      </c>
      <c r="C44" s="576" t="s">
        <v>1469</v>
      </c>
      <c r="D44" s="578">
        <v>44144</v>
      </c>
      <c r="G44" s="579"/>
      <c r="H44" s="595" t="s">
        <v>2051</v>
      </c>
      <c r="L44" s="576" t="s">
        <v>1469</v>
      </c>
      <c r="M44" s="592" t="s">
        <v>2052</v>
      </c>
      <c r="N44" s="576" t="s">
        <v>173</v>
      </c>
      <c r="O44" s="596">
        <v>46.2</v>
      </c>
      <c r="P44" s="576" t="s">
        <v>1851</v>
      </c>
      <c r="Q44" s="592" t="s">
        <v>1919</v>
      </c>
      <c r="R44" s="580" t="s">
        <v>1881</v>
      </c>
      <c r="S44" s="576" t="s">
        <v>1888</v>
      </c>
      <c r="T44" s="576" t="s">
        <v>657</v>
      </c>
      <c r="U44" s="576" t="s">
        <v>173</v>
      </c>
      <c r="X44" s="581" t="s">
        <v>2021</v>
      </c>
    </row>
    <row r="45" spans="1:27" s="576" customFormat="1" ht="39">
      <c r="A45" s="576">
        <v>40</v>
      </c>
      <c r="B45" s="577" t="s">
        <v>2053</v>
      </c>
      <c r="C45" s="576" t="s">
        <v>1463</v>
      </c>
      <c r="D45" s="578">
        <v>44228</v>
      </c>
      <c r="G45" s="579"/>
      <c r="H45" s="576" t="s">
        <v>2054</v>
      </c>
      <c r="L45" s="576" t="s">
        <v>1463</v>
      </c>
      <c r="M45" s="576" t="s">
        <v>2055</v>
      </c>
      <c r="N45" s="576" t="s">
        <v>173</v>
      </c>
      <c r="O45" s="576">
        <v>4473</v>
      </c>
      <c r="P45" s="576" t="s">
        <v>1846</v>
      </c>
      <c r="Q45" s="576" t="s">
        <v>1996</v>
      </c>
      <c r="R45" s="580" t="s">
        <v>1881</v>
      </c>
      <c r="S45" s="576" t="s">
        <v>1888</v>
      </c>
      <c r="T45" s="576" t="s">
        <v>2056</v>
      </c>
      <c r="U45" s="576" t="s">
        <v>173</v>
      </c>
      <c r="X45" s="581" t="s">
        <v>2040</v>
      </c>
    </row>
    <row r="46" spans="1:27" s="576" customFormat="1" ht="39">
      <c r="A46" s="576">
        <v>41</v>
      </c>
      <c r="B46" s="577" t="s">
        <v>2057</v>
      </c>
      <c r="C46" s="579" t="s">
        <v>2058</v>
      </c>
      <c r="D46" s="578">
        <v>44320</v>
      </c>
      <c r="G46" s="579"/>
      <c r="H46" s="576" t="s">
        <v>2059</v>
      </c>
      <c r="L46" s="579" t="s">
        <v>2060</v>
      </c>
      <c r="M46" s="576" t="s">
        <v>2061</v>
      </c>
      <c r="N46" s="576" t="s">
        <v>173</v>
      </c>
      <c r="O46" s="576">
        <v>112.38</v>
      </c>
      <c r="P46" s="576" t="s">
        <v>1851</v>
      </c>
      <c r="Q46" s="576" t="s">
        <v>2062</v>
      </c>
      <c r="R46" s="580" t="s">
        <v>1881</v>
      </c>
      <c r="S46" s="576" t="s">
        <v>1888</v>
      </c>
      <c r="T46" s="576" t="s">
        <v>657</v>
      </c>
      <c r="U46" s="576" t="s">
        <v>173</v>
      </c>
      <c r="X46" s="581" t="s">
        <v>2040</v>
      </c>
    </row>
    <row r="47" spans="1:27" s="576" customFormat="1" ht="39">
      <c r="A47" s="576">
        <v>42</v>
      </c>
      <c r="B47" s="577" t="s">
        <v>2063</v>
      </c>
      <c r="C47" s="579" t="s">
        <v>2064</v>
      </c>
      <c r="D47" s="578">
        <v>44320</v>
      </c>
      <c r="G47" s="579"/>
      <c r="H47" s="576" t="s">
        <v>2065</v>
      </c>
      <c r="L47" s="576" t="s">
        <v>2066</v>
      </c>
      <c r="M47" s="576" t="s">
        <v>2067</v>
      </c>
      <c r="N47" s="576" t="s">
        <v>173</v>
      </c>
      <c r="O47" s="576">
        <v>411.94</v>
      </c>
      <c r="P47" s="576" t="s">
        <v>1851</v>
      </c>
      <c r="Q47" s="576" t="s">
        <v>2068</v>
      </c>
      <c r="R47" s="580" t="s">
        <v>1881</v>
      </c>
      <c r="S47" s="576" t="s">
        <v>1888</v>
      </c>
      <c r="T47" s="576" t="s">
        <v>1926</v>
      </c>
      <c r="U47" s="576" t="s">
        <v>173</v>
      </c>
      <c r="X47" s="581"/>
    </row>
    <row r="48" spans="1:27" s="576" customFormat="1" ht="39">
      <c r="A48" s="576">
        <v>43</v>
      </c>
      <c r="B48" s="577" t="s">
        <v>2069</v>
      </c>
      <c r="C48" s="579" t="s">
        <v>2070</v>
      </c>
      <c r="D48" s="578">
        <v>44321</v>
      </c>
      <c r="G48" s="579"/>
      <c r="H48" s="576" t="s">
        <v>2071</v>
      </c>
      <c r="L48" s="576" t="s">
        <v>2070</v>
      </c>
      <c r="M48" s="576" t="s">
        <v>2072</v>
      </c>
      <c r="N48" s="576" t="s">
        <v>173</v>
      </c>
      <c r="O48" s="576">
        <v>123.65</v>
      </c>
      <c r="P48" s="576" t="s">
        <v>1851</v>
      </c>
      <c r="Q48" s="576" t="s">
        <v>1996</v>
      </c>
      <c r="R48" s="580" t="s">
        <v>1881</v>
      </c>
      <c r="S48" s="576" t="s">
        <v>1888</v>
      </c>
      <c r="T48" s="576" t="s">
        <v>2056</v>
      </c>
      <c r="U48" s="576" t="s">
        <v>173</v>
      </c>
      <c r="X48" s="581"/>
    </row>
    <row r="49" spans="1:24" s="576" customFormat="1" ht="39">
      <c r="A49" s="576">
        <v>44</v>
      </c>
      <c r="B49" s="577" t="s">
        <v>2073</v>
      </c>
      <c r="C49" s="597" t="s">
        <v>1470</v>
      </c>
      <c r="D49" s="598">
        <v>44536</v>
      </c>
      <c r="E49" s="597"/>
      <c r="F49" s="597"/>
      <c r="G49" s="599"/>
      <c r="H49" s="600" t="s">
        <v>2074</v>
      </c>
      <c r="I49" s="597"/>
      <c r="J49" s="597"/>
      <c r="K49" s="597"/>
      <c r="L49" s="597" t="s">
        <v>1470</v>
      </c>
      <c r="M49" s="601" t="s">
        <v>2075</v>
      </c>
      <c r="N49" s="597" t="s">
        <v>173</v>
      </c>
      <c r="O49" s="602">
        <v>404.64</v>
      </c>
      <c r="P49" s="597" t="s">
        <v>1851</v>
      </c>
      <c r="Q49" s="603" t="s">
        <v>1894</v>
      </c>
      <c r="R49" s="604" t="s">
        <v>1881</v>
      </c>
      <c r="S49" s="597" t="s">
        <v>1888</v>
      </c>
      <c r="T49" s="597" t="s">
        <v>657</v>
      </c>
      <c r="U49" s="597" t="s">
        <v>173</v>
      </c>
      <c r="V49" s="597"/>
      <c r="W49" s="597"/>
      <c r="X49" s="605" t="s">
        <v>2021</v>
      </c>
    </row>
    <row r="50" spans="1:24" s="724" customFormat="1" ht="39">
      <c r="A50" s="576">
        <v>45</v>
      </c>
      <c r="B50" s="577" t="s">
        <v>2076</v>
      </c>
      <c r="C50" s="576" t="s">
        <v>2077</v>
      </c>
      <c r="D50" s="578">
        <v>44713</v>
      </c>
      <c r="E50" s="576"/>
      <c r="F50" s="576"/>
      <c r="G50" s="579"/>
      <c r="H50" s="595" t="s">
        <v>2078</v>
      </c>
      <c r="I50" s="576"/>
      <c r="J50" s="576"/>
      <c r="K50" s="576"/>
      <c r="L50" s="576" t="s">
        <v>2077</v>
      </c>
      <c r="M50" s="592" t="s">
        <v>2079</v>
      </c>
      <c r="N50" s="576" t="s">
        <v>173</v>
      </c>
      <c r="O50" s="596">
        <v>265.79000000000002</v>
      </c>
      <c r="P50" s="576" t="s">
        <v>1851</v>
      </c>
      <c r="Q50" s="592" t="s">
        <v>2080</v>
      </c>
      <c r="R50" s="580" t="s">
        <v>1881</v>
      </c>
      <c r="S50" s="576" t="s">
        <v>1888</v>
      </c>
      <c r="T50" s="576" t="s">
        <v>657</v>
      </c>
      <c r="U50" s="576" t="s">
        <v>173</v>
      </c>
      <c r="V50" s="576"/>
      <c r="W50" s="576"/>
      <c r="X50" s="581" t="s">
        <v>2081</v>
      </c>
    </row>
    <row r="51" spans="1:24" s="725" customFormat="1" ht="60" customHeight="1">
      <c r="A51" s="576">
        <v>46</v>
      </c>
      <c r="B51" s="577" t="s">
        <v>2082</v>
      </c>
      <c r="C51" s="576" t="s">
        <v>2083</v>
      </c>
      <c r="D51" s="585">
        <v>44896</v>
      </c>
      <c r="E51" s="576"/>
      <c r="F51" s="576"/>
      <c r="G51" s="579"/>
      <c r="H51" s="576" t="s">
        <v>1885</v>
      </c>
      <c r="I51" s="576"/>
      <c r="J51" s="576"/>
      <c r="K51" s="576"/>
      <c r="L51" s="576" t="s">
        <v>2083</v>
      </c>
      <c r="M51" s="576" t="s">
        <v>2084</v>
      </c>
      <c r="N51" s="576" t="s">
        <v>173</v>
      </c>
      <c r="O51" s="601">
        <v>128.62</v>
      </c>
      <c r="P51" s="576" t="s">
        <v>1851</v>
      </c>
      <c r="Q51" s="576" t="s">
        <v>1887</v>
      </c>
      <c r="R51" s="580" t="s">
        <v>1881</v>
      </c>
      <c r="S51" s="576" t="s">
        <v>1888</v>
      </c>
      <c r="T51" s="576" t="s">
        <v>2056</v>
      </c>
      <c r="U51" s="576" t="s">
        <v>173</v>
      </c>
      <c r="V51" s="580"/>
      <c r="W51" s="580"/>
      <c r="X51" s="577"/>
    </row>
    <row r="52" spans="1:24" s="726" customFormat="1" ht="37.5" customHeight="1">
      <c r="A52" s="576">
        <v>47</v>
      </c>
      <c r="B52" s="577" t="s">
        <v>2085</v>
      </c>
      <c r="C52" s="576" t="s">
        <v>2086</v>
      </c>
      <c r="D52" s="578">
        <v>45008</v>
      </c>
      <c r="E52" s="576"/>
      <c r="F52" s="576"/>
      <c r="G52" s="579"/>
      <c r="H52" s="595" t="s">
        <v>2043</v>
      </c>
      <c r="I52" s="576"/>
      <c r="J52" s="576"/>
      <c r="K52" s="576"/>
      <c r="L52" s="576" t="s">
        <v>2086</v>
      </c>
      <c r="M52" s="592" t="s">
        <v>2087</v>
      </c>
      <c r="N52" s="576" t="s">
        <v>173</v>
      </c>
      <c r="O52" s="596">
        <v>118.1</v>
      </c>
      <c r="P52" s="576" t="s">
        <v>1851</v>
      </c>
      <c r="Q52" s="603" t="s">
        <v>1894</v>
      </c>
      <c r="R52" s="580" t="s">
        <v>1881</v>
      </c>
      <c r="S52" s="576" t="s">
        <v>1888</v>
      </c>
      <c r="T52" s="576" t="s">
        <v>657</v>
      </c>
      <c r="U52" s="576" t="s">
        <v>173</v>
      </c>
      <c r="V52" s="576"/>
      <c r="W52" s="576"/>
      <c r="X52" s="581" t="s">
        <v>2081</v>
      </c>
    </row>
    <row r="53" spans="1:24" s="726" customFormat="1" ht="37.5" customHeight="1">
      <c r="A53" s="576"/>
      <c r="B53" s="577" t="s">
        <v>2088</v>
      </c>
      <c r="C53" s="576" t="s">
        <v>2089</v>
      </c>
      <c r="D53" s="578">
        <v>45161</v>
      </c>
      <c r="E53" s="576"/>
      <c r="F53" s="576"/>
      <c r="G53" s="579"/>
      <c r="H53" s="595"/>
      <c r="I53" s="576"/>
      <c r="J53" s="576"/>
      <c r="K53" s="576"/>
      <c r="L53" s="576" t="s">
        <v>2089</v>
      </c>
      <c r="M53" s="592" t="s">
        <v>2090</v>
      </c>
      <c r="N53" s="576" t="s">
        <v>173</v>
      </c>
      <c r="O53" s="596">
        <v>314.51</v>
      </c>
      <c r="P53" s="576" t="s">
        <v>1851</v>
      </c>
      <c r="Q53" s="603" t="s">
        <v>2091</v>
      </c>
      <c r="R53" s="580" t="s">
        <v>1881</v>
      </c>
      <c r="S53" s="576" t="s">
        <v>1888</v>
      </c>
      <c r="T53" s="576"/>
      <c r="U53" s="576" t="s">
        <v>173</v>
      </c>
      <c r="V53" s="576"/>
      <c r="W53" s="576"/>
      <c r="X53" s="581"/>
    </row>
    <row r="54" spans="1:24" s="726" customFormat="1" ht="37.5" customHeight="1">
      <c r="A54" s="576"/>
      <c r="B54" s="577" t="s">
        <v>2092</v>
      </c>
      <c r="C54" s="576" t="s">
        <v>2093</v>
      </c>
      <c r="D54" s="578">
        <v>45231</v>
      </c>
      <c r="E54" s="576"/>
      <c r="F54" s="576"/>
      <c r="G54" s="579"/>
      <c r="H54" s="595"/>
      <c r="I54" s="576"/>
      <c r="J54" s="576"/>
      <c r="K54" s="576"/>
      <c r="L54" s="576" t="s">
        <v>2093</v>
      </c>
      <c r="M54" s="592" t="s">
        <v>2094</v>
      </c>
      <c r="N54" s="576" t="s">
        <v>173</v>
      </c>
      <c r="O54" s="596">
        <v>252.09000000000003</v>
      </c>
      <c r="P54" s="576" t="s">
        <v>1851</v>
      </c>
      <c r="Q54" s="603" t="s">
        <v>2091</v>
      </c>
      <c r="R54" s="580" t="s">
        <v>1881</v>
      </c>
      <c r="S54" s="576" t="s">
        <v>1888</v>
      </c>
      <c r="T54" s="576"/>
      <c r="U54" s="576" t="s">
        <v>173</v>
      </c>
      <c r="V54" s="576"/>
      <c r="W54" s="576"/>
      <c r="X54" s="581"/>
    </row>
    <row r="55" spans="1:24" s="726" customFormat="1" ht="37.5" customHeight="1">
      <c r="A55" s="576"/>
      <c r="B55" s="577" t="s">
        <v>2053</v>
      </c>
      <c r="C55" s="576" t="s">
        <v>2095</v>
      </c>
      <c r="D55" s="578">
        <v>45265</v>
      </c>
      <c r="E55" s="576"/>
      <c r="F55" s="576"/>
      <c r="G55" s="579"/>
      <c r="H55" s="595"/>
      <c r="I55" s="576"/>
      <c r="J55" s="576"/>
      <c r="K55" s="576"/>
      <c r="L55" s="576" t="s">
        <v>2095</v>
      </c>
      <c r="M55" s="592" t="s">
        <v>2096</v>
      </c>
      <c r="N55" s="576" t="s">
        <v>173</v>
      </c>
      <c r="O55" s="596">
        <v>70.44</v>
      </c>
      <c r="P55" s="576" t="s">
        <v>1851</v>
      </c>
      <c r="Q55" s="603" t="s">
        <v>2091</v>
      </c>
      <c r="R55" s="580" t="s">
        <v>1881</v>
      </c>
      <c r="S55" s="576" t="s">
        <v>1888</v>
      </c>
      <c r="T55" s="576"/>
      <c r="U55" s="576" t="s">
        <v>173</v>
      </c>
      <c r="V55" s="576"/>
      <c r="W55" s="576"/>
      <c r="X55" s="581"/>
    </row>
    <row r="56" spans="1:24" s="726" customFormat="1" ht="37.5" customHeight="1">
      <c r="A56" s="576"/>
      <c r="B56" s="577"/>
      <c r="C56" s="576"/>
      <c r="D56" s="578"/>
      <c r="E56" s="576"/>
      <c r="F56" s="576"/>
      <c r="G56" s="579"/>
      <c r="H56" s="595"/>
      <c r="I56" s="576"/>
      <c r="J56" s="576"/>
      <c r="K56" s="576"/>
      <c r="L56" s="576"/>
      <c r="M56" s="592"/>
      <c r="N56" s="576"/>
      <c r="O56" s="596"/>
      <c r="P56" s="576"/>
      <c r="Q56" s="603"/>
      <c r="R56" s="580"/>
      <c r="S56" s="576"/>
      <c r="T56" s="576"/>
      <c r="U56" s="576"/>
      <c r="V56" s="576"/>
      <c r="W56" s="576"/>
      <c r="X56" s="581"/>
    </row>
    <row r="57" spans="1:24" s="726" customFormat="1" ht="37.5" customHeight="1">
      <c r="A57" s="576"/>
      <c r="B57" s="577"/>
      <c r="C57" s="576"/>
      <c r="D57" s="578"/>
      <c r="E57" s="576"/>
      <c r="F57" s="576"/>
      <c r="G57" s="579"/>
      <c r="H57" s="595"/>
      <c r="I57" s="576"/>
      <c r="J57" s="576"/>
      <c r="K57" s="576"/>
      <c r="L57" s="576"/>
      <c r="M57" s="592"/>
      <c r="N57" s="576"/>
      <c r="O57" s="596"/>
      <c r="P57" s="576"/>
      <c r="Q57" s="603"/>
      <c r="R57" s="580"/>
      <c r="S57" s="576"/>
      <c r="T57" s="576"/>
      <c r="U57" s="576"/>
      <c r="V57" s="576"/>
      <c r="W57" s="576"/>
      <c r="X57" s="581"/>
    </row>
    <row r="58" spans="1:24" s="726" customFormat="1" ht="37.5" customHeight="1">
      <c r="A58" s="576"/>
      <c r="B58" s="577"/>
      <c r="C58" s="576"/>
      <c r="D58" s="578"/>
      <c r="E58" s="576"/>
      <c r="F58" s="576"/>
      <c r="G58" s="579"/>
      <c r="H58" s="595"/>
      <c r="I58" s="576"/>
      <c r="J58" s="576"/>
      <c r="K58" s="576"/>
      <c r="L58" s="576"/>
      <c r="M58" s="592"/>
      <c r="N58" s="576"/>
      <c r="O58" s="596"/>
      <c r="P58" s="576"/>
      <c r="Q58" s="603"/>
      <c r="R58" s="580"/>
      <c r="S58" s="576"/>
      <c r="T58" s="576"/>
      <c r="U58" s="576"/>
      <c r="V58" s="576"/>
      <c r="W58" s="576"/>
      <c r="X58" s="581"/>
    </row>
    <row r="59" spans="1:24" s="411" customFormat="1" ht="12.95">
      <c r="A59" s="576"/>
      <c r="B59" s="606"/>
      <c r="C59" s="607"/>
      <c r="D59" s="607"/>
      <c r="E59" s="607"/>
      <c r="F59" s="607"/>
      <c r="G59" s="608"/>
      <c r="H59" s="607"/>
      <c r="I59" s="607"/>
      <c r="J59" s="607"/>
      <c r="K59" s="607"/>
      <c r="L59" s="607"/>
      <c r="M59" s="607"/>
      <c r="N59" s="607"/>
      <c r="O59" s="609">
        <f>SUM(O11:O55)</f>
        <v>16817.310000000001</v>
      </c>
      <c r="P59" s="607"/>
      <c r="Q59" s="607"/>
      <c r="R59" s="607"/>
      <c r="S59" s="607"/>
      <c r="T59" s="607"/>
      <c r="U59" s="607"/>
      <c r="V59" s="607"/>
      <c r="W59" s="607"/>
      <c r="X59" s="607"/>
    </row>
    <row r="60" spans="1:24" ht="12.95">
      <c r="A60" s="576"/>
      <c r="B60" s="606"/>
      <c r="C60" s="607"/>
      <c r="D60" s="607"/>
      <c r="E60" s="607"/>
      <c r="F60" s="607"/>
      <c r="G60" s="608"/>
      <c r="H60" s="607"/>
      <c r="I60" s="607"/>
      <c r="J60" s="607"/>
      <c r="K60" s="610"/>
      <c r="L60" s="607"/>
      <c r="M60" s="607"/>
      <c r="N60" s="607"/>
      <c r="O60" s="611"/>
      <c r="P60" s="607"/>
      <c r="Q60" s="607"/>
      <c r="R60" s="607"/>
      <c r="S60" s="607"/>
      <c r="T60" s="607"/>
      <c r="U60" s="607"/>
      <c r="V60" s="607"/>
      <c r="W60" s="607"/>
      <c r="X60" s="607"/>
    </row>
    <row r="61" spans="1:24">
      <c r="G61" s="571"/>
      <c r="K61" s="409"/>
      <c r="N61" s="410"/>
      <c r="O61" s="410"/>
      <c r="P61" s="410"/>
    </row>
    <row r="62" spans="1:24">
      <c r="G62" s="571"/>
      <c r="K62" s="409"/>
      <c r="O62" s="408"/>
    </row>
    <row r="63" spans="1:24">
      <c r="G63" s="571"/>
      <c r="O63" s="408"/>
    </row>
    <row r="64" spans="1:24" ht="17.45">
      <c r="A64" s="819" t="s">
        <v>2097</v>
      </c>
      <c r="B64" s="820"/>
      <c r="C64" s="820"/>
      <c r="D64" s="820"/>
      <c r="E64" s="820"/>
      <c r="F64" s="820"/>
      <c r="G64" s="612"/>
      <c r="H64" s="613"/>
      <c r="I64" s="613"/>
      <c r="J64" s="613"/>
      <c r="K64" s="613"/>
      <c r="L64" s="613"/>
      <c r="M64" s="613"/>
      <c r="N64" s="613"/>
      <c r="O64" s="613"/>
      <c r="P64" s="614"/>
      <c r="Q64" s="613"/>
      <c r="R64" s="613"/>
      <c r="S64" s="613"/>
      <c r="T64" s="613"/>
      <c r="U64" s="613"/>
      <c r="V64" s="613"/>
      <c r="W64" s="613"/>
      <c r="X64" s="613"/>
    </row>
    <row r="65" spans="1:27" s="613" customFormat="1" ht="44.1" customHeight="1">
      <c r="A65" s="572">
        <v>22042</v>
      </c>
      <c r="B65" s="572" t="s">
        <v>2098</v>
      </c>
      <c r="C65" s="572"/>
      <c r="D65" s="572">
        <v>32.299999999999997</v>
      </c>
      <c r="E65" s="572" t="s">
        <v>1851</v>
      </c>
      <c r="F65" s="572"/>
      <c r="G65" s="572"/>
      <c r="H65" s="573">
        <v>42926</v>
      </c>
      <c r="I65" s="572" t="s">
        <v>2099</v>
      </c>
      <c r="J65" s="572" t="s">
        <v>1919</v>
      </c>
      <c r="K65" s="572" t="s">
        <v>2100</v>
      </c>
      <c r="L65" s="615"/>
      <c r="M65" s="572" t="s">
        <v>2101</v>
      </c>
      <c r="N65" s="572"/>
      <c r="O65" s="572" t="s">
        <v>2102</v>
      </c>
      <c r="P65" s="558"/>
      <c r="Q65" s="616" t="s">
        <v>2103</v>
      </c>
      <c r="R65" s="572"/>
      <c r="S65" s="572"/>
      <c r="T65" s="572"/>
      <c r="U65" s="572"/>
      <c r="V65" s="572"/>
      <c r="W65" s="572"/>
      <c r="X65" s="572"/>
    </row>
    <row r="66" spans="1:27" s="613" customFormat="1" ht="37.5">
      <c r="A66" s="572">
        <v>33</v>
      </c>
      <c r="B66" s="558"/>
      <c r="C66" s="572" t="s">
        <v>2104</v>
      </c>
      <c r="D66" s="573">
        <v>39548</v>
      </c>
      <c r="E66" s="573">
        <v>42976</v>
      </c>
      <c r="F66" s="572" t="s">
        <v>1884</v>
      </c>
      <c r="G66" s="574" t="s">
        <v>2105</v>
      </c>
      <c r="H66" s="572"/>
      <c r="I66" s="572"/>
      <c r="J66" s="572"/>
      <c r="K66" s="572"/>
      <c r="L66" s="572" t="s">
        <v>2104</v>
      </c>
      <c r="M66" s="572" t="s">
        <v>2106</v>
      </c>
      <c r="N66" s="572" t="s">
        <v>2107</v>
      </c>
      <c r="O66" s="572">
        <v>12.1</v>
      </c>
      <c r="P66" s="572" t="s">
        <v>1851</v>
      </c>
      <c r="Q66" s="572" t="s">
        <v>1914</v>
      </c>
      <c r="R66" s="575" t="s">
        <v>1881</v>
      </c>
      <c r="S66" s="572" t="s">
        <v>1888</v>
      </c>
      <c r="T66" s="572" t="s">
        <v>657</v>
      </c>
      <c r="U66" s="617" t="s">
        <v>173</v>
      </c>
      <c r="V66" s="572"/>
      <c r="W66" s="572"/>
      <c r="X66" s="618"/>
    </row>
    <row r="67" spans="1:27" s="619" customFormat="1" ht="37.5">
      <c r="A67" s="572">
        <v>30</v>
      </c>
      <c r="B67" s="558"/>
      <c r="C67" s="572" t="s">
        <v>2108</v>
      </c>
      <c r="D67" s="573">
        <v>42817</v>
      </c>
      <c r="E67" s="573">
        <v>42958</v>
      </c>
      <c r="F67" s="572" t="s">
        <v>2029</v>
      </c>
      <c r="G67" s="574" t="s">
        <v>2109</v>
      </c>
      <c r="H67" s="572"/>
      <c r="I67" s="572"/>
      <c r="J67" s="572"/>
      <c r="K67" s="572"/>
      <c r="L67" s="572" t="s">
        <v>2108</v>
      </c>
      <c r="M67" s="572" t="s">
        <v>2110</v>
      </c>
      <c r="N67" s="572" t="s">
        <v>173</v>
      </c>
      <c r="O67" s="572">
        <v>48.9</v>
      </c>
      <c r="P67" s="572" t="s">
        <v>1851</v>
      </c>
      <c r="Q67" s="572" t="s">
        <v>1996</v>
      </c>
      <c r="R67" s="575" t="s">
        <v>1881</v>
      </c>
      <c r="S67" s="572" t="s">
        <v>1888</v>
      </c>
      <c r="T67" s="572" t="s">
        <v>657</v>
      </c>
      <c r="U67" s="617" t="s">
        <v>173</v>
      </c>
      <c r="V67" s="572"/>
      <c r="W67" s="572"/>
      <c r="X67" s="618"/>
    </row>
    <row r="68" spans="1:27" s="619" customFormat="1" ht="37.5">
      <c r="A68" s="572">
        <v>28</v>
      </c>
      <c r="B68" s="558" t="s">
        <v>2111</v>
      </c>
      <c r="C68" s="572" t="s">
        <v>2083</v>
      </c>
      <c r="D68" s="573">
        <v>39548</v>
      </c>
      <c r="E68" s="573">
        <v>43986</v>
      </c>
      <c r="F68" s="572" t="s">
        <v>1884</v>
      </c>
      <c r="G68" s="574" t="s">
        <v>1885</v>
      </c>
      <c r="H68" s="572"/>
      <c r="I68" s="572"/>
      <c r="J68" s="572"/>
      <c r="K68" s="572"/>
      <c r="L68" s="572" t="s">
        <v>2083</v>
      </c>
      <c r="M68" s="572" t="s">
        <v>2112</v>
      </c>
      <c r="N68" s="572" t="s">
        <v>173</v>
      </c>
      <c r="O68" s="572">
        <v>128.6</v>
      </c>
      <c r="P68" s="572" t="s">
        <v>1851</v>
      </c>
      <c r="Q68" s="572" t="s">
        <v>1914</v>
      </c>
      <c r="R68" s="575" t="s">
        <v>1881</v>
      </c>
      <c r="S68" s="572" t="s">
        <v>1888</v>
      </c>
      <c r="T68" s="572" t="s">
        <v>641</v>
      </c>
      <c r="U68" s="617" t="s">
        <v>173</v>
      </c>
      <c r="V68" s="572"/>
      <c r="W68" s="572"/>
      <c r="X68" s="618"/>
    </row>
    <row r="69" spans="1:27" s="619" customFormat="1" ht="37.5">
      <c r="A69" s="572">
        <v>11</v>
      </c>
      <c r="B69" s="558" t="s">
        <v>2113</v>
      </c>
      <c r="C69" s="572" t="s">
        <v>2114</v>
      </c>
      <c r="D69" s="573">
        <v>41209</v>
      </c>
      <c r="E69" s="573">
        <v>43986</v>
      </c>
      <c r="F69" s="572" t="s">
        <v>1884</v>
      </c>
      <c r="G69" s="574" t="s">
        <v>2115</v>
      </c>
      <c r="H69" s="572"/>
      <c r="I69" s="572"/>
      <c r="J69" s="572"/>
      <c r="K69" s="572"/>
      <c r="L69" s="572" t="s">
        <v>2114</v>
      </c>
      <c r="M69" s="572" t="s">
        <v>2116</v>
      </c>
      <c r="N69" s="572" t="s">
        <v>2117</v>
      </c>
      <c r="O69" s="572">
        <v>37.200000000000003</v>
      </c>
      <c r="P69" s="572" t="s">
        <v>1851</v>
      </c>
      <c r="Q69" s="572" t="s">
        <v>1949</v>
      </c>
      <c r="R69" s="575" t="s">
        <v>1881</v>
      </c>
      <c r="S69" s="572" t="s">
        <v>1888</v>
      </c>
      <c r="T69" s="572" t="s">
        <v>641</v>
      </c>
      <c r="U69" s="617" t="s">
        <v>2117</v>
      </c>
      <c r="V69" s="572"/>
      <c r="W69" s="572"/>
      <c r="X69" s="618"/>
    </row>
    <row r="70" spans="1:27" s="619" customFormat="1" ht="37.5">
      <c r="A70" s="572">
        <v>8</v>
      </c>
      <c r="B70" s="558" t="s">
        <v>2118</v>
      </c>
      <c r="C70" s="572" t="s">
        <v>2119</v>
      </c>
      <c r="D70" s="573">
        <v>40056</v>
      </c>
      <c r="E70" s="573">
        <v>43812</v>
      </c>
      <c r="F70" s="572" t="s">
        <v>1884</v>
      </c>
      <c r="G70" s="574" t="s">
        <v>2120</v>
      </c>
      <c r="H70" s="572"/>
      <c r="I70" s="572"/>
      <c r="J70" s="572"/>
      <c r="K70" s="572"/>
      <c r="L70" s="572" t="s">
        <v>2119</v>
      </c>
      <c r="M70" s="572" t="s">
        <v>2121</v>
      </c>
      <c r="N70" s="572" t="s">
        <v>173</v>
      </c>
      <c r="O70" s="572">
        <v>63.7</v>
      </c>
      <c r="P70" s="572" t="s">
        <v>1851</v>
      </c>
      <c r="Q70" s="572" t="s">
        <v>1996</v>
      </c>
      <c r="R70" s="575" t="s">
        <v>1881</v>
      </c>
      <c r="S70" s="572" t="s">
        <v>1888</v>
      </c>
      <c r="T70" s="572" t="s">
        <v>657</v>
      </c>
      <c r="U70" s="617" t="s">
        <v>173</v>
      </c>
      <c r="V70" s="572"/>
      <c r="W70" s="572"/>
      <c r="X70" s="618"/>
    </row>
    <row r="71" spans="1:27" s="619" customFormat="1" ht="37.5">
      <c r="A71" s="620">
        <v>26</v>
      </c>
      <c r="B71" s="621" t="s">
        <v>2122</v>
      </c>
      <c r="C71" s="620" t="s">
        <v>2123</v>
      </c>
      <c r="D71" s="622">
        <v>42688</v>
      </c>
      <c r="E71" s="620"/>
      <c r="F71" s="620" t="s">
        <v>1956</v>
      </c>
      <c r="G71" s="623" t="s">
        <v>1930</v>
      </c>
      <c r="H71" s="620"/>
      <c r="I71" s="620"/>
      <c r="J71" s="620"/>
      <c r="K71" s="620"/>
      <c r="L71" s="620" t="s">
        <v>2123</v>
      </c>
      <c r="M71" s="620" t="s">
        <v>2124</v>
      </c>
      <c r="N71" s="620" t="s">
        <v>173</v>
      </c>
      <c r="O71" s="620">
        <v>143.04</v>
      </c>
      <c r="P71" s="620" t="s">
        <v>1851</v>
      </c>
      <c r="Q71" s="620" t="s">
        <v>1933</v>
      </c>
      <c r="R71" s="624" t="s">
        <v>1881</v>
      </c>
      <c r="S71" s="620" t="s">
        <v>1888</v>
      </c>
      <c r="T71" s="620" t="s">
        <v>657</v>
      </c>
      <c r="U71" s="620" t="s">
        <v>173</v>
      </c>
      <c r="V71" s="624"/>
      <c r="W71" s="624"/>
      <c r="X71" s="621" t="s">
        <v>1898</v>
      </c>
    </row>
    <row r="72" spans="1:27" s="628" customFormat="1" ht="37.5">
      <c r="A72" s="620">
        <v>1</v>
      </c>
      <c r="B72" s="621" t="s">
        <v>2125</v>
      </c>
      <c r="C72" s="620" t="s">
        <v>1463</v>
      </c>
      <c r="D72" s="622">
        <v>42828</v>
      </c>
      <c r="E72" s="620"/>
      <c r="F72" s="620" t="s">
        <v>2054</v>
      </c>
      <c r="G72" s="623"/>
      <c r="H72" s="620" t="s">
        <v>1994</v>
      </c>
      <c r="I72" s="620"/>
      <c r="J72" s="620"/>
      <c r="K72" s="620"/>
      <c r="L72" s="620" t="s">
        <v>1463</v>
      </c>
      <c r="M72" s="620" t="s">
        <v>2055</v>
      </c>
      <c r="N72" s="620" t="s">
        <v>173</v>
      </c>
      <c r="O72" s="620">
        <v>4642</v>
      </c>
      <c r="P72" s="620" t="s">
        <v>1846</v>
      </c>
      <c r="Q72" s="620" t="s">
        <v>1996</v>
      </c>
      <c r="R72" s="625" t="s">
        <v>1881</v>
      </c>
      <c r="S72" s="620" t="s">
        <v>1888</v>
      </c>
      <c r="T72" s="620" t="s">
        <v>641</v>
      </c>
      <c r="U72" s="626" t="s">
        <v>173</v>
      </c>
      <c r="V72" s="620"/>
      <c r="W72" s="620"/>
      <c r="X72" s="627" t="s">
        <v>1927</v>
      </c>
      <c r="AA72" s="628">
        <v>5.0999999999999996</v>
      </c>
    </row>
    <row r="73" spans="1:27" s="628" customFormat="1" ht="37.5">
      <c r="A73" s="568">
        <v>27</v>
      </c>
      <c r="B73" s="569" t="s">
        <v>2126</v>
      </c>
      <c r="C73" s="568" t="s">
        <v>2066</v>
      </c>
      <c r="D73" s="727">
        <v>40504</v>
      </c>
      <c r="E73" s="727">
        <v>44320</v>
      </c>
      <c r="F73" s="568" t="s">
        <v>2127</v>
      </c>
      <c r="G73" s="728" t="s">
        <v>2127</v>
      </c>
      <c r="H73" s="568"/>
      <c r="I73" s="568"/>
      <c r="J73" s="568"/>
      <c r="K73" s="568"/>
      <c r="L73" s="568" t="s">
        <v>2066</v>
      </c>
      <c r="M73" s="568" t="s">
        <v>2128</v>
      </c>
      <c r="N73" s="568" t="s">
        <v>173</v>
      </c>
      <c r="O73" s="568">
        <v>313.2</v>
      </c>
      <c r="P73" s="568" t="s">
        <v>1851</v>
      </c>
      <c r="Q73" s="568" t="s">
        <v>1919</v>
      </c>
      <c r="R73" s="570" t="s">
        <v>1881</v>
      </c>
      <c r="S73" s="568" t="s">
        <v>1888</v>
      </c>
      <c r="T73" s="568" t="s">
        <v>657</v>
      </c>
      <c r="U73" s="568" t="s">
        <v>173</v>
      </c>
      <c r="V73" s="570"/>
      <c r="W73" s="570"/>
      <c r="X73" s="569" t="s">
        <v>1997</v>
      </c>
    </row>
    <row r="74" spans="1:27" s="629" customFormat="1" ht="37.5">
      <c r="A74" s="568">
        <v>21</v>
      </c>
      <c r="B74" s="569" t="s">
        <v>2129</v>
      </c>
      <c r="C74" s="568" t="s">
        <v>2130</v>
      </c>
      <c r="D74" s="727">
        <v>40662</v>
      </c>
      <c r="E74" s="727">
        <v>44321</v>
      </c>
      <c r="F74" s="568" t="s">
        <v>2131</v>
      </c>
      <c r="G74" s="728" t="s">
        <v>2131</v>
      </c>
      <c r="H74" s="568" t="s">
        <v>2132</v>
      </c>
      <c r="I74" s="568"/>
      <c r="J74" s="568"/>
      <c r="K74" s="568"/>
      <c r="L74" s="568" t="s">
        <v>2130</v>
      </c>
      <c r="M74" s="568" t="s">
        <v>2128</v>
      </c>
      <c r="N74" s="568" t="s">
        <v>173</v>
      </c>
      <c r="O74" s="568">
        <v>98.5</v>
      </c>
      <c r="P74" s="568" t="s">
        <v>1851</v>
      </c>
      <c r="Q74" s="568" t="s">
        <v>1919</v>
      </c>
      <c r="R74" s="570" t="s">
        <v>1881</v>
      </c>
      <c r="S74" s="568" t="s">
        <v>1888</v>
      </c>
      <c r="T74" s="568" t="s">
        <v>657</v>
      </c>
      <c r="U74" s="568" t="s">
        <v>173</v>
      </c>
      <c r="V74" s="570"/>
      <c r="W74" s="570"/>
      <c r="X74" s="569"/>
      <c r="AA74" s="629">
        <v>1.6</v>
      </c>
    </row>
    <row r="75" spans="1:27" s="629" customFormat="1" ht="37.5">
      <c r="A75" s="572">
        <v>6</v>
      </c>
      <c r="B75" s="558" t="s">
        <v>2133</v>
      </c>
      <c r="C75" s="572" t="s">
        <v>2134</v>
      </c>
      <c r="D75" s="573">
        <v>40315</v>
      </c>
      <c r="E75" s="573">
        <v>44389</v>
      </c>
      <c r="F75" s="572" t="s">
        <v>321</v>
      </c>
      <c r="G75" s="574" t="s">
        <v>1885</v>
      </c>
      <c r="H75" s="572"/>
      <c r="I75" s="572"/>
      <c r="J75" s="572"/>
      <c r="K75" s="572"/>
      <c r="L75" s="572" t="s">
        <v>2134</v>
      </c>
      <c r="M75" s="572" t="s">
        <v>2135</v>
      </c>
      <c r="N75" s="572" t="s">
        <v>173</v>
      </c>
      <c r="O75" s="572">
        <v>51.6</v>
      </c>
      <c r="P75" s="572" t="s">
        <v>1851</v>
      </c>
      <c r="Q75" s="572" t="s">
        <v>1914</v>
      </c>
      <c r="R75" s="575" t="s">
        <v>1881</v>
      </c>
      <c r="S75" s="572" t="s">
        <v>1888</v>
      </c>
      <c r="T75" s="572" t="s">
        <v>657</v>
      </c>
      <c r="U75" s="572" t="s">
        <v>173</v>
      </c>
      <c r="V75" s="575"/>
      <c r="W75" s="575"/>
      <c r="X75" s="558"/>
      <c r="AA75" s="629">
        <v>1.7</v>
      </c>
    </row>
    <row r="76" spans="1:27" s="572" customFormat="1" ht="37.5">
      <c r="A76" s="568">
        <v>10</v>
      </c>
      <c r="B76" s="569" t="s">
        <v>2136</v>
      </c>
      <c r="C76" s="568" t="s">
        <v>2137</v>
      </c>
      <c r="D76" s="727">
        <v>41323</v>
      </c>
      <c r="E76" s="727">
        <v>44417</v>
      </c>
      <c r="F76" s="568" t="s">
        <v>2024</v>
      </c>
      <c r="G76" s="728" t="s">
        <v>2138</v>
      </c>
      <c r="H76" s="568" t="s">
        <v>2139</v>
      </c>
      <c r="I76" s="568"/>
      <c r="J76" s="568"/>
      <c r="K76" s="568"/>
      <c r="L76" s="568" t="s">
        <v>2137</v>
      </c>
      <c r="M76" s="568" t="s">
        <v>2140</v>
      </c>
      <c r="N76" s="568" t="s">
        <v>1489</v>
      </c>
      <c r="O76" s="568">
        <v>56.8</v>
      </c>
      <c r="P76" s="568" t="s">
        <v>1851</v>
      </c>
      <c r="Q76" s="568" t="s">
        <v>1914</v>
      </c>
      <c r="R76" s="570" t="s">
        <v>1881</v>
      </c>
      <c r="S76" s="568" t="s">
        <v>1888</v>
      </c>
      <c r="T76" s="568" t="s">
        <v>641</v>
      </c>
      <c r="U76" s="568" t="s">
        <v>1489</v>
      </c>
      <c r="V76" s="570"/>
      <c r="W76" s="570"/>
      <c r="X76" s="569"/>
      <c r="AA76" s="572">
        <v>1.4</v>
      </c>
    </row>
    <row r="77" spans="1:27" s="568" customFormat="1" ht="37.5">
      <c r="A77" s="572">
        <v>31</v>
      </c>
      <c r="B77" s="572" t="s">
        <v>2141</v>
      </c>
      <c r="C77" s="572" t="s">
        <v>2142</v>
      </c>
      <c r="D77" s="573">
        <v>43112</v>
      </c>
      <c r="E77" s="573">
        <v>44586</v>
      </c>
      <c r="F77" s="572"/>
      <c r="G77" s="574"/>
      <c r="H77" s="572" t="s">
        <v>2004</v>
      </c>
      <c r="I77" s="572"/>
      <c r="J77" s="572"/>
      <c r="K77" s="572"/>
      <c r="L77" s="572" t="s">
        <v>2142</v>
      </c>
      <c r="M77" s="572" t="s">
        <v>2143</v>
      </c>
      <c r="N77" s="572" t="s">
        <v>173</v>
      </c>
      <c r="O77" s="572">
        <v>55.87</v>
      </c>
      <c r="P77" s="572" t="s">
        <v>1851</v>
      </c>
      <c r="Q77" s="572" t="s">
        <v>1919</v>
      </c>
      <c r="R77" s="572" t="s">
        <v>1881</v>
      </c>
      <c r="S77" s="572" t="s">
        <v>1888</v>
      </c>
      <c r="T77" s="572" t="s">
        <v>657</v>
      </c>
      <c r="U77" s="572" t="s">
        <v>173</v>
      </c>
      <c r="V77" s="572"/>
      <c r="W77" s="572"/>
      <c r="X77" s="572"/>
      <c r="AA77" s="568">
        <v>3.1</v>
      </c>
    </row>
    <row r="78" spans="1:27" s="731" customFormat="1" ht="39">
      <c r="A78" s="731">
        <v>23</v>
      </c>
      <c r="B78" s="732" t="s">
        <v>2144</v>
      </c>
      <c r="C78" s="731" t="s">
        <v>2145</v>
      </c>
      <c r="D78" s="733">
        <v>42797</v>
      </c>
      <c r="F78" s="731" t="s">
        <v>2146</v>
      </c>
      <c r="G78" s="734" t="s">
        <v>2147</v>
      </c>
      <c r="L78" s="731" t="s">
        <v>2145</v>
      </c>
      <c r="M78" s="731" t="s">
        <v>2148</v>
      </c>
      <c r="N78" s="731" t="s">
        <v>173</v>
      </c>
      <c r="O78" s="731">
        <v>42.93</v>
      </c>
      <c r="P78" s="731" t="s">
        <v>1851</v>
      </c>
      <c r="Q78" s="731" t="s">
        <v>1914</v>
      </c>
      <c r="R78" s="735" t="s">
        <v>1881</v>
      </c>
      <c r="S78" s="731" t="s">
        <v>1888</v>
      </c>
      <c r="T78" s="731" t="s">
        <v>657</v>
      </c>
      <c r="U78" s="731" t="s">
        <v>173</v>
      </c>
      <c r="X78" s="732"/>
    </row>
    <row r="79" spans="1:27" s="731" customFormat="1" ht="39">
      <c r="A79" s="731">
        <v>27</v>
      </c>
      <c r="B79" s="732" t="s">
        <v>2149</v>
      </c>
      <c r="C79" s="731" t="s">
        <v>2150</v>
      </c>
      <c r="D79" s="736">
        <v>42964</v>
      </c>
      <c r="F79" s="731" t="s">
        <v>2151</v>
      </c>
      <c r="G79" s="734"/>
      <c r="H79" s="731" t="s">
        <v>1947</v>
      </c>
      <c r="L79" s="731" t="s">
        <v>2150</v>
      </c>
      <c r="M79" s="731" t="s">
        <v>2152</v>
      </c>
      <c r="N79" s="731" t="s">
        <v>173</v>
      </c>
      <c r="O79" s="731">
        <v>75.489999999999995</v>
      </c>
      <c r="P79" s="731" t="s">
        <v>1851</v>
      </c>
      <c r="Q79" s="731" t="s">
        <v>1933</v>
      </c>
      <c r="R79" s="735" t="s">
        <v>1881</v>
      </c>
      <c r="S79" s="731" t="s">
        <v>1888</v>
      </c>
      <c r="T79" s="731" t="s">
        <v>657</v>
      </c>
      <c r="U79" s="731" t="s">
        <v>173</v>
      </c>
      <c r="X79" s="732"/>
    </row>
    <row r="80" spans="1:27" s="576" customFormat="1" ht="39">
      <c r="A80" s="665">
        <v>33</v>
      </c>
      <c r="B80" s="582" t="s">
        <v>2153</v>
      </c>
      <c r="C80" s="666" t="s">
        <v>2154</v>
      </c>
      <c r="D80" s="667">
        <v>43404</v>
      </c>
      <c r="E80" s="729">
        <v>44904</v>
      </c>
      <c r="F80" s="665"/>
      <c r="G80" s="666"/>
      <c r="H80" s="666" t="s">
        <v>2155</v>
      </c>
      <c r="I80" s="665"/>
      <c r="J80" s="665"/>
      <c r="K80" s="665"/>
      <c r="L80" s="666" t="s">
        <v>2154</v>
      </c>
      <c r="M80" s="666" t="s">
        <v>2156</v>
      </c>
      <c r="N80" s="665" t="s">
        <v>173</v>
      </c>
      <c r="O80" s="668">
        <v>49.4</v>
      </c>
      <c r="P80" s="665" t="s">
        <v>1851</v>
      </c>
      <c r="Q80" s="665" t="s">
        <v>1996</v>
      </c>
      <c r="R80" s="730" t="s">
        <v>1881</v>
      </c>
      <c r="S80" s="665" t="s">
        <v>1888</v>
      </c>
      <c r="T80" s="665" t="s">
        <v>657</v>
      </c>
      <c r="U80" s="665" t="s">
        <v>173</v>
      </c>
      <c r="V80" s="665"/>
      <c r="W80" s="665"/>
      <c r="X80" s="582"/>
    </row>
    <row r="81" spans="1:24" s="665" customFormat="1" ht="39">
      <c r="A81" s="665">
        <v>38</v>
      </c>
      <c r="B81" s="582" t="s">
        <v>2157</v>
      </c>
      <c r="C81" s="665" t="s">
        <v>2158</v>
      </c>
      <c r="D81" s="729">
        <v>43713</v>
      </c>
      <c r="G81" s="666"/>
      <c r="H81" s="786" t="s">
        <v>2159</v>
      </c>
      <c r="L81" s="665" t="s">
        <v>2158</v>
      </c>
      <c r="M81" s="787" t="s">
        <v>2160</v>
      </c>
      <c r="N81" s="665" t="s">
        <v>173</v>
      </c>
      <c r="O81" s="788">
        <v>1012.12</v>
      </c>
      <c r="P81" s="665" t="s">
        <v>1846</v>
      </c>
      <c r="Q81" s="787" t="s">
        <v>1894</v>
      </c>
      <c r="R81" s="789" t="s">
        <v>1881</v>
      </c>
      <c r="S81" s="665" t="s">
        <v>1888</v>
      </c>
      <c r="T81" s="665" t="s">
        <v>2056</v>
      </c>
      <c r="U81" s="665" t="s">
        <v>173</v>
      </c>
      <c r="X81" s="582" t="s">
        <v>2161</v>
      </c>
    </row>
  </sheetData>
  <autoFilter ref="A10:AA59" xr:uid="{00000000-0001-0000-1000-000000000000}">
    <sortState xmlns:xlrd2="http://schemas.microsoft.com/office/spreadsheetml/2017/richdata2" ref="A11:AA51">
      <sortCondition ref="D10:D50"/>
    </sortState>
  </autoFilter>
  <mergeCells count="2">
    <mergeCell ref="F9:J9"/>
    <mergeCell ref="A64:F64"/>
  </mergeCells>
  <phoneticPr fontId="8" type="noConversion"/>
  <dataValidations count="6">
    <dataValidation type="list" allowBlank="1" showInputMessage="1" showErrorMessage="1" sqref="P72 P29:P31 P79:P81 P33:P41 P42:P58" xr:uid="{26C7F83B-A090-40B2-B444-7F00F45804BA}">
      <formula1>$W$2:$W$5</formula1>
    </dataValidation>
    <dataValidation type="list" allowBlank="1" showInputMessage="1" showErrorMessage="1" sqref="V71:W71 V73:W76 V11:W26" xr:uid="{762780E9-5D57-4F22-AE13-ABDA71F1074A}">
      <formula1>$AA$13:$AA$26</formula1>
    </dataValidation>
    <dataValidation type="list" allowBlank="1" showInputMessage="1" showErrorMessage="1" sqref="R66:R76 R11:R30 R78:R81 R32:R41 R42:R58" xr:uid="{B1A7C408-50F0-4AEE-B13C-CFAB0E0C118E}">
      <formula1>$Y$10:$Y$11</formula1>
    </dataValidation>
    <dataValidation type="list" allowBlank="1" showInputMessage="1" showErrorMessage="1" sqref="G65 U66:U76 U11:U30 U78:U81 U32:U41 U42:U51" xr:uid="{D28A571A-DB03-44C4-A466-108B9AA162C7}">
      <formula1>$S$2:$S$7</formula1>
    </dataValidation>
    <dataValidation type="list" allowBlank="1" showInputMessage="1" showErrorMessage="1" sqref="E65 P66:P71 P73:P76 P78:P79 P11:P28" xr:uid="{90E3B950-68FF-49EB-B566-58099DE2C981}">
      <formula1>$R$2:$R$5</formula1>
    </dataValidation>
    <dataValidation type="list" allowBlank="1" showInputMessage="1" showErrorMessage="1" sqref="C65 N66 N68:N71 N73:N76 N11:N25" xr:uid="{5C8BEEC9-306E-43EF-B576-6E6E08CE3472}">
      <formula1>$T$1:$T$3</formula1>
    </dataValidation>
  </dataValidations>
  <pageMargins left="0.75" right="0.75" top="1" bottom="1" header="0.5" footer="0.5"/>
  <pageSetup paperSize="9" scale="89" orientation="landscape" r:id="rId1"/>
  <headerFooter alignWithMargins="0"/>
  <rowBreaks count="2" manualBreakCount="2">
    <brk id="42" max="23" man="1"/>
    <brk id="64" max="23" man="1"/>
  </rowBreaks>
  <colBreaks count="2" manualBreakCount="2">
    <brk id="11" min="2" max="81" man="1"/>
    <brk id="15" min="2" max="81"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G77"/>
  <sheetViews>
    <sheetView view="pageBreakPreview" zoomScaleNormal="100" zoomScaleSheetLayoutView="100" workbookViewId="0">
      <selection activeCell="F19" sqref="F19"/>
    </sheetView>
  </sheetViews>
  <sheetFormatPr defaultColWidth="8.85546875" defaultRowHeight="12.6"/>
  <cols>
    <col min="1" max="1" width="30.42578125" style="520" customWidth="1"/>
    <col min="2" max="2" width="36.42578125" style="520" customWidth="1"/>
    <col min="3" max="3" width="13.140625" style="520" customWidth="1"/>
    <col min="4" max="6" width="9.140625" style="520"/>
    <col min="7" max="7" width="29.42578125" style="520" customWidth="1"/>
    <col min="8" max="8" width="51.140625" style="520" customWidth="1"/>
    <col min="9" max="256" width="9.140625" style="520"/>
    <col min="257" max="257" width="30.42578125" style="520" customWidth="1"/>
    <col min="258" max="258" width="36.42578125" style="520" customWidth="1"/>
    <col min="259" max="259" width="13.140625" style="520" customWidth="1"/>
    <col min="260" max="262" width="9.140625" style="520"/>
    <col min="263" max="263" width="29.42578125" style="520" customWidth="1"/>
    <col min="264" max="264" width="51.140625" style="520" customWidth="1"/>
    <col min="265" max="512" width="9.140625" style="520"/>
    <col min="513" max="513" width="30.42578125" style="520" customWidth="1"/>
    <col min="514" max="514" width="36.42578125" style="520" customWidth="1"/>
    <col min="515" max="515" width="13.140625" style="520" customWidth="1"/>
    <col min="516" max="518" width="9.140625" style="520"/>
    <col min="519" max="519" width="29.42578125" style="520" customWidth="1"/>
    <col min="520" max="520" width="51.140625" style="520" customWidth="1"/>
    <col min="521" max="768" width="9.140625" style="520"/>
    <col min="769" max="769" width="30.42578125" style="520" customWidth="1"/>
    <col min="770" max="770" width="36.42578125" style="520" customWidth="1"/>
    <col min="771" max="771" width="13.140625" style="520" customWidth="1"/>
    <col min="772" max="774" width="9.140625" style="520"/>
    <col min="775" max="775" width="29.42578125" style="520" customWidth="1"/>
    <col min="776" max="776" width="51.140625" style="520" customWidth="1"/>
    <col min="777" max="1024" width="9.140625" style="520"/>
    <col min="1025" max="1025" width="30.42578125" style="520" customWidth="1"/>
    <col min="1026" max="1026" width="36.42578125" style="520" customWidth="1"/>
    <col min="1027" max="1027" width="13.140625" style="520" customWidth="1"/>
    <col min="1028" max="1030" width="9.140625" style="520"/>
    <col min="1031" max="1031" width="29.42578125" style="520" customWidth="1"/>
    <col min="1032" max="1032" width="51.140625" style="520" customWidth="1"/>
    <col min="1033" max="1280" width="9.140625" style="520"/>
    <col min="1281" max="1281" width="30.42578125" style="520" customWidth="1"/>
    <col min="1282" max="1282" width="36.42578125" style="520" customWidth="1"/>
    <col min="1283" max="1283" width="13.140625" style="520" customWidth="1"/>
    <col min="1284" max="1286" width="9.140625" style="520"/>
    <col min="1287" max="1287" width="29.42578125" style="520" customWidth="1"/>
    <col min="1288" max="1288" width="51.140625" style="520" customWidth="1"/>
    <col min="1289" max="1536" width="9.140625" style="520"/>
    <col min="1537" max="1537" width="30.42578125" style="520" customWidth="1"/>
    <col min="1538" max="1538" width="36.42578125" style="520" customWidth="1"/>
    <col min="1539" max="1539" width="13.140625" style="520" customWidth="1"/>
    <col min="1540" max="1542" width="9.140625" style="520"/>
    <col min="1543" max="1543" width="29.42578125" style="520" customWidth="1"/>
    <col min="1544" max="1544" width="51.140625" style="520" customWidth="1"/>
    <col min="1545" max="1792" width="9.140625" style="520"/>
    <col min="1793" max="1793" width="30.42578125" style="520" customWidth="1"/>
    <col min="1794" max="1794" width="36.42578125" style="520" customWidth="1"/>
    <col min="1795" max="1795" width="13.140625" style="520" customWidth="1"/>
    <col min="1796" max="1798" width="9.140625" style="520"/>
    <col min="1799" max="1799" width="29.42578125" style="520" customWidth="1"/>
    <col min="1800" max="1800" width="51.140625" style="520" customWidth="1"/>
    <col min="1801" max="2048" width="9.140625" style="520"/>
    <col min="2049" max="2049" width="30.42578125" style="520" customWidth="1"/>
    <col min="2050" max="2050" width="36.42578125" style="520" customWidth="1"/>
    <col min="2051" max="2051" width="13.140625" style="520" customWidth="1"/>
    <col min="2052" max="2054" width="9.140625" style="520"/>
    <col min="2055" max="2055" width="29.42578125" style="520" customWidth="1"/>
    <col min="2056" max="2056" width="51.140625" style="520" customWidth="1"/>
    <col min="2057" max="2304" width="9.140625" style="520"/>
    <col min="2305" max="2305" width="30.42578125" style="520" customWidth="1"/>
    <col min="2306" max="2306" width="36.42578125" style="520" customWidth="1"/>
    <col min="2307" max="2307" width="13.140625" style="520" customWidth="1"/>
    <col min="2308" max="2310" width="9.140625" style="520"/>
    <col min="2311" max="2311" width="29.42578125" style="520" customWidth="1"/>
    <col min="2312" max="2312" width="51.140625" style="520" customWidth="1"/>
    <col min="2313" max="2560" width="9.140625" style="520"/>
    <col min="2561" max="2561" width="30.42578125" style="520" customWidth="1"/>
    <col min="2562" max="2562" width="36.42578125" style="520" customWidth="1"/>
    <col min="2563" max="2563" width="13.140625" style="520" customWidth="1"/>
    <col min="2564" max="2566" width="9.140625" style="520"/>
    <col min="2567" max="2567" width="29.42578125" style="520" customWidth="1"/>
    <col min="2568" max="2568" width="51.140625" style="520" customWidth="1"/>
    <col min="2569" max="2816" width="9.140625" style="520"/>
    <col min="2817" max="2817" width="30.42578125" style="520" customWidth="1"/>
    <col min="2818" max="2818" width="36.42578125" style="520" customWidth="1"/>
    <col min="2819" max="2819" width="13.140625" style="520" customWidth="1"/>
    <col min="2820" max="2822" width="9.140625" style="520"/>
    <col min="2823" max="2823" width="29.42578125" style="520" customWidth="1"/>
    <col min="2824" max="2824" width="51.140625" style="520" customWidth="1"/>
    <col min="2825" max="3072" width="9.140625" style="520"/>
    <col min="3073" max="3073" width="30.42578125" style="520" customWidth="1"/>
    <col min="3074" max="3074" width="36.42578125" style="520" customWidth="1"/>
    <col min="3075" max="3075" width="13.140625" style="520" customWidth="1"/>
    <col min="3076" max="3078" width="9.140625" style="520"/>
    <col min="3079" max="3079" width="29.42578125" style="520" customWidth="1"/>
    <col min="3080" max="3080" width="51.140625" style="520" customWidth="1"/>
    <col min="3081" max="3328" width="9.140625" style="520"/>
    <col min="3329" max="3329" width="30.42578125" style="520" customWidth="1"/>
    <col min="3330" max="3330" width="36.42578125" style="520" customWidth="1"/>
    <col min="3331" max="3331" width="13.140625" style="520" customWidth="1"/>
    <col min="3332" max="3334" width="9.140625" style="520"/>
    <col min="3335" max="3335" width="29.42578125" style="520" customWidth="1"/>
    <col min="3336" max="3336" width="51.140625" style="520" customWidth="1"/>
    <col min="3337" max="3584" width="9.140625" style="520"/>
    <col min="3585" max="3585" width="30.42578125" style="520" customWidth="1"/>
    <col min="3586" max="3586" width="36.42578125" style="520" customWidth="1"/>
    <col min="3587" max="3587" width="13.140625" style="520" customWidth="1"/>
    <col min="3588" max="3590" width="9.140625" style="520"/>
    <col min="3591" max="3591" width="29.42578125" style="520" customWidth="1"/>
    <col min="3592" max="3592" width="51.140625" style="520" customWidth="1"/>
    <col min="3593" max="3840" width="9.140625" style="520"/>
    <col min="3841" max="3841" width="30.42578125" style="520" customWidth="1"/>
    <col min="3842" max="3842" width="36.42578125" style="520" customWidth="1"/>
    <col min="3843" max="3843" width="13.140625" style="520" customWidth="1"/>
    <col min="3844" max="3846" width="9.140625" style="520"/>
    <col min="3847" max="3847" width="29.42578125" style="520" customWidth="1"/>
    <col min="3848" max="3848" width="51.140625" style="520" customWidth="1"/>
    <col min="3849" max="4096" width="9.140625" style="520"/>
    <col min="4097" max="4097" width="30.42578125" style="520" customWidth="1"/>
    <col min="4098" max="4098" width="36.42578125" style="520" customWidth="1"/>
    <col min="4099" max="4099" width="13.140625" style="520" customWidth="1"/>
    <col min="4100" max="4102" width="9.140625" style="520"/>
    <col min="4103" max="4103" width="29.42578125" style="520" customWidth="1"/>
    <col min="4104" max="4104" width="51.140625" style="520" customWidth="1"/>
    <col min="4105" max="4352" width="9.140625" style="520"/>
    <col min="4353" max="4353" width="30.42578125" style="520" customWidth="1"/>
    <col min="4354" max="4354" width="36.42578125" style="520" customWidth="1"/>
    <col min="4355" max="4355" width="13.140625" style="520" customWidth="1"/>
    <col min="4356" max="4358" width="9.140625" style="520"/>
    <col min="4359" max="4359" width="29.42578125" style="520" customWidth="1"/>
    <col min="4360" max="4360" width="51.140625" style="520" customWidth="1"/>
    <col min="4361" max="4608" width="9.140625" style="520"/>
    <col min="4609" max="4609" width="30.42578125" style="520" customWidth="1"/>
    <col min="4610" max="4610" width="36.42578125" style="520" customWidth="1"/>
    <col min="4611" max="4611" width="13.140625" style="520" customWidth="1"/>
    <col min="4612" max="4614" width="9.140625" style="520"/>
    <col min="4615" max="4615" width="29.42578125" style="520" customWidth="1"/>
    <col min="4616" max="4616" width="51.140625" style="520" customWidth="1"/>
    <col min="4617" max="4864" width="9.140625" style="520"/>
    <col min="4865" max="4865" width="30.42578125" style="520" customWidth="1"/>
    <col min="4866" max="4866" width="36.42578125" style="520" customWidth="1"/>
    <col min="4867" max="4867" width="13.140625" style="520" customWidth="1"/>
    <col min="4868" max="4870" width="9.140625" style="520"/>
    <col min="4871" max="4871" width="29.42578125" style="520" customWidth="1"/>
    <col min="4872" max="4872" width="51.140625" style="520" customWidth="1"/>
    <col min="4873" max="5120" width="9.140625" style="520"/>
    <col min="5121" max="5121" width="30.42578125" style="520" customWidth="1"/>
    <col min="5122" max="5122" width="36.42578125" style="520" customWidth="1"/>
    <col min="5123" max="5123" width="13.140625" style="520" customWidth="1"/>
    <col min="5124" max="5126" width="9.140625" style="520"/>
    <col min="5127" max="5127" width="29.42578125" style="520" customWidth="1"/>
    <col min="5128" max="5128" width="51.140625" style="520" customWidth="1"/>
    <col min="5129" max="5376" width="9.140625" style="520"/>
    <col min="5377" max="5377" width="30.42578125" style="520" customWidth="1"/>
    <col min="5378" max="5378" width="36.42578125" style="520" customWidth="1"/>
    <col min="5379" max="5379" width="13.140625" style="520" customWidth="1"/>
    <col min="5380" max="5382" width="9.140625" style="520"/>
    <col min="5383" max="5383" width="29.42578125" style="520" customWidth="1"/>
    <col min="5384" max="5384" width="51.140625" style="520" customWidth="1"/>
    <col min="5385" max="5632" width="9.140625" style="520"/>
    <col min="5633" max="5633" width="30.42578125" style="520" customWidth="1"/>
    <col min="5634" max="5634" width="36.42578125" style="520" customWidth="1"/>
    <col min="5635" max="5635" width="13.140625" style="520" customWidth="1"/>
    <col min="5636" max="5638" width="9.140625" style="520"/>
    <col min="5639" max="5639" width="29.42578125" style="520" customWidth="1"/>
    <col min="5640" max="5640" width="51.140625" style="520" customWidth="1"/>
    <col min="5641" max="5888" width="9.140625" style="520"/>
    <col min="5889" max="5889" width="30.42578125" style="520" customWidth="1"/>
    <col min="5890" max="5890" width="36.42578125" style="520" customWidth="1"/>
    <col min="5891" max="5891" width="13.140625" style="520" customWidth="1"/>
    <col min="5892" max="5894" width="9.140625" style="520"/>
    <col min="5895" max="5895" width="29.42578125" style="520" customWidth="1"/>
    <col min="5896" max="5896" width="51.140625" style="520" customWidth="1"/>
    <col min="5897" max="6144" width="9.140625" style="520"/>
    <col min="6145" max="6145" width="30.42578125" style="520" customWidth="1"/>
    <col min="6146" max="6146" width="36.42578125" style="520" customWidth="1"/>
    <col min="6147" max="6147" width="13.140625" style="520" customWidth="1"/>
    <col min="6148" max="6150" width="9.140625" style="520"/>
    <col min="6151" max="6151" width="29.42578125" style="520" customWidth="1"/>
    <col min="6152" max="6152" width="51.140625" style="520" customWidth="1"/>
    <col min="6153" max="6400" width="9.140625" style="520"/>
    <col min="6401" max="6401" width="30.42578125" style="520" customWidth="1"/>
    <col min="6402" max="6402" width="36.42578125" style="520" customWidth="1"/>
    <col min="6403" max="6403" width="13.140625" style="520" customWidth="1"/>
    <col min="6404" max="6406" width="9.140625" style="520"/>
    <col min="6407" max="6407" width="29.42578125" style="520" customWidth="1"/>
    <col min="6408" max="6408" width="51.140625" style="520" customWidth="1"/>
    <col min="6409" max="6656" width="9.140625" style="520"/>
    <col min="6657" max="6657" width="30.42578125" style="520" customWidth="1"/>
    <col min="6658" max="6658" width="36.42578125" style="520" customWidth="1"/>
    <col min="6659" max="6659" width="13.140625" style="520" customWidth="1"/>
    <col min="6660" max="6662" width="9.140625" style="520"/>
    <col min="6663" max="6663" width="29.42578125" style="520" customWidth="1"/>
    <col min="6664" max="6664" width="51.140625" style="520" customWidth="1"/>
    <col min="6665" max="6912" width="9.140625" style="520"/>
    <col min="6913" max="6913" width="30.42578125" style="520" customWidth="1"/>
    <col min="6914" max="6914" width="36.42578125" style="520" customWidth="1"/>
    <col min="6915" max="6915" width="13.140625" style="520" customWidth="1"/>
    <col min="6916" max="6918" width="9.140625" style="520"/>
    <col min="6919" max="6919" width="29.42578125" style="520" customWidth="1"/>
    <col min="6920" max="6920" width="51.140625" style="520" customWidth="1"/>
    <col min="6921" max="7168" width="9.140625" style="520"/>
    <col min="7169" max="7169" width="30.42578125" style="520" customWidth="1"/>
    <col min="7170" max="7170" width="36.42578125" style="520" customWidth="1"/>
    <col min="7171" max="7171" width="13.140625" style="520" customWidth="1"/>
    <col min="7172" max="7174" width="9.140625" style="520"/>
    <col min="7175" max="7175" width="29.42578125" style="520" customWidth="1"/>
    <col min="7176" max="7176" width="51.140625" style="520" customWidth="1"/>
    <col min="7177" max="7424" width="9.140625" style="520"/>
    <col min="7425" max="7425" width="30.42578125" style="520" customWidth="1"/>
    <col min="7426" max="7426" width="36.42578125" style="520" customWidth="1"/>
    <col min="7427" max="7427" width="13.140625" style="520" customWidth="1"/>
    <col min="7428" max="7430" width="9.140625" style="520"/>
    <col min="7431" max="7431" width="29.42578125" style="520" customWidth="1"/>
    <col min="7432" max="7432" width="51.140625" style="520" customWidth="1"/>
    <col min="7433" max="7680" width="9.140625" style="520"/>
    <col min="7681" max="7681" width="30.42578125" style="520" customWidth="1"/>
    <col min="7682" max="7682" width="36.42578125" style="520" customWidth="1"/>
    <col min="7683" max="7683" width="13.140625" style="520" customWidth="1"/>
    <col min="7684" max="7686" width="9.140625" style="520"/>
    <col min="7687" max="7687" width="29.42578125" style="520" customWidth="1"/>
    <col min="7688" max="7688" width="51.140625" style="520" customWidth="1"/>
    <col min="7689" max="7936" width="9.140625" style="520"/>
    <col min="7937" max="7937" width="30.42578125" style="520" customWidth="1"/>
    <col min="7938" max="7938" width="36.42578125" style="520" customWidth="1"/>
    <col min="7939" max="7939" width="13.140625" style="520" customWidth="1"/>
    <col min="7940" max="7942" width="9.140625" style="520"/>
    <col min="7943" max="7943" width="29.42578125" style="520" customWidth="1"/>
    <col min="7944" max="7944" width="51.140625" style="520" customWidth="1"/>
    <col min="7945" max="8192" width="9.140625" style="520"/>
    <col min="8193" max="8193" width="30.42578125" style="520" customWidth="1"/>
    <col min="8194" max="8194" width="36.42578125" style="520" customWidth="1"/>
    <col min="8195" max="8195" width="13.140625" style="520" customWidth="1"/>
    <col min="8196" max="8198" width="9.140625" style="520"/>
    <col min="8199" max="8199" width="29.42578125" style="520" customWidth="1"/>
    <col min="8200" max="8200" width="51.140625" style="520" customWidth="1"/>
    <col min="8201" max="8448" width="9.140625" style="520"/>
    <col min="8449" max="8449" width="30.42578125" style="520" customWidth="1"/>
    <col min="8450" max="8450" width="36.42578125" style="520" customWidth="1"/>
    <col min="8451" max="8451" width="13.140625" style="520" customWidth="1"/>
    <col min="8452" max="8454" width="9.140625" style="520"/>
    <col min="8455" max="8455" width="29.42578125" style="520" customWidth="1"/>
    <col min="8456" max="8456" width="51.140625" style="520" customWidth="1"/>
    <col min="8457" max="8704" width="9.140625" style="520"/>
    <col min="8705" max="8705" width="30.42578125" style="520" customWidth="1"/>
    <col min="8706" max="8706" width="36.42578125" style="520" customWidth="1"/>
    <col min="8707" max="8707" width="13.140625" style="520" customWidth="1"/>
    <col min="8708" max="8710" width="9.140625" style="520"/>
    <col min="8711" max="8711" width="29.42578125" style="520" customWidth="1"/>
    <col min="8712" max="8712" width="51.140625" style="520" customWidth="1"/>
    <col min="8713" max="8960" width="9.140625" style="520"/>
    <col min="8961" max="8961" width="30.42578125" style="520" customWidth="1"/>
    <col min="8962" max="8962" width="36.42578125" style="520" customWidth="1"/>
    <col min="8963" max="8963" width="13.140625" style="520" customWidth="1"/>
    <col min="8964" max="8966" width="9.140625" style="520"/>
    <col min="8967" max="8967" width="29.42578125" style="520" customWidth="1"/>
    <col min="8968" max="8968" width="51.140625" style="520" customWidth="1"/>
    <col min="8969" max="9216" width="9.140625" style="520"/>
    <col min="9217" max="9217" width="30.42578125" style="520" customWidth="1"/>
    <col min="9218" max="9218" width="36.42578125" style="520" customWidth="1"/>
    <col min="9219" max="9219" width="13.140625" style="520" customWidth="1"/>
    <col min="9220" max="9222" width="9.140625" style="520"/>
    <col min="9223" max="9223" width="29.42578125" style="520" customWidth="1"/>
    <col min="9224" max="9224" width="51.140625" style="520" customWidth="1"/>
    <col min="9225" max="9472" width="9.140625" style="520"/>
    <col min="9473" max="9473" width="30.42578125" style="520" customWidth="1"/>
    <col min="9474" max="9474" width="36.42578125" style="520" customWidth="1"/>
    <col min="9475" max="9475" width="13.140625" style="520" customWidth="1"/>
    <col min="9476" max="9478" width="9.140625" style="520"/>
    <col min="9479" max="9479" width="29.42578125" style="520" customWidth="1"/>
    <col min="9480" max="9480" width="51.140625" style="520" customWidth="1"/>
    <col min="9481" max="9728" width="9.140625" style="520"/>
    <col min="9729" max="9729" width="30.42578125" style="520" customWidth="1"/>
    <col min="9730" max="9730" width="36.42578125" style="520" customWidth="1"/>
    <col min="9731" max="9731" width="13.140625" style="520" customWidth="1"/>
    <col min="9732" max="9734" width="9.140625" style="520"/>
    <col min="9735" max="9735" width="29.42578125" style="520" customWidth="1"/>
    <col min="9736" max="9736" width="51.140625" style="520" customWidth="1"/>
    <col min="9737" max="9984" width="9.140625" style="520"/>
    <col min="9985" max="9985" width="30.42578125" style="520" customWidth="1"/>
    <col min="9986" max="9986" width="36.42578125" style="520" customWidth="1"/>
    <col min="9987" max="9987" width="13.140625" style="520" customWidth="1"/>
    <col min="9988" max="9990" width="9.140625" style="520"/>
    <col min="9991" max="9991" width="29.42578125" style="520" customWidth="1"/>
    <col min="9992" max="9992" width="51.140625" style="520" customWidth="1"/>
    <col min="9993" max="10240" width="9.140625" style="520"/>
    <col min="10241" max="10241" width="30.42578125" style="520" customWidth="1"/>
    <col min="10242" max="10242" width="36.42578125" style="520" customWidth="1"/>
    <col min="10243" max="10243" width="13.140625" style="520" customWidth="1"/>
    <col min="10244" max="10246" width="9.140625" style="520"/>
    <col min="10247" max="10247" width="29.42578125" style="520" customWidth="1"/>
    <col min="10248" max="10248" width="51.140625" style="520" customWidth="1"/>
    <col min="10249" max="10496" width="9.140625" style="520"/>
    <col min="10497" max="10497" width="30.42578125" style="520" customWidth="1"/>
    <col min="10498" max="10498" width="36.42578125" style="520" customWidth="1"/>
    <col min="10499" max="10499" width="13.140625" style="520" customWidth="1"/>
    <col min="10500" max="10502" width="9.140625" style="520"/>
    <col min="10503" max="10503" width="29.42578125" style="520" customWidth="1"/>
    <col min="10504" max="10504" width="51.140625" style="520" customWidth="1"/>
    <col min="10505" max="10752" width="9.140625" style="520"/>
    <col min="10753" max="10753" width="30.42578125" style="520" customWidth="1"/>
    <col min="10754" max="10754" width="36.42578125" style="520" customWidth="1"/>
    <col min="10755" max="10755" width="13.140625" style="520" customWidth="1"/>
    <col min="10756" max="10758" width="9.140625" style="520"/>
    <col min="10759" max="10759" width="29.42578125" style="520" customWidth="1"/>
    <col min="10760" max="10760" width="51.140625" style="520" customWidth="1"/>
    <col min="10761" max="11008" width="9.140625" style="520"/>
    <col min="11009" max="11009" width="30.42578125" style="520" customWidth="1"/>
    <col min="11010" max="11010" width="36.42578125" style="520" customWidth="1"/>
    <col min="11011" max="11011" width="13.140625" style="520" customWidth="1"/>
    <col min="11012" max="11014" width="9.140625" style="520"/>
    <col min="11015" max="11015" width="29.42578125" style="520" customWidth="1"/>
    <col min="11016" max="11016" width="51.140625" style="520" customWidth="1"/>
    <col min="11017" max="11264" width="9.140625" style="520"/>
    <col min="11265" max="11265" width="30.42578125" style="520" customWidth="1"/>
    <col min="11266" max="11266" width="36.42578125" style="520" customWidth="1"/>
    <col min="11267" max="11267" width="13.140625" style="520" customWidth="1"/>
    <col min="11268" max="11270" width="9.140625" style="520"/>
    <col min="11271" max="11271" width="29.42578125" style="520" customWidth="1"/>
    <col min="11272" max="11272" width="51.140625" style="520" customWidth="1"/>
    <col min="11273" max="11520" width="9.140625" style="520"/>
    <col min="11521" max="11521" width="30.42578125" style="520" customWidth="1"/>
    <col min="11522" max="11522" width="36.42578125" style="520" customWidth="1"/>
    <col min="11523" max="11523" width="13.140625" style="520" customWidth="1"/>
    <col min="11524" max="11526" width="9.140625" style="520"/>
    <col min="11527" max="11527" width="29.42578125" style="520" customWidth="1"/>
    <col min="11528" max="11528" width="51.140625" style="520" customWidth="1"/>
    <col min="11529" max="11776" width="9.140625" style="520"/>
    <col min="11777" max="11777" width="30.42578125" style="520" customWidth="1"/>
    <col min="11778" max="11778" width="36.42578125" style="520" customWidth="1"/>
    <col min="11779" max="11779" width="13.140625" style="520" customWidth="1"/>
    <col min="11780" max="11782" width="9.140625" style="520"/>
    <col min="11783" max="11783" width="29.42578125" style="520" customWidth="1"/>
    <col min="11784" max="11784" width="51.140625" style="520" customWidth="1"/>
    <col min="11785" max="12032" width="9.140625" style="520"/>
    <col min="12033" max="12033" width="30.42578125" style="520" customWidth="1"/>
    <col min="12034" max="12034" width="36.42578125" style="520" customWidth="1"/>
    <col min="12035" max="12035" width="13.140625" style="520" customWidth="1"/>
    <col min="12036" max="12038" width="9.140625" style="520"/>
    <col min="12039" max="12039" width="29.42578125" style="520" customWidth="1"/>
    <col min="12040" max="12040" width="51.140625" style="520" customWidth="1"/>
    <col min="12041" max="12288" width="9.140625" style="520"/>
    <col min="12289" max="12289" width="30.42578125" style="520" customWidth="1"/>
    <col min="12290" max="12290" width="36.42578125" style="520" customWidth="1"/>
    <col min="12291" max="12291" width="13.140625" style="520" customWidth="1"/>
    <col min="12292" max="12294" width="9.140625" style="520"/>
    <col min="12295" max="12295" width="29.42578125" style="520" customWidth="1"/>
    <col min="12296" max="12296" width="51.140625" style="520" customWidth="1"/>
    <col min="12297" max="12544" width="9.140625" style="520"/>
    <col min="12545" max="12545" width="30.42578125" style="520" customWidth="1"/>
    <col min="12546" max="12546" width="36.42578125" style="520" customWidth="1"/>
    <col min="12547" max="12547" width="13.140625" style="520" customWidth="1"/>
    <col min="12548" max="12550" width="9.140625" style="520"/>
    <col min="12551" max="12551" width="29.42578125" style="520" customWidth="1"/>
    <col min="12552" max="12552" width="51.140625" style="520" customWidth="1"/>
    <col min="12553" max="12800" width="9.140625" style="520"/>
    <col min="12801" max="12801" width="30.42578125" style="520" customWidth="1"/>
    <col min="12802" max="12802" width="36.42578125" style="520" customWidth="1"/>
    <col min="12803" max="12803" width="13.140625" style="520" customWidth="1"/>
    <col min="12804" max="12806" width="9.140625" style="520"/>
    <col min="12807" max="12807" width="29.42578125" style="520" customWidth="1"/>
    <col min="12808" max="12808" width="51.140625" style="520" customWidth="1"/>
    <col min="12809" max="13056" width="9.140625" style="520"/>
    <col min="13057" max="13057" width="30.42578125" style="520" customWidth="1"/>
    <col min="13058" max="13058" width="36.42578125" style="520" customWidth="1"/>
    <col min="13059" max="13059" width="13.140625" style="520" customWidth="1"/>
    <col min="13060" max="13062" width="9.140625" style="520"/>
    <col min="13063" max="13063" width="29.42578125" style="520" customWidth="1"/>
    <col min="13064" max="13064" width="51.140625" style="520" customWidth="1"/>
    <col min="13065" max="13312" width="9.140625" style="520"/>
    <col min="13313" max="13313" width="30.42578125" style="520" customWidth="1"/>
    <col min="13314" max="13314" width="36.42578125" style="520" customWidth="1"/>
    <col min="13315" max="13315" width="13.140625" style="520" customWidth="1"/>
    <col min="13316" max="13318" width="9.140625" style="520"/>
    <col min="13319" max="13319" width="29.42578125" style="520" customWidth="1"/>
    <col min="13320" max="13320" width="51.140625" style="520" customWidth="1"/>
    <col min="13321" max="13568" width="9.140625" style="520"/>
    <col min="13569" max="13569" width="30.42578125" style="520" customWidth="1"/>
    <col min="13570" max="13570" width="36.42578125" style="520" customWidth="1"/>
    <col min="13571" max="13571" width="13.140625" style="520" customWidth="1"/>
    <col min="13572" max="13574" width="9.140625" style="520"/>
    <col min="13575" max="13575" width="29.42578125" style="520" customWidth="1"/>
    <col min="13576" max="13576" width="51.140625" style="520" customWidth="1"/>
    <col min="13577" max="13824" width="9.140625" style="520"/>
    <col min="13825" max="13825" width="30.42578125" style="520" customWidth="1"/>
    <col min="13826" max="13826" width="36.42578125" style="520" customWidth="1"/>
    <col min="13827" max="13827" width="13.140625" style="520" customWidth="1"/>
    <col min="13828" max="13830" width="9.140625" style="520"/>
    <col min="13831" max="13831" width="29.42578125" style="520" customWidth="1"/>
    <col min="13832" max="13832" width="51.140625" style="520" customWidth="1"/>
    <col min="13833" max="14080" width="9.140625" style="520"/>
    <col min="14081" max="14081" width="30.42578125" style="520" customWidth="1"/>
    <col min="14082" max="14082" width="36.42578125" style="520" customWidth="1"/>
    <col min="14083" max="14083" width="13.140625" style="520" customWidth="1"/>
    <col min="14084" max="14086" width="9.140625" style="520"/>
    <col min="14087" max="14087" width="29.42578125" style="520" customWidth="1"/>
    <col min="14088" max="14088" width="51.140625" style="520" customWidth="1"/>
    <col min="14089" max="14336" width="9.140625" style="520"/>
    <col min="14337" max="14337" width="30.42578125" style="520" customWidth="1"/>
    <col min="14338" max="14338" width="36.42578125" style="520" customWidth="1"/>
    <col min="14339" max="14339" width="13.140625" style="520" customWidth="1"/>
    <col min="14340" max="14342" width="9.140625" style="520"/>
    <col min="14343" max="14343" width="29.42578125" style="520" customWidth="1"/>
    <col min="14344" max="14344" width="51.140625" style="520" customWidth="1"/>
    <col min="14345" max="14592" width="9.140625" style="520"/>
    <col min="14593" max="14593" width="30.42578125" style="520" customWidth="1"/>
    <col min="14594" max="14594" width="36.42578125" style="520" customWidth="1"/>
    <col min="14595" max="14595" width="13.140625" style="520" customWidth="1"/>
    <col min="14596" max="14598" width="9.140625" style="520"/>
    <col min="14599" max="14599" width="29.42578125" style="520" customWidth="1"/>
    <col min="14600" max="14600" width="51.140625" style="520" customWidth="1"/>
    <col min="14601" max="14848" width="9.140625" style="520"/>
    <col min="14849" max="14849" width="30.42578125" style="520" customWidth="1"/>
    <col min="14850" max="14850" width="36.42578125" style="520" customWidth="1"/>
    <col min="14851" max="14851" width="13.140625" style="520" customWidth="1"/>
    <col min="14852" max="14854" width="9.140625" style="520"/>
    <col min="14855" max="14855" width="29.42578125" style="520" customWidth="1"/>
    <col min="14856" max="14856" width="51.140625" style="520" customWidth="1"/>
    <col min="14857" max="15104" width="9.140625" style="520"/>
    <col min="15105" max="15105" width="30.42578125" style="520" customWidth="1"/>
    <col min="15106" max="15106" width="36.42578125" style="520" customWidth="1"/>
    <col min="15107" max="15107" width="13.140625" style="520" customWidth="1"/>
    <col min="15108" max="15110" width="9.140625" style="520"/>
    <col min="15111" max="15111" width="29.42578125" style="520" customWidth="1"/>
    <col min="15112" max="15112" width="51.140625" style="520" customWidth="1"/>
    <col min="15113" max="15360" width="9.140625" style="520"/>
    <col min="15361" max="15361" width="30.42578125" style="520" customWidth="1"/>
    <col min="15362" max="15362" width="36.42578125" style="520" customWidth="1"/>
    <col min="15363" max="15363" width="13.140625" style="520" customWidth="1"/>
    <col min="15364" max="15366" width="9.140625" style="520"/>
    <col min="15367" max="15367" width="29.42578125" style="520" customWidth="1"/>
    <col min="15368" max="15368" width="51.140625" style="520" customWidth="1"/>
    <col min="15369" max="15616" width="9.140625" style="520"/>
    <col min="15617" max="15617" width="30.42578125" style="520" customWidth="1"/>
    <col min="15618" max="15618" width="36.42578125" style="520" customWidth="1"/>
    <col min="15619" max="15619" width="13.140625" style="520" customWidth="1"/>
    <col min="15620" max="15622" width="9.140625" style="520"/>
    <col min="15623" max="15623" width="29.42578125" style="520" customWidth="1"/>
    <col min="15624" max="15624" width="51.140625" style="520" customWidth="1"/>
    <col min="15625" max="15872" width="9.140625" style="520"/>
    <col min="15873" max="15873" width="30.42578125" style="520" customWidth="1"/>
    <col min="15874" max="15874" width="36.42578125" style="520" customWidth="1"/>
    <col min="15875" max="15875" width="13.140625" style="520" customWidth="1"/>
    <col min="15876" max="15878" width="9.140625" style="520"/>
    <col min="15879" max="15879" width="29.42578125" style="520" customWidth="1"/>
    <col min="15880" max="15880" width="51.140625" style="520" customWidth="1"/>
    <col min="15881" max="16128" width="9.140625" style="520"/>
    <col min="16129" max="16129" width="30.42578125" style="520" customWidth="1"/>
    <col min="16130" max="16130" width="36.42578125" style="520" customWidth="1"/>
    <col min="16131" max="16131" width="13.140625" style="520" customWidth="1"/>
    <col min="16132" max="16134" width="9.140625" style="520"/>
    <col min="16135" max="16135" width="29.42578125" style="520" customWidth="1"/>
    <col min="16136" max="16136" width="51.140625" style="520" customWidth="1"/>
    <col min="16137" max="16384" width="9.140625" style="520"/>
  </cols>
  <sheetData>
    <row r="1" spans="1:7" ht="15.6">
      <c r="A1" s="519" t="s">
        <v>2162</v>
      </c>
    </row>
    <row r="2" spans="1:7">
      <c r="A2" s="521" t="s">
        <v>2163</v>
      </c>
      <c r="B2" s="521" t="s">
        <v>2164</v>
      </c>
      <c r="C2" s="522" t="s">
        <v>2165</v>
      </c>
    </row>
    <row r="3" spans="1:7">
      <c r="A3" s="521" t="s">
        <v>2166</v>
      </c>
      <c r="B3" s="521"/>
    </row>
    <row r="4" spans="1:7" ht="165">
      <c r="A4" s="521" t="s">
        <v>2167</v>
      </c>
      <c r="B4" s="523" t="s">
        <v>2168</v>
      </c>
      <c r="C4" s="524"/>
    </row>
    <row r="5" spans="1:7" ht="37.5">
      <c r="A5" s="525" t="s">
        <v>2169</v>
      </c>
      <c r="B5" s="526" t="s">
        <v>2170</v>
      </c>
      <c r="C5" s="524"/>
    </row>
    <row r="6" spans="1:7">
      <c r="A6" s="521" t="s">
        <v>2171</v>
      </c>
      <c r="B6" s="527">
        <v>42491</v>
      </c>
    </row>
    <row r="7" spans="1:7" ht="12.95">
      <c r="A7" s="528" t="s">
        <v>2172</v>
      </c>
    </row>
    <row r="8" spans="1:7" ht="12.95">
      <c r="A8" s="528" t="s">
        <v>2173</v>
      </c>
      <c r="B8" s="529" t="s">
        <v>2174</v>
      </c>
      <c r="E8" s="530"/>
      <c r="G8" s="530"/>
    </row>
    <row r="9" spans="1:7" ht="12.95">
      <c r="B9" s="529" t="s">
        <v>2175</v>
      </c>
      <c r="E9" s="530"/>
      <c r="G9" s="530"/>
    </row>
    <row r="10" spans="1:7" ht="12.95">
      <c r="B10" s="529" t="s">
        <v>2176</v>
      </c>
      <c r="E10" s="530"/>
      <c r="G10" s="530"/>
    </row>
    <row r="11" spans="1:7" ht="12.95">
      <c r="B11" s="531" t="s">
        <v>2177</v>
      </c>
      <c r="E11" s="530"/>
      <c r="G11" s="530"/>
    </row>
    <row r="12" spans="1:7" ht="12.95">
      <c r="B12" s="529" t="s">
        <v>2178</v>
      </c>
      <c r="E12" s="530"/>
      <c r="G12" s="530"/>
    </row>
    <row r="13" spans="1:7" ht="12.95">
      <c r="B13" s="529"/>
      <c r="E13" s="530"/>
      <c r="G13" s="530"/>
    </row>
    <row r="14" spans="1:7" ht="14.1">
      <c r="A14" s="860" t="s">
        <v>2179</v>
      </c>
      <c r="B14" s="529" t="s">
        <v>2180</v>
      </c>
      <c r="E14" s="530"/>
      <c r="G14" s="530"/>
    </row>
    <row r="15" spans="1:7" ht="14.1">
      <c r="A15" s="860" t="s">
        <v>2181</v>
      </c>
      <c r="B15" s="529" t="s">
        <v>2182</v>
      </c>
      <c r="E15" s="530"/>
      <c r="G15" s="530"/>
    </row>
    <row r="16" spans="1:7" ht="14.1">
      <c r="A16" s="860" t="s">
        <v>2183</v>
      </c>
      <c r="B16" s="529" t="s">
        <v>2184</v>
      </c>
      <c r="E16" s="530"/>
      <c r="G16" s="530"/>
    </row>
    <row r="17" spans="1:7" ht="14.1">
      <c r="A17" s="860" t="s">
        <v>2185</v>
      </c>
      <c r="B17" s="529" t="s">
        <v>2186</v>
      </c>
      <c r="E17" s="530"/>
      <c r="G17" s="530"/>
    </row>
    <row r="18" spans="1:7" ht="14.1">
      <c r="A18" s="860" t="s">
        <v>2187</v>
      </c>
      <c r="B18" s="529" t="s">
        <v>2188</v>
      </c>
      <c r="E18" s="530"/>
      <c r="G18" s="530"/>
    </row>
    <row r="19" spans="1:7" ht="71.099999999999994" customHeight="1">
      <c r="C19" s="524" t="s">
        <v>39</v>
      </c>
      <c r="E19" s="530"/>
      <c r="G19" s="530"/>
    </row>
    <row r="20" spans="1:7" ht="12.95">
      <c r="A20" s="861" t="s">
        <v>2189</v>
      </c>
      <c r="B20" s="862"/>
      <c r="C20" s="532" t="s">
        <v>632</v>
      </c>
      <c r="D20" s="532" t="s">
        <v>26</v>
      </c>
      <c r="E20" s="532" t="s">
        <v>32</v>
      </c>
      <c r="F20" s="532" t="s">
        <v>37</v>
      </c>
      <c r="G20" s="532" t="s">
        <v>42</v>
      </c>
    </row>
    <row r="21" spans="1:7" ht="12.95">
      <c r="A21" s="533" t="s">
        <v>2190</v>
      </c>
      <c r="B21" s="533" t="s">
        <v>2191</v>
      </c>
      <c r="C21" s="534">
        <v>45</v>
      </c>
      <c r="D21" s="534">
        <v>45</v>
      </c>
      <c r="E21" s="534">
        <v>44</v>
      </c>
      <c r="F21" s="534">
        <v>46</v>
      </c>
      <c r="G21" s="534"/>
    </row>
    <row r="22" spans="1:7" ht="12.95">
      <c r="A22" s="535"/>
      <c r="B22" s="533" t="s">
        <v>2192</v>
      </c>
      <c r="C22" s="534">
        <v>5</v>
      </c>
      <c r="D22" s="534">
        <v>5</v>
      </c>
      <c r="E22" s="534">
        <v>4</v>
      </c>
      <c r="F22" s="534">
        <v>6</v>
      </c>
      <c r="G22" s="534"/>
    </row>
    <row r="23" spans="1:7" ht="12.95">
      <c r="A23" s="535"/>
      <c r="B23" s="533" t="s">
        <v>2193</v>
      </c>
      <c r="C23" s="534"/>
      <c r="D23" s="534"/>
      <c r="E23" s="534"/>
      <c r="F23" s="534"/>
      <c r="G23" s="534"/>
    </row>
    <row r="24" spans="1:7" ht="12.95">
      <c r="A24" s="521"/>
      <c r="B24" s="529"/>
    </row>
    <row r="25" spans="1:7" ht="12.95">
      <c r="A25" s="533" t="s">
        <v>2194</v>
      </c>
      <c r="E25" s="530"/>
      <c r="G25" s="530"/>
    </row>
    <row r="26" spans="1:7" ht="51.95">
      <c r="A26" s="533" t="s">
        <v>2195</v>
      </c>
      <c r="B26" s="536" t="s">
        <v>2196</v>
      </c>
      <c r="C26" s="536" t="s">
        <v>2197</v>
      </c>
      <c r="E26" s="530"/>
      <c r="G26" s="530"/>
    </row>
    <row r="27" spans="1:7" ht="38.1">
      <c r="A27" s="523" t="s">
        <v>2198</v>
      </c>
      <c r="B27" s="537" t="s">
        <v>2199</v>
      </c>
      <c r="C27" s="537" t="s">
        <v>2200</v>
      </c>
    </row>
    <row r="28" spans="1:7" ht="38.1">
      <c r="A28" s="523" t="s">
        <v>2201</v>
      </c>
      <c r="B28" s="537" t="s">
        <v>2202</v>
      </c>
      <c r="C28" s="537" t="s">
        <v>2200</v>
      </c>
    </row>
    <row r="29" spans="1:7" ht="42">
      <c r="A29" s="523" t="s">
        <v>2203</v>
      </c>
      <c r="B29" s="537" t="s">
        <v>2204</v>
      </c>
      <c r="C29" s="537" t="s">
        <v>2205</v>
      </c>
    </row>
    <row r="30" spans="1:7" ht="14.1">
      <c r="A30" s="523" t="s">
        <v>2206</v>
      </c>
      <c r="B30" s="537" t="s">
        <v>2207</v>
      </c>
      <c r="C30" s="537" t="s">
        <v>2205</v>
      </c>
    </row>
    <row r="31" spans="1:7" ht="50.45">
      <c r="A31" s="523" t="s">
        <v>2208</v>
      </c>
      <c r="B31" s="537" t="s">
        <v>2209</v>
      </c>
      <c r="C31" s="537" t="s">
        <v>2200</v>
      </c>
    </row>
    <row r="32" spans="1:7" ht="38.1">
      <c r="A32" s="523" t="s">
        <v>2210</v>
      </c>
      <c r="B32" s="537" t="s">
        <v>2211</v>
      </c>
      <c r="C32" s="537" t="s">
        <v>2200</v>
      </c>
    </row>
    <row r="33" spans="1:6" ht="14.1">
      <c r="A33" s="523" t="s">
        <v>2212</v>
      </c>
      <c r="B33" s="537" t="s">
        <v>2213</v>
      </c>
      <c r="C33" s="537" t="s">
        <v>2200</v>
      </c>
    </row>
    <row r="34" spans="1:6" ht="27.95">
      <c r="A34" s="523" t="s">
        <v>2214</v>
      </c>
      <c r="B34" s="537" t="s">
        <v>2215</v>
      </c>
      <c r="C34" s="537" t="s">
        <v>2200</v>
      </c>
    </row>
    <row r="35" spans="1:6" ht="14.1">
      <c r="B35" s="863" t="s">
        <v>2216</v>
      </c>
      <c r="C35" s="864" t="s">
        <v>2217</v>
      </c>
      <c r="E35" s="538"/>
    </row>
    <row r="36" spans="1:6" ht="12.95">
      <c r="A36" s="529"/>
      <c r="C36" s="529"/>
      <c r="D36" s="529"/>
      <c r="E36" s="529"/>
      <c r="F36" s="529"/>
    </row>
    <row r="37" spans="1:6" ht="12.95">
      <c r="A37" s="533" t="s">
        <v>2218</v>
      </c>
    </row>
    <row r="38" spans="1:6" ht="14.1">
      <c r="A38" s="539" t="s">
        <v>2219</v>
      </c>
      <c r="C38" s="539"/>
    </row>
    <row r="39" spans="1:6" ht="14.1">
      <c r="A39" s="539" t="s">
        <v>2220</v>
      </c>
      <c r="C39" s="539"/>
    </row>
    <row r="40" spans="1:6" ht="14.1">
      <c r="A40" s="539"/>
      <c r="C40" s="539"/>
    </row>
    <row r="41" spans="1:6" ht="12.95">
      <c r="A41" s="533" t="s">
        <v>2221</v>
      </c>
      <c r="B41" s="533" t="s">
        <v>2222</v>
      </c>
      <c r="C41" s="540" t="s">
        <v>632</v>
      </c>
      <c r="D41" s="533" t="s">
        <v>2223</v>
      </c>
      <c r="E41" s="533" t="s">
        <v>20</v>
      </c>
    </row>
    <row r="42" spans="1:6" ht="14.1">
      <c r="A42" s="520" t="s">
        <v>2224</v>
      </c>
      <c r="B42" s="534">
        <v>43</v>
      </c>
      <c r="C42" s="522">
        <f>ROUND((ROUND((SQRT(B42)),1)*0.4),0)</f>
        <v>3</v>
      </c>
      <c r="D42" s="522">
        <f>ROUND((ROUND((SQRT(B42)),1)*0.2),0)</f>
        <v>1</v>
      </c>
      <c r="E42" s="522">
        <f>ROUND((ROUND((SQRT(B42)),1)*0.2),0)</f>
        <v>1</v>
      </c>
      <c r="F42" s="541"/>
    </row>
    <row r="43" spans="1:6">
      <c r="A43" s="520" t="s">
        <v>2225</v>
      </c>
      <c r="B43" s="534">
        <v>3</v>
      </c>
      <c r="C43" s="522">
        <f>ROUND((ROUND((SQRT(B43)),1)*0.5),0)</f>
        <v>1</v>
      </c>
      <c r="D43" s="522">
        <f>ROUND((ROUND((SQRT(B43)),1)*0.3),0)</f>
        <v>1</v>
      </c>
      <c r="E43" s="522">
        <f>ROUND((ROUND((SQRT(B43)),1)*0.3),0)</f>
        <v>1</v>
      </c>
    </row>
    <row r="44" spans="1:6">
      <c r="A44" s="520" t="s">
        <v>2226</v>
      </c>
      <c r="B44" s="534"/>
      <c r="C44" s="522">
        <f>ROUND((ROUND((SQRT(B44)),1)*0.6),0)</f>
        <v>0</v>
      </c>
      <c r="D44" s="522">
        <f>ROUND((ROUND((SQRT(B44)),1)*0.4),0)</f>
        <v>0</v>
      </c>
      <c r="E44" s="522">
        <f>ROUND((ROUND((SQRT(B44)),1)*0.6),0)</f>
        <v>0</v>
      </c>
    </row>
    <row r="45" spans="1:6">
      <c r="A45" s="521" t="s">
        <v>2216</v>
      </c>
      <c r="B45" s="521"/>
      <c r="C45" s="542">
        <f>SUM(C42:C44)</f>
        <v>4</v>
      </c>
      <c r="D45" s="542">
        <f>SUM(D42:D44)</f>
        <v>2</v>
      </c>
      <c r="E45" s="542">
        <f>SUM(E42:E44)</f>
        <v>2</v>
      </c>
    </row>
    <row r="47" spans="1:6" ht="12.95">
      <c r="A47" s="533" t="s">
        <v>2227</v>
      </c>
    </row>
    <row r="48" spans="1:6" ht="12.95">
      <c r="A48" s="540" t="s">
        <v>2228</v>
      </c>
    </row>
    <row r="49" spans="1:7" ht="12.95">
      <c r="A49" s="543" t="s">
        <v>2229</v>
      </c>
    </row>
    <row r="50" spans="1:7" ht="12.95">
      <c r="A50" s="543" t="s">
        <v>2230</v>
      </c>
    </row>
    <row r="51" spans="1:7" ht="12.95">
      <c r="A51" s="543" t="s">
        <v>2231</v>
      </c>
    </row>
    <row r="52" spans="1:7" ht="12.95">
      <c r="A52" s="543" t="s">
        <v>2232</v>
      </c>
    </row>
    <row r="53" spans="1:7" ht="12.95">
      <c r="A53" s="543" t="s">
        <v>2233</v>
      </c>
    </row>
    <row r="54" spans="1:7" ht="12.95">
      <c r="A54" s="543" t="s">
        <v>2234</v>
      </c>
    </row>
    <row r="55" spans="1:7" ht="12.95">
      <c r="A55" s="543" t="s">
        <v>2235</v>
      </c>
    </row>
    <row r="56" spans="1:7" ht="12.95">
      <c r="A56" s="533" t="s">
        <v>2236</v>
      </c>
      <c r="B56" s="542"/>
    </row>
    <row r="57" spans="1:7" ht="42" customHeight="1">
      <c r="A57" s="544" t="s">
        <v>2237</v>
      </c>
      <c r="B57" s="542"/>
      <c r="C57" s="821" t="s">
        <v>2238</v>
      </c>
      <c r="D57" s="822"/>
      <c r="E57" s="822"/>
      <c r="F57" s="822"/>
      <c r="G57" s="822"/>
    </row>
    <row r="58" spans="1:7">
      <c r="B58" s="522"/>
    </row>
    <row r="60" spans="1:7" ht="12.95">
      <c r="A60" s="533" t="s">
        <v>2187</v>
      </c>
      <c r="D60" s="528"/>
    </row>
    <row r="61" spans="1:7" ht="12.95">
      <c r="A61" s="533" t="s">
        <v>2239</v>
      </c>
      <c r="B61" s="528"/>
    </row>
    <row r="62" spans="1:7" ht="12.95">
      <c r="A62" s="520" t="s">
        <v>2240</v>
      </c>
      <c r="B62" s="529"/>
      <c r="E62" s="538"/>
    </row>
    <row r="63" spans="1:7" ht="16.5" customHeight="1">
      <c r="A63" s="520" t="s">
        <v>2241</v>
      </c>
      <c r="B63" s="529"/>
      <c r="C63" s="529"/>
      <c r="D63" s="529"/>
      <c r="E63" s="529"/>
      <c r="F63" s="529"/>
    </row>
    <row r="64" spans="1:7">
      <c r="A64" s="520" t="s">
        <v>2242</v>
      </c>
    </row>
    <row r="65" spans="1:1">
      <c r="A65" s="520" t="s">
        <v>2243</v>
      </c>
    </row>
    <row r="66" spans="1:1">
      <c r="A66" s="520" t="s">
        <v>2244</v>
      </c>
    </row>
    <row r="67" spans="1:1">
      <c r="A67" s="520" t="s">
        <v>2245</v>
      </c>
    </row>
    <row r="68" spans="1:1">
      <c r="A68" s="520" t="s">
        <v>2246</v>
      </c>
    </row>
    <row r="69" spans="1:1">
      <c r="A69" s="520" t="s">
        <v>2247</v>
      </c>
    </row>
    <row r="70" spans="1:1">
      <c r="A70" s="520" t="s">
        <v>2248</v>
      </c>
    </row>
    <row r="71" spans="1:1">
      <c r="A71" s="520" t="s">
        <v>2249</v>
      </c>
    </row>
    <row r="72" spans="1:1">
      <c r="A72" s="522" t="s">
        <v>2250</v>
      </c>
    </row>
    <row r="73" spans="1:1">
      <c r="A73" s="520" t="s">
        <v>2251</v>
      </c>
    </row>
    <row r="74" spans="1:1">
      <c r="A74" s="520" t="s">
        <v>2252</v>
      </c>
    </row>
    <row r="75" spans="1:1">
      <c r="A75" s="520" t="s">
        <v>2253</v>
      </c>
    </row>
    <row r="77" spans="1:1">
      <c r="A77" s="522"/>
    </row>
  </sheetData>
  <mergeCells count="2">
    <mergeCell ref="A20:B20"/>
    <mergeCell ref="C57:G5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9"/>
  <sheetViews>
    <sheetView view="pageBreakPreview" zoomScaleNormal="90" zoomScaleSheetLayoutView="100" workbookViewId="0">
      <pane ySplit="1" topLeftCell="A2" activePane="bottomLeft" state="frozen"/>
      <selection pane="bottomLeft"/>
    </sheetView>
  </sheetViews>
  <sheetFormatPr defaultColWidth="9" defaultRowHeight="14.1"/>
  <cols>
    <col min="1" max="1" width="6" style="19" customWidth="1"/>
    <col min="2" max="2" width="98.42578125" style="6" customWidth="1"/>
    <col min="3" max="3" width="6.42578125" style="6" customWidth="1"/>
    <col min="4" max="4" width="9" style="6"/>
    <col min="5" max="16384" width="9" style="1"/>
  </cols>
  <sheetData>
    <row r="1" spans="1:4" s="121" customFormat="1">
      <c r="A1" s="55" t="s">
        <v>2254</v>
      </c>
      <c r="B1" s="102"/>
      <c r="C1" s="102"/>
      <c r="D1" s="52"/>
    </row>
    <row r="2" spans="1:4">
      <c r="A2" s="54"/>
      <c r="B2" s="51"/>
      <c r="C2" s="51"/>
      <c r="D2" s="49"/>
    </row>
    <row r="3" spans="1:4">
      <c r="A3" s="130"/>
      <c r="B3" s="122"/>
      <c r="C3" s="123"/>
      <c r="D3" s="124"/>
    </row>
    <row r="4" spans="1:4">
      <c r="A4" s="125"/>
      <c r="B4" s="59"/>
      <c r="C4" s="59"/>
      <c r="D4" s="59"/>
    </row>
    <row r="5" spans="1:4">
      <c r="A5" s="126"/>
      <c r="B5" s="9"/>
      <c r="C5" s="9"/>
      <c r="D5" s="9"/>
    </row>
    <row r="6" spans="1:4">
      <c r="A6" s="126"/>
      <c r="B6" s="9"/>
      <c r="C6" s="9"/>
      <c r="D6" s="9"/>
    </row>
    <row r="7" spans="1:4">
      <c r="A7" s="126"/>
      <c r="B7" s="9"/>
      <c r="C7" s="9"/>
      <c r="D7" s="9"/>
    </row>
    <row r="8" spans="1:4">
      <c r="A8" s="126"/>
      <c r="B8" s="9"/>
      <c r="C8" s="9"/>
      <c r="D8" s="9"/>
    </row>
    <row r="9" spans="1:4">
      <c r="A9" s="82"/>
      <c r="D9" s="31"/>
    </row>
    <row r="10" spans="1:4">
      <c r="A10" s="129"/>
      <c r="B10" s="132"/>
      <c r="C10" s="134"/>
      <c r="D10" s="135"/>
    </row>
    <row r="11" spans="1:4">
      <c r="A11" s="127"/>
      <c r="B11" s="59"/>
      <c r="C11" s="59"/>
      <c r="D11" s="59"/>
    </row>
    <row r="12" spans="1:4">
      <c r="A12" s="128"/>
      <c r="B12" s="9"/>
      <c r="C12" s="9"/>
      <c r="D12" s="9"/>
    </row>
    <row r="13" spans="1:4">
      <c r="A13" s="128"/>
      <c r="B13" s="9"/>
      <c r="C13" s="9"/>
      <c r="D13" s="9"/>
    </row>
    <row r="14" spans="1:4">
      <c r="A14" s="128"/>
      <c r="B14" s="9"/>
      <c r="C14" s="9"/>
      <c r="D14" s="9"/>
    </row>
    <row r="15" spans="1:4">
      <c r="A15" s="128"/>
      <c r="B15" s="9"/>
      <c r="C15" s="9"/>
      <c r="D15" s="9"/>
    </row>
    <row r="16" spans="1:4">
      <c r="A16" s="82"/>
      <c r="D16" s="31"/>
    </row>
    <row r="17" spans="1:4">
      <c r="A17" s="129"/>
      <c r="B17" s="132"/>
      <c r="C17" s="134"/>
      <c r="D17" s="135"/>
    </row>
    <row r="18" spans="1:4">
      <c r="A18" s="127"/>
      <c r="B18" s="59"/>
      <c r="C18" s="59"/>
      <c r="D18" s="59"/>
    </row>
    <row r="19" spans="1:4">
      <c r="A19" s="128"/>
      <c r="B19" s="9"/>
      <c r="C19" s="9"/>
      <c r="D19" s="9"/>
    </row>
    <row r="20" spans="1:4">
      <c r="A20" s="128"/>
      <c r="B20" s="9"/>
      <c r="C20" s="9"/>
      <c r="D20" s="9"/>
    </row>
    <row r="21" spans="1:4">
      <c r="A21" s="128"/>
      <c r="B21" s="9"/>
      <c r="C21" s="9"/>
      <c r="D21" s="9"/>
    </row>
    <row r="22" spans="1:4">
      <c r="A22" s="128"/>
      <c r="B22" s="9"/>
      <c r="C22" s="9"/>
      <c r="D22" s="9"/>
    </row>
    <row r="23" spans="1:4">
      <c r="A23" s="82"/>
      <c r="D23" s="31"/>
    </row>
    <row r="24" spans="1:4">
      <c r="A24" s="129"/>
      <c r="B24" s="132"/>
      <c r="C24" s="134"/>
      <c r="D24" s="135"/>
    </row>
    <row r="25" spans="1:4">
      <c r="A25" s="127"/>
      <c r="B25" s="59"/>
      <c r="C25" s="59"/>
      <c r="D25" s="59"/>
    </row>
    <row r="26" spans="1:4">
      <c r="A26" s="128"/>
      <c r="B26" s="9"/>
      <c r="C26" s="9"/>
      <c r="D26" s="9"/>
    </row>
    <row r="27" spans="1:4">
      <c r="A27" s="128"/>
      <c r="B27" s="9"/>
      <c r="C27" s="9"/>
      <c r="D27" s="9"/>
    </row>
    <row r="28" spans="1:4">
      <c r="A28" s="128"/>
      <c r="B28" s="9"/>
      <c r="C28" s="9"/>
      <c r="D28" s="9"/>
    </row>
    <row r="29" spans="1:4">
      <c r="A29" s="128"/>
      <c r="B29" s="9"/>
      <c r="C29" s="9"/>
      <c r="D29" s="9"/>
    </row>
    <row r="30" spans="1:4">
      <c r="A30" s="82"/>
      <c r="D30" s="31"/>
    </row>
    <row r="31" spans="1:4">
      <c r="A31" s="55"/>
      <c r="B31" s="158"/>
      <c r="C31" s="102"/>
      <c r="D31" s="52"/>
    </row>
    <row r="32" spans="1:4">
      <c r="A32" s="130"/>
      <c r="B32" s="122"/>
      <c r="C32" s="123"/>
      <c r="D32" s="124"/>
    </row>
    <row r="33" spans="1:4">
      <c r="A33" s="127"/>
      <c r="B33" s="27"/>
      <c r="C33" s="59"/>
      <c r="D33" s="59"/>
    </row>
    <row r="34" spans="1:4">
      <c r="A34" s="128"/>
      <c r="B34" s="28"/>
      <c r="C34" s="9"/>
      <c r="D34" s="9"/>
    </row>
    <row r="35" spans="1:4">
      <c r="A35" s="128"/>
      <c r="B35" s="28"/>
      <c r="C35" s="9"/>
      <c r="D35" s="9"/>
    </row>
    <row r="36" spans="1:4">
      <c r="A36" s="128"/>
      <c r="B36" s="28"/>
      <c r="C36" s="9"/>
      <c r="D36" s="9"/>
    </row>
    <row r="37" spans="1:4">
      <c r="A37" s="128"/>
      <c r="B37" s="28"/>
      <c r="C37" s="9"/>
      <c r="D37" s="9"/>
    </row>
    <row r="38" spans="1:4">
      <c r="A38" s="82"/>
      <c r="D38" s="31"/>
    </row>
    <row r="39" spans="1:4">
      <c r="A39" s="131"/>
      <c r="B39" s="133"/>
      <c r="C39" s="136"/>
      <c r="D39" s="137"/>
    </row>
  </sheetData>
  <phoneticPr fontId="8" type="noConversion"/>
  <pageMargins left="0.75" right="0.75" top="0.51" bottom="0.5" header="0.5" footer="0.5"/>
  <pageSetup paperSize="9" orientation="landscape" r:id="rId1"/>
  <headerFooter alignWithMargins="0">
    <oddFooter>&amp;L&amp;8© prepared by EcoSylva Ltd on behalf of Soil Association Certification Ltd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98"/>
  <sheetViews>
    <sheetView view="pageBreakPreview" zoomScaleNormal="100" workbookViewId="0">
      <selection activeCell="F19" sqref="F19"/>
    </sheetView>
  </sheetViews>
  <sheetFormatPr defaultColWidth="8" defaultRowHeight="14.1"/>
  <cols>
    <col min="1" max="1" width="22.42578125" style="6" customWidth="1"/>
    <col min="2" max="2" width="74.140625" style="6" customWidth="1"/>
    <col min="3" max="16384" width="8" style="138"/>
  </cols>
  <sheetData>
    <row r="1" spans="1:2">
      <c r="A1" s="17" t="s">
        <v>2255</v>
      </c>
    </row>
    <row r="2" spans="1:2">
      <c r="A2" s="17" t="s">
        <v>2256</v>
      </c>
    </row>
    <row r="3" spans="1:2">
      <c r="A3" s="6" t="s">
        <v>2257</v>
      </c>
      <c r="B3" s="6" t="s">
        <v>2258</v>
      </c>
    </row>
    <row r="4" spans="1:2">
      <c r="A4" s="6" t="s">
        <v>2259</v>
      </c>
      <c r="B4" s="6" t="s">
        <v>2260</v>
      </c>
    </row>
    <row r="5" spans="1:2">
      <c r="A5" s="6" t="s">
        <v>2261</v>
      </c>
      <c r="B5" s="6" t="s">
        <v>2262</v>
      </c>
    </row>
    <row r="6" spans="1:2">
      <c r="A6" s="6" t="s">
        <v>2263</v>
      </c>
      <c r="B6" s="6" t="s">
        <v>2264</v>
      </c>
    </row>
    <row r="7" spans="1:2">
      <c r="A7" s="6" t="s">
        <v>2265</v>
      </c>
      <c r="B7" s="6" t="s">
        <v>2266</v>
      </c>
    </row>
    <row r="8" spans="1:2">
      <c r="A8" s="6" t="s">
        <v>2267</v>
      </c>
      <c r="B8" s="6" t="s">
        <v>2268</v>
      </c>
    </row>
    <row r="9" spans="1:2">
      <c r="A9" s="6" t="s">
        <v>2269</v>
      </c>
      <c r="B9" s="6" t="s">
        <v>2270</v>
      </c>
    </row>
    <row r="10" spans="1:2">
      <c r="A10" s="6" t="s">
        <v>2271</v>
      </c>
      <c r="B10" s="6" t="s">
        <v>2272</v>
      </c>
    </row>
    <row r="11" spans="1:2">
      <c r="A11" s="6" t="s">
        <v>2273</v>
      </c>
      <c r="B11" s="6" t="s">
        <v>2274</v>
      </c>
    </row>
    <row r="12" spans="1:2" ht="15.95">
      <c r="A12" s="6" t="s">
        <v>2275</v>
      </c>
      <c r="B12" s="6" t="s">
        <v>2276</v>
      </c>
    </row>
    <row r="13" spans="1:2">
      <c r="A13" s="6" t="s">
        <v>2277</v>
      </c>
      <c r="B13" s="6" t="s">
        <v>2278</v>
      </c>
    </row>
    <row r="14" spans="1:2">
      <c r="A14" s="6" t="s">
        <v>2279</v>
      </c>
      <c r="B14" s="6" t="s">
        <v>2280</v>
      </c>
    </row>
    <row r="15" spans="1:2">
      <c r="A15" s="6" t="s">
        <v>2281</v>
      </c>
      <c r="B15" s="6" t="s">
        <v>2282</v>
      </c>
    </row>
    <row r="16" spans="1:2">
      <c r="A16" s="6" t="s">
        <v>2283</v>
      </c>
      <c r="B16" s="6" t="s">
        <v>2284</v>
      </c>
    </row>
    <row r="17" spans="1:3">
      <c r="A17" s="6" t="s">
        <v>2285</v>
      </c>
      <c r="B17" s="6" t="s">
        <v>2286</v>
      </c>
    </row>
    <row r="18" spans="1:3">
      <c r="A18" s="6" t="s">
        <v>2287</v>
      </c>
      <c r="B18" s="6" t="s">
        <v>2288</v>
      </c>
    </row>
    <row r="19" spans="1:3" ht="71.099999999999994" customHeight="1">
      <c r="A19" s="6" t="s">
        <v>2289</v>
      </c>
      <c r="B19" s="6" t="s">
        <v>2290</v>
      </c>
      <c r="C19" s="138" t="s">
        <v>39</v>
      </c>
    </row>
    <row r="20" spans="1:3">
      <c r="A20" s="6" t="s">
        <v>2291</v>
      </c>
      <c r="B20" s="6" t="s">
        <v>2292</v>
      </c>
    </row>
    <row r="21" spans="1:3">
      <c r="A21" s="6" t="s">
        <v>2293</v>
      </c>
      <c r="B21" s="6" t="s">
        <v>2294</v>
      </c>
    </row>
    <row r="22" spans="1:3">
      <c r="A22" s="6" t="s">
        <v>2295</v>
      </c>
      <c r="B22" s="6" t="s">
        <v>2296</v>
      </c>
    </row>
    <row r="24" spans="1:3">
      <c r="A24" s="17" t="s">
        <v>2297</v>
      </c>
    </row>
    <row r="25" spans="1:3" ht="42">
      <c r="A25" s="6" t="s">
        <v>2298</v>
      </c>
      <c r="B25" s="6" t="s">
        <v>2299</v>
      </c>
    </row>
    <row r="26" spans="1:3">
      <c r="A26" s="17"/>
    </row>
    <row r="27" spans="1:3" ht="56.1">
      <c r="A27" s="6" t="s">
        <v>2300</v>
      </c>
      <c r="B27" s="6" t="s">
        <v>2301</v>
      </c>
    </row>
    <row r="29" spans="1:3" ht="42">
      <c r="A29" s="6" t="s">
        <v>2302</v>
      </c>
      <c r="B29" s="6" t="s">
        <v>2303</v>
      </c>
    </row>
    <row r="31" spans="1:3" ht="27.95">
      <c r="A31" s="6" t="s">
        <v>2304</v>
      </c>
      <c r="B31" s="6" t="s">
        <v>2305</v>
      </c>
    </row>
    <row r="33" spans="1:2" ht="27.95">
      <c r="A33" s="6" t="s">
        <v>2306</v>
      </c>
      <c r="B33" s="6" t="s">
        <v>2307</v>
      </c>
    </row>
    <row r="34" spans="1:2">
      <c r="B34" s="6" t="s">
        <v>2308</v>
      </c>
    </row>
    <row r="35" spans="1:2" ht="27.95">
      <c r="A35" s="6" t="s">
        <v>2309</v>
      </c>
      <c r="B35" s="6" t="s">
        <v>2310</v>
      </c>
    </row>
    <row r="36" spans="1:2">
      <c r="B36" s="6" t="s">
        <v>2308</v>
      </c>
    </row>
    <row r="37" spans="1:2" ht="27.95">
      <c r="A37" s="6" t="s">
        <v>2311</v>
      </c>
      <c r="B37" s="6" t="s">
        <v>2312</v>
      </c>
    </row>
    <row r="38" spans="1:2">
      <c r="B38" s="6" t="s">
        <v>2308</v>
      </c>
    </row>
    <row r="39" spans="1:2" ht="42">
      <c r="A39" s="6" t="s">
        <v>2313</v>
      </c>
      <c r="B39" s="6" t="s">
        <v>2314</v>
      </c>
    </row>
    <row r="40" spans="1:2">
      <c r="B40" s="6" t="s">
        <v>2308</v>
      </c>
    </row>
    <row r="41" spans="1:2" ht="27.95">
      <c r="A41" s="6" t="s">
        <v>2315</v>
      </c>
      <c r="B41" s="6" t="s">
        <v>2316</v>
      </c>
    </row>
    <row r="43" spans="1:2" ht="27.95">
      <c r="A43" s="6" t="s">
        <v>2317</v>
      </c>
      <c r="B43" s="6" t="s">
        <v>2318</v>
      </c>
    </row>
    <row r="44" spans="1:2">
      <c r="B44" s="6" t="s">
        <v>2308</v>
      </c>
    </row>
    <row r="45" spans="1:2">
      <c r="A45" s="6" t="s">
        <v>2319</v>
      </c>
      <c r="B45" s="6" t="s">
        <v>2320</v>
      </c>
    </row>
    <row r="46" spans="1:2">
      <c r="B46" s="6" t="s">
        <v>2308</v>
      </c>
    </row>
    <row r="47" spans="1:2">
      <c r="A47" s="6" t="s">
        <v>2321</v>
      </c>
      <c r="B47" s="6" t="s">
        <v>2322</v>
      </c>
    </row>
    <row r="49" spans="1:2" ht="42">
      <c r="A49" s="6" t="s">
        <v>2323</v>
      </c>
      <c r="B49" s="6" t="s">
        <v>2324</v>
      </c>
    </row>
    <row r="51" spans="1:2" ht="74.45" customHeight="1">
      <c r="A51" s="6" t="s">
        <v>2325</v>
      </c>
      <c r="B51" s="6" t="s">
        <v>2326</v>
      </c>
    </row>
    <row r="52" spans="1:2">
      <c r="B52" s="6" t="s">
        <v>2308</v>
      </c>
    </row>
    <row r="53" spans="1:2" ht="27.95">
      <c r="A53" s="6" t="s">
        <v>2327</v>
      </c>
      <c r="B53" s="6" t="s">
        <v>2328</v>
      </c>
    </row>
    <row r="54" spans="1:2">
      <c r="B54" s="6" t="s">
        <v>2308</v>
      </c>
    </row>
    <row r="55" spans="1:2" ht="27.95">
      <c r="A55" s="6" t="s">
        <v>2329</v>
      </c>
      <c r="B55" s="6" t="s">
        <v>2330</v>
      </c>
    </row>
    <row r="56" spans="1:2" ht="42">
      <c r="A56" s="6" t="s">
        <v>2331</v>
      </c>
      <c r="B56" s="6" t="s">
        <v>2332</v>
      </c>
    </row>
    <row r="57" spans="1:2" ht="27.95">
      <c r="A57" s="823" t="s">
        <v>2333</v>
      </c>
      <c r="B57" s="6" t="s">
        <v>2334</v>
      </c>
    </row>
    <row r="58" spans="1:2" ht="42">
      <c r="A58" s="823"/>
      <c r="B58" s="29" t="s">
        <v>2335</v>
      </c>
    </row>
    <row r="59" spans="1:2">
      <c r="A59" s="264" t="s">
        <v>2336</v>
      </c>
      <c r="B59" s="6" t="s">
        <v>2337</v>
      </c>
    </row>
    <row r="60" spans="1:2" ht="27.95">
      <c r="A60" s="264" t="s">
        <v>2016</v>
      </c>
      <c r="B60" s="6" t="s">
        <v>2338</v>
      </c>
    </row>
    <row r="61" spans="1:2" ht="56.1">
      <c r="A61" s="264" t="s">
        <v>2339</v>
      </c>
      <c r="B61" s="6" t="s">
        <v>2340</v>
      </c>
    </row>
    <row r="63" spans="1:2" ht="42">
      <c r="A63" s="6" t="s">
        <v>2341</v>
      </c>
      <c r="B63" s="6" t="s">
        <v>2342</v>
      </c>
    </row>
    <row r="66" spans="1:2" ht="140.1">
      <c r="A66" s="6" t="s">
        <v>2343</v>
      </c>
      <c r="B66" s="6" t="s">
        <v>2344</v>
      </c>
    </row>
    <row r="68" spans="1:2" ht="42">
      <c r="A68" s="6" t="s">
        <v>2345</v>
      </c>
      <c r="B68" s="6" t="s">
        <v>2346</v>
      </c>
    </row>
    <row r="70" spans="1:2" ht="27.95">
      <c r="A70" s="6" t="s">
        <v>2347</v>
      </c>
      <c r="B70" s="6" t="s">
        <v>2348</v>
      </c>
    </row>
    <row r="72" spans="1:2" ht="84">
      <c r="A72" s="6" t="s">
        <v>2349</v>
      </c>
      <c r="B72" s="6" t="s">
        <v>2350</v>
      </c>
    </row>
    <row r="73" spans="1:2">
      <c r="B73" s="6" t="s">
        <v>2308</v>
      </c>
    </row>
    <row r="74" spans="1:2">
      <c r="A74" s="6" t="s">
        <v>2351</v>
      </c>
      <c r="B74" s="6" t="s">
        <v>2352</v>
      </c>
    </row>
    <row r="76" spans="1:2" ht="42">
      <c r="A76" s="6" t="s">
        <v>2353</v>
      </c>
      <c r="B76" s="6" t="s">
        <v>2354</v>
      </c>
    </row>
    <row r="78" spans="1:2" ht="42">
      <c r="A78" s="6" t="s">
        <v>2355</v>
      </c>
      <c r="B78" s="6" t="s">
        <v>2356</v>
      </c>
    </row>
    <row r="80" spans="1:2" ht="27.95">
      <c r="A80" s="6" t="s">
        <v>2357</v>
      </c>
      <c r="B80" s="6" t="s">
        <v>2358</v>
      </c>
    </row>
    <row r="82" spans="1:2" ht="42">
      <c r="A82" s="6" t="s">
        <v>2359</v>
      </c>
      <c r="B82" s="6" t="s">
        <v>2360</v>
      </c>
    </row>
    <row r="84" spans="1:2" ht="56.1">
      <c r="A84" s="6" t="s">
        <v>2361</v>
      </c>
      <c r="B84" s="6" t="s">
        <v>2362</v>
      </c>
    </row>
    <row r="86" spans="1:2">
      <c r="A86" s="6" t="s">
        <v>2363</v>
      </c>
      <c r="B86" s="6" t="s">
        <v>2364</v>
      </c>
    </row>
    <row r="88" spans="1:2" ht="42">
      <c r="A88" s="6" t="s">
        <v>2365</v>
      </c>
      <c r="B88" s="6" t="s">
        <v>2366</v>
      </c>
    </row>
    <row r="90" spans="1:2" ht="27.95">
      <c r="A90" s="6" t="s">
        <v>2367</v>
      </c>
      <c r="B90" s="6" t="s">
        <v>2368</v>
      </c>
    </row>
    <row r="92" spans="1:2" ht="27.95">
      <c r="A92" s="6" t="s">
        <v>2369</v>
      </c>
      <c r="B92" s="6" t="s">
        <v>2370</v>
      </c>
    </row>
    <row r="93" spans="1:2">
      <c r="B93" s="6" t="s">
        <v>2308</v>
      </c>
    </row>
    <row r="94" spans="1:2" ht="56.1">
      <c r="A94" s="6" t="s">
        <v>2371</v>
      </c>
      <c r="B94" s="6" t="s">
        <v>2372</v>
      </c>
    </row>
    <row r="95" spans="1:2">
      <c r="B95" s="6" t="s">
        <v>2308</v>
      </c>
    </row>
    <row r="96" spans="1:2" ht="27.95">
      <c r="A96" s="6" t="s">
        <v>2373</v>
      </c>
      <c r="B96" s="6" t="s">
        <v>2374</v>
      </c>
    </row>
    <row r="97" spans="1:2">
      <c r="B97" s="6" t="s">
        <v>2308</v>
      </c>
    </row>
    <row r="98" spans="1:2" ht="56.1">
      <c r="A98" s="6" t="s">
        <v>2375</v>
      </c>
      <c r="B98" s="6" t="s">
        <v>2376</v>
      </c>
    </row>
  </sheetData>
  <mergeCells count="1">
    <mergeCell ref="A57:A58"/>
  </mergeCells>
  <phoneticPr fontId="8" type="noConversion"/>
  <pageMargins left="0.75" right="0.75" top="1" bottom="1" header="0.5" footer="0.5"/>
  <pageSetup paperSize="9" scale="84" orientation="portrait" horizontalDpi="4294967294"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C43"/>
  <sheetViews>
    <sheetView view="pageBreakPreview" zoomScaleNormal="75" zoomScaleSheetLayoutView="100" workbookViewId="0">
      <selection activeCell="F19" sqref="F19"/>
    </sheetView>
  </sheetViews>
  <sheetFormatPr defaultColWidth="9" defaultRowHeight="12.6"/>
  <cols>
    <col min="1" max="1" width="67.85546875" style="4" customWidth="1"/>
    <col min="2" max="2" width="83" style="737" customWidth="1"/>
    <col min="3" max="16384" width="9" style="2"/>
  </cols>
  <sheetData>
    <row r="1" spans="1:2" ht="163.5" customHeight="1">
      <c r="A1" s="447"/>
      <c r="B1" s="460" t="s">
        <v>2377</v>
      </c>
    </row>
    <row r="2" spans="1:2" ht="14.1">
      <c r="A2" s="461" t="s">
        <v>2378</v>
      </c>
      <c r="B2" s="755"/>
    </row>
    <row r="3" spans="1:2" ht="14.1">
      <c r="A3" s="462" t="s">
        <v>2379</v>
      </c>
      <c r="B3" s="756" t="str">
        <f>[1]Cover!D3</f>
        <v>Fountains Forestry</v>
      </c>
    </row>
    <row r="4" spans="1:2" ht="14.1">
      <c r="A4" s="462" t="s">
        <v>2380</v>
      </c>
      <c r="B4" s="756" t="str">
        <f>[1]Cover!D8</f>
        <v>SA-PEFC-FM/COC-005879</v>
      </c>
    </row>
    <row r="5" spans="1:2" ht="14.1">
      <c r="A5" s="462" t="s">
        <v>81</v>
      </c>
      <c r="B5" s="756" t="str">
        <f>'[2]1 Basic info'!C16</f>
        <v>United Kingdom</v>
      </c>
    </row>
    <row r="6" spans="1:2" ht="14.1">
      <c r="A6" s="462" t="s">
        <v>2381</v>
      </c>
      <c r="B6" s="756">
        <v>46</v>
      </c>
    </row>
    <row r="7" spans="1:2" ht="14.1">
      <c r="A7" s="462" t="s">
        <v>2382</v>
      </c>
      <c r="B7" s="757">
        <f>'1 Basic Info'!C43</f>
        <v>17829.43</v>
      </c>
    </row>
    <row r="8" spans="1:2" ht="14.1">
      <c r="A8" s="463" t="s">
        <v>2383</v>
      </c>
      <c r="B8" s="758" t="s">
        <v>2384</v>
      </c>
    </row>
    <row r="9" spans="1:2" ht="14.1">
      <c r="A9" s="157"/>
      <c r="B9" s="738"/>
    </row>
    <row r="10" spans="1:2" ht="14.1">
      <c r="A10" s="461" t="s">
        <v>2385</v>
      </c>
      <c r="B10" s="755"/>
    </row>
    <row r="11" spans="1:2" ht="14.1">
      <c r="A11" s="462" t="s">
        <v>2386</v>
      </c>
      <c r="B11" s="756" t="s">
        <v>37</v>
      </c>
    </row>
    <row r="12" spans="1:2" ht="14.1">
      <c r="A12" s="462" t="s">
        <v>2387</v>
      </c>
      <c r="B12" s="756" t="s">
        <v>2388</v>
      </c>
    </row>
    <row r="13" spans="1:2" ht="14.1">
      <c r="A13" s="462" t="s">
        <v>2389</v>
      </c>
      <c r="B13" s="756" t="s">
        <v>41</v>
      </c>
    </row>
    <row r="14" spans="1:2" ht="14.1">
      <c r="A14" s="27" t="s">
        <v>2390</v>
      </c>
      <c r="B14" s="782">
        <v>45584</v>
      </c>
    </row>
    <row r="15" spans="1:2" ht="14.1">
      <c r="A15" s="157"/>
      <c r="B15" s="738"/>
    </row>
    <row r="16" spans="1:2" s="157" customFormat="1" ht="14.1">
      <c r="A16" s="461" t="s">
        <v>2391</v>
      </c>
      <c r="B16" s="755"/>
    </row>
    <row r="17" spans="1:3" s="157" customFormat="1" ht="14.1">
      <c r="A17" s="462" t="s">
        <v>2392</v>
      </c>
      <c r="B17" s="756">
        <v>0</v>
      </c>
    </row>
    <row r="18" spans="1:3" s="157" customFormat="1" ht="14.1">
      <c r="A18" s="462" t="s">
        <v>2393</v>
      </c>
      <c r="B18" s="756">
        <v>0</v>
      </c>
    </row>
    <row r="19" spans="1:3" s="157" customFormat="1" ht="71.099999999999994" customHeight="1">
      <c r="A19" s="462" t="s">
        <v>2394</v>
      </c>
      <c r="B19" s="756">
        <v>0</v>
      </c>
      <c r="C19" s="6" t="s">
        <v>39</v>
      </c>
    </row>
    <row r="20" spans="1:3" s="157" customFormat="1" ht="14.1">
      <c r="A20" s="462" t="s">
        <v>2395</v>
      </c>
      <c r="B20" s="756">
        <v>1</v>
      </c>
    </row>
    <row r="21" spans="1:3" s="157" customFormat="1" ht="14.1">
      <c r="A21" s="462" t="s">
        <v>2396</v>
      </c>
      <c r="B21" s="756" t="s">
        <v>159</v>
      </c>
    </row>
    <row r="22" spans="1:3" s="157" customFormat="1" ht="14.1">
      <c r="A22" s="463" t="s">
        <v>2397</v>
      </c>
      <c r="B22" s="759" t="s">
        <v>2398</v>
      </c>
    </row>
    <row r="23" spans="1:3" s="157" customFormat="1" ht="14.1">
      <c r="B23" s="738"/>
    </row>
    <row r="24" spans="1:3" s="157" customFormat="1" ht="14.1">
      <c r="A24" s="461" t="s">
        <v>2399</v>
      </c>
      <c r="B24" s="760"/>
    </row>
    <row r="25" spans="1:3" s="157" customFormat="1" ht="14.1">
      <c r="A25" s="824" t="s">
        <v>2400</v>
      </c>
      <c r="B25" s="761"/>
    </row>
    <row r="26" spans="1:3" s="157" customFormat="1" ht="14.1">
      <c r="A26" s="825"/>
      <c r="B26" s="762"/>
    </row>
    <row r="27" spans="1:3" s="157" customFormat="1" ht="14.1">
      <c r="A27" s="462"/>
      <c r="B27" s="763"/>
    </row>
    <row r="28" spans="1:3" s="157" customFormat="1" ht="14.1">
      <c r="A28" s="463" t="s">
        <v>2401</v>
      </c>
      <c r="B28" s="764"/>
    </row>
    <row r="29" spans="1:3" s="157" customFormat="1" ht="14.1">
      <c r="B29" s="765"/>
    </row>
    <row r="30" spans="1:3" s="157" customFormat="1" ht="14.1">
      <c r="A30" s="461" t="s">
        <v>2402</v>
      </c>
      <c r="B30" s="766"/>
    </row>
    <row r="31" spans="1:3" s="4" customFormat="1" ht="14.1">
      <c r="A31" s="825" t="s">
        <v>2403</v>
      </c>
      <c r="B31" s="762" t="s">
        <v>2404</v>
      </c>
    </row>
    <row r="32" spans="1:3" s="4" customFormat="1" ht="14.1">
      <c r="A32" s="825"/>
      <c r="B32" s="762"/>
    </row>
    <row r="33" spans="1:2" s="4" customFormat="1" ht="14.1">
      <c r="A33" s="825"/>
      <c r="B33" s="767"/>
    </row>
    <row r="34" spans="1:2" s="4" customFormat="1" ht="25.5" customHeight="1">
      <c r="A34" s="462" t="s">
        <v>2379</v>
      </c>
      <c r="B34" s="737"/>
    </row>
    <row r="35" spans="1:2" s="4" customFormat="1" ht="58.5" customHeight="1">
      <c r="A35" s="31" t="s">
        <v>2405</v>
      </c>
      <c r="B35" s="768" t="s">
        <v>41</v>
      </c>
    </row>
    <row r="36" spans="1:2" ht="14.1">
      <c r="A36" s="463" t="s">
        <v>2401</v>
      </c>
      <c r="B36" s="769">
        <v>45588</v>
      </c>
    </row>
    <row r="37" spans="1:2" s="464" customFormat="1" ht="10.5" customHeight="1">
      <c r="A37" s="157"/>
      <c r="B37" s="738"/>
    </row>
    <row r="38" spans="1:2" s="464" customFormat="1" ht="10.5" customHeight="1">
      <c r="A38" s="826" t="s">
        <v>2406</v>
      </c>
      <c r="B38" s="826"/>
    </row>
    <row r="39" spans="1:2" s="464" customFormat="1" ht="10.5">
      <c r="A39" s="791" t="s">
        <v>46</v>
      </c>
      <c r="B39" s="791"/>
    </row>
    <row r="40" spans="1:2" s="464" customFormat="1" ht="10.5">
      <c r="A40" s="791" t="s">
        <v>2407</v>
      </c>
      <c r="B40" s="791"/>
    </row>
    <row r="41" spans="1:2" s="464" customFormat="1" ht="10.5">
      <c r="A41" s="446"/>
      <c r="B41" s="754"/>
    </row>
    <row r="42" spans="1:2" s="464" customFormat="1" ht="10.5">
      <c r="A42" s="791" t="s">
        <v>48</v>
      </c>
      <c r="B42" s="791"/>
    </row>
    <row r="43" spans="1:2">
      <c r="A43" s="791" t="s">
        <v>49</v>
      </c>
      <c r="B43" s="791"/>
    </row>
  </sheetData>
  <sheetProtection formatCells="0" formatColumns="0" formatRows="0" insertColumns="0" insertRows="0" insertHyperlinks="0" deleteColumns="0" deleteRows="0" sort="0" autoFilter="0" pivotTables="0"/>
  <mergeCells count="7">
    <mergeCell ref="A25:A26"/>
    <mergeCell ref="A31:A33"/>
    <mergeCell ref="A42:B42"/>
    <mergeCell ref="A43:B43"/>
    <mergeCell ref="A38:B38"/>
    <mergeCell ref="A39:B39"/>
    <mergeCell ref="A40:B40"/>
  </mergeCells>
  <phoneticPr fontId="8" type="noConversion"/>
  <conditionalFormatting sqref="B27">
    <cfRule type="containsText" dxfId="2" priority="2" operator="containsText" text="I recommend the certification decision is referred to the SA Certification Committee for approval.">
      <formula>NOT(ISERROR(SEARCH("I recommend the certification decision is referred to the SA Certification Committee for approval.",B27)))</formula>
    </cfRule>
    <cfRule type="containsText" dxfId="1" priority="3" operator="containsText" text="I recommend the certificate be *not issued/withdrawn/suspended/terminated because (* state below as appropriate and include reason).">
      <formula>NOT(ISERROR(SEARCH("I recommend the certificate be *not issued/withdrawn/suspended/terminated because (* state below as appropriate and include reason).",B27)))</formula>
    </cfRule>
  </conditionalFormatting>
  <conditionalFormatting sqref="B34">
    <cfRule type="containsText" dxfId="0" priority="1" operator="containsText" text="Not Approved">
      <formula>NOT(ISERROR(SEARCH("Not Approved",B34)))</formula>
    </cfRule>
  </conditionalFormatting>
  <dataValidations count="3">
    <dataValidation type="list" allowBlank="1" showInputMessage="1" showErrorMessage="1" prompt="Select Approved or Not Approved from the drop down list" sqref="B34" xr:uid="{00000000-0002-0000-1300-000000000000}">
      <formula1>$D$32:$D$33</formula1>
    </dataValidation>
    <dataValidation type="list" allowBlank="1" showInputMessage="1" showErrorMessage="1" prompt="Select a recommendation from the drop down list" sqref="B30" xr:uid="{00000000-0002-0000-1300-000001000000}">
      <formula1>$D$47:$D$48</formula1>
    </dataValidation>
    <dataValidation type="list" allowBlank="1" showInputMessage="1" showErrorMessage="1" prompt="Select a recommendation from the drop down list" sqref="B27" xr:uid="{00000000-0002-0000-1300-000002000000}">
      <formula1>$D$46:$D$48</formula1>
    </dataValidation>
  </dataValidations>
  <pageMargins left="0.75" right="0.75" top="1" bottom="1" header="0.5" footer="0.5"/>
  <pageSetup paperSize="9" scale="58" orientation="portrait" horizontalDpi="4294967294"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N102"/>
  <sheetViews>
    <sheetView view="pageBreakPreview" zoomScaleNormal="100" zoomScaleSheetLayoutView="100" workbookViewId="0">
      <selection activeCell="F19" sqref="F19"/>
    </sheetView>
  </sheetViews>
  <sheetFormatPr defaultColWidth="8" defaultRowHeight="12.6"/>
  <cols>
    <col min="1" max="2" width="27.28515625" style="33" customWidth="1"/>
    <col min="3" max="4" width="27.28515625" style="32" customWidth="1"/>
    <col min="5" max="12" width="8" style="32" customWidth="1"/>
    <col min="13" max="16384" width="8" style="33"/>
  </cols>
  <sheetData>
    <row r="1" spans="1:66" ht="143.25" customHeight="1">
      <c r="A1" s="465"/>
      <c r="B1" s="839" t="s">
        <v>2408</v>
      </c>
      <c r="C1" s="839"/>
      <c r="D1" s="785"/>
      <c r="E1" s="784"/>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row>
    <row r="2" spans="1:66" ht="9.75" customHeight="1">
      <c r="A2" s="34"/>
      <c r="B2" s="34"/>
      <c r="C2" s="35"/>
      <c r="D2" s="35"/>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row>
    <row r="3" spans="1:66">
      <c r="A3" s="840" t="s">
        <v>2409</v>
      </c>
      <c r="B3" s="840"/>
      <c r="C3" s="840"/>
      <c r="D3" s="840"/>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row>
    <row r="4" spans="1:66" ht="14.25" customHeight="1">
      <c r="A4" s="840"/>
      <c r="B4" s="840"/>
      <c r="C4" s="840"/>
      <c r="D4" s="840"/>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row>
    <row r="5" spans="1:66" ht="25.5" customHeight="1">
      <c r="A5" s="840" t="s">
        <v>2410</v>
      </c>
      <c r="B5" s="840"/>
      <c r="C5" s="840"/>
      <c r="D5" s="840"/>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row>
    <row r="6" spans="1:66" ht="14.1">
      <c r="A6" s="841" t="s">
        <v>2378</v>
      </c>
      <c r="B6" s="841"/>
      <c r="C6" s="841"/>
      <c r="D6" s="36"/>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row>
    <row r="7" spans="1:66" ht="15.75" customHeight="1">
      <c r="A7" s="36" t="s">
        <v>2379</v>
      </c>
      <c r="B7" s="828" t="str">
        <f>'[1]A11a Cert Decsn'!$B$3</f>
        <v>Fountains Forestry</v>
      </c>
      <c r="C7" s="828"/>
      <c r="D7" s="828"/>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row>
    <row r="8" spans="1:66" ht="15.75" customHeight="1">
      <c r="A8" s="36" t="s">
        <v>2411</v>
      </c>
      <c r="B8" s="828" t="str">
        <f>'[1]1 Basic info'!$C$15</f>
        <v xml:space="preserve">Fountains Forestry  
Bogallan 
North Kessock 
Inverness 
IV1 3XE </v>
      </c>
      <c r="C8" s="828"/>
      <c r="D8" s="828"/>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row>
    <row r="9" spans="1:66" ht="15.75" customHeight="1">
      <c r="A9" s="36" t="s">
        <v>81</v>
      </c>
      <c r="B9" s="37" t="str">
        <f>'[1]A11a Cert Decsn'!$B$5</f>
        <v>United Kingdom</v>
      </c>
      <c r="C9" s="37"/>
      <c r="D9" s="37"/>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row>
    <row r="10" spans="1:66" ht="15.75" customHeight="1">
      <c r="A10" s="36" t="s">
        <v>2380</v>
      </c>
      <c r="B10" s="828" t="str">
        <f>[1]Cover!D8</f>
        <v>SA-PEFC-FM/COC-005879</v>
      </c>
      <c r="C10" s="828"/>
      <c r="D10" s="37"/>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row>
    <row r="11" spans="1:66" ht="15.75" customHeight="1">
      <c r="A11" s="36" t="s">
        <v>104</v>
      </c>
      <c r="B11" s="828" t="s">
        <v>105</v>
      </c>
      <c r="C11" s="828"/>
      <c r="D11" s="37"/>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row>
    <row r="12" spans="1:66" ht="15.75" customHeight="1">
      <c r="A12" s="36" t="s">
        <v>2412</v>
      </c>
      <c r="B12" s="557">
        <f>Cover!D10</f>
        <v>44523</v>
      </c>
      <c r="C12" s="37" t="s">
        <v>2413</v>
      </c>
      <c r="D12" s="557">
        <f>Cover!D11</f>
        <v>46348</v>
      </c>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row>
    <row r="13" spans="1:66" ht="9.75" customHeight="1">
      <c r="A13" s="36"/>
      <c r="B13" s="37"/>
      <c r="C13" s="466"/>
      <c r="D13" s="37"/>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row>
    <row r="14" spans="1:66" ht="18" customHeight="1" thickBot="1">
      <c r="A14" s="841" t="s">
        <v>2414</v>
      </c>
      <c r="B14" s="841"/>
      <c r="C14" s="841"/>
      <c r="D14" s="841"/>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row>
    <row r="15" spans="1:66" s="39" customFormat="1" ht="14.45" thickBot="1">
      <c r="A15" s="779" t="s">
        <v>2415</v>
      </c>
      <c r="B15" s="780" t="s">
        <v>2416</v>
      </c>
      <c r="C15" s="780" t="s">
        <v>2417</v>
      </c>
      <c r="D15" s="781" t="s">
        <v>2418</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row>
    <row r="16" spans="1:66" s="41" customFormat="1" ht="45.95" customHeight="1">
      <c r="A16" s="773" t="s">
        <v>2419</v>
      </c>
      <c r="B16" s="774" t="s">
        <v>2420</v>
      </c>
      <c r="C16" s="774" t="s">
        <v>2421</v>
      </c>
      <c r="D16" s="775" t="s">
        <v>2422</v>
      </c>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row>
    <row r="17" spans="1:66" ht="45.95" customHeight="1" thickBot="1">
      <c r="A17" s="776" t="s">
        <v>2419</v>
      </c>
      <c r="B17" s="777" t="s">
        <v>2423</v>
      </c>
      <c r="C17" s="777">
        <v>2010</v>
      </c>
      <c r="D17" s="778" t="s">
        <v>2422</v>
      </c>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row>
    <row r="18" spans="1:66">
      <c r="A18" s="770"/>
      <c r="B18" s="771"/>
      <c r="C18" s="771"/>
      <c r="D18" s="77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row>
    <row r="19" spans="1:66" ht="71.099999999999994" customHeight="1">
      <c r="A19" s="467" t="s">
        <v>2402</v>
      </c>
      <c r="B19" s="468"/>
      <c r="C19" s="468" t="s">
        <v>39</v>
      </c>
      <c r="D19" s="469"/>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row>
    <row r="20" spans="1:66" ht="15.75" customHeight="1">
      <c r="A20" s="827" t="s">
        <v>2379</v>
      </c>
      <c r="B20" s="828"/>
      <c r="C20" s="837" t="s">
        <v>41</v>
      </c>
      <c r="D20" s="838"/>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row>
    <row r="21" spans="1:66" ht="46.5" hidden="1" customHeight="1">
      <c r="A21" s="827" t="s">
        <v>2424</v>
      </c>
      <c r="B21" s="828"/>
      <c r="C21" s="829"/>
      <c r="D21" s="830"/>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row>
    <row r="22" spans="1:66" ht="14.1">
      <c r="A22" s="831" t="s">
        <v>2401</v>
      </c>
      <c r="B22" s="832"/>
      <c r="C22" s="835">
        <v>45674</v>
      </c>
      <c r="D22" s="836"/>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row>
    <row r="23" spans="1:66" ht="14.1">
      <c r="A23" s="36"/>
      <c r="B23" s="36"/>
      <c r="C23" s="466"/>
      <c r="D23" s="783" t="s">
        <v>2425</v>
      </c>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row>
    <row r="24" spans="1:66">
      <c r="A24" s="834" t="s">
        <v>45</v>
      </c>
      <c r="B24" s="834"/>
      <c r="C24" s="834"/>
      <c r="D24" s="834"/>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row>
    <row r="25" spans="1:66">
      <c r="A25" s="833" t="s">
        <v>46</v>
      </c>
      <c r="B25" s="833"/>
      <c r="C25" s="833"/>
      <c r="D25" s="833"/>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row>
    <row r="26" spans="1:66">
      <c r="A26" s="833" t="s">
        <v>2426</v>
      </c>
      <c r="B26" s="833"/>
      <c r="C26" s="833"/>
      <c r="D26" s="833"/>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row>
    <row r="27" spans="1:66" ht="13.5" customHeight="1">
      <c r="A27" s="448"/>
      <c r="B27" s="448"/>
      <c r="C27" s="448"/>
      <c r="D27" s="448"/>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row>
    <row r="28" spans="1:66">
      <c r="A28" s="833" t="s">
        <v>48</v>
      </c>
      <c r="B28" s="833"/>
      <c r="C28" s="833"/>
      <c r="D28" s="833"/>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row>
    <row r="29" spans="1:66">
      <c r="A29" s="833" t="s">
        <v>49</v>
      </c>
      <c r="B29" s="833"/>
      <c r="C29" s="833"/>
      <c r="D29" s="833"/>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row>
    <row r="30" spans="1:66">
      <c r="A30" s="833" t="s">
        <v>2427</v>
      </c>
      <c r="B30" s="833"/>
      <c r="C30" s="833"/>
      <c r="D30" s="833"/>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row>
    <row r="31" spans="1:66">
      <c r="A31" s="32"/>
      <c r="B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row>
    <row r="32" spans="1:66">
      <c r="A32" s="32"/>
      <c r="B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row>
    <row r="33" spans="1:66">
      <c r="A33" s="32"/>
      <c r="B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row>
    <row r="34" spans="1:66">
      <c r="A34" s="32"/>
      <c r="B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row>
    <row r="35" spans="1:66" s="32" customFormat="1"/>
    <row r="36" spans="1:66" s="32" customFormat="1"/>
    <row r="37" spans="1:66" s="32" customFormat="1"/>
    <row r="38" spans="1:66" s="32" customFormat="1"/>
    <row r="39" spans="1:66" s="32" customFormat="1"/>
    <row r="40" spans="1:66" s="32" customFormat="1"/>
    <row r="41" spans="1:66" s="32" customFormat="1"/>
    <row r="42" spans="1:66" s="32" customFormat="1"/>
    <row r="43" spans="1:66" s="32" customFormat="1"/>
    <row r="44" spans="1:66" s="32" customFormat="1"/>
    <row r="45" spans="1:66" s="32" customFormat="1"/>
    <row r="46" spans="1:66" s="32" customFormat="1"/>
    <row r="47" spans="1:66" s="32" customFormat="1"/>
    <row r="48" spans="1:66" s="32" customFormat="1"/>
    <row r="49" spans="1:31" s="32" customFormat="1"/>
    <row r="50" spans="1:31" s="32" customFormat="1"/>
    <row r="51" spans="1:31" s="32" customFormat="1"/>
    <row r="52" spans="1:31" s="32" customFormat="1"/>
    <row r="53" spans="1:31" s="32" customFormat="1"/>
    <row r="54" spans="1:31">
      <c r="A54" s="32"/>
      <c r="B54" s="32"/>
      <c r="M54" s="32"/>
      <c r="N54" s="32"/>
      <c r="O54" s="32"/>
      <c r="P54" s="32"/>
      <c r="Q54" s="32"/>
      <c r="R54" s="32"/>
      <c r="S54" s="32"/>
      <c r="T54" s="32"/>
      <c r="U54" s="32"/>
      <c r="V54" s="32"/>
      <c r="W54" s="32"/>
      <c r="X54" s="32"/>
      <c r="Y54" s="32"/>
      <c r="Z54" s="32"/>
      <c r="AA54" s="32"/>
      <c r="AB54" s="32"/>
      <c r="AC54" s="32"/>
      <c r="AD54" s="32"/>
      <c r="AE54" s="32"/>
    </row>
    <row r="55" spans="1:31">
      <c r="A55" s="32"/>
      <c r="B55" s="32"/>
      <c r="M55" s="32"/>
      <c r="N55" s="32"/>
      <c r="O55" s="32"/>
      <c r="P55" s="32"/>
      <c r="Q55" s="32"/>
      <c r="R55" s="32"/>
      <c r="S55" s="32"/>
      <c r="T55" s="32"/>
      <c r="U55" s="32"/>
      <c r="V55" s="32"/>
      <c r="W55" s="32"/>
      <c r="X55" s="32"/>
      <c r="Y55" s="32"/>
      <c r="Z55" s="32"/>
      <c r="AA55" s="32"/>
      <c r="AB55" s="32"/>
      <c r="AC55" s="32"/>
      <c r="AD55" s="32"/>
      <c r="AE55" s="32"/>
    </row>
    <row r="56" spans="1:31">
      <c r="A56" s="32"/>
      <c r="B56" s="32"/>
      <c r="M56" s="32"/>
      <c r="N56" s="32"/>
      <c r="O56" s="32"/>
      <c r="P56" s="32"/>
      <c r="Q56" s="32"/>
      <c r="R56" s="32"/>
      <c r="S56" s="32"/>
      <c r="T56" s="32"/>
      <c r="U56" s="32"/>
      <c r="V56" s="32"/>
      <c r="W56" s="32"/>
      <c r="X56" s="32"/>
      <c r="Y56" s="32"/>
      <c r="Z56" s="32"/>
      <c r="AA56" s="32"/>
      <c r="AB56" s="32"/>
      <c r="AC56" s="32"/>
      <c r="AD56" s="32"/>
      <c r="AE56" s="32"/>
    </row>
    <row r="57" spans="1:31">
      <c r="A57" s="32"/>
      <c r="B57" s="32"/>
      <c r="M57" s="32"/>
      <c r="N57" s="32"/>
      <c r="O57" s="32"/>
      <c r="P57" s="32"/>
      <c r="Q57" s="32"/>
      <c r="R57" s="32"/>
      <c r="S57" s="32"/>
      <c r="T57" s="32"/>
      <c r="U57" s="32"/>
      <c r="V57" s="32"/>
      <c r="W57" s="32"/>
      <c r="X57" s="32"/>
      <c r="Y57" s="32"/>
      <c r="Z57" s="32"/>
      <c r="AA57" s="32"/>
      <c r="AB57" s="32"/>
      <c r="AC57" s="32"/>
      <c r="AD57" s="32"/>
      <c r="AE57" s="32"/>
    </row>
    <row r="58" spans="1:31">
      <c r="A58" s="32"/>
      <c r="B58" s="32"/>
      <c r="M58" s="32"/>
      <c r="N58" s="32"/>
      <c r="O58" s="32"/>
      <c r="P58" s="32"/>
      <c r="Q58" s="32"/>
      <c r="R58" s="32"/>
      <c r="S58" s="32"/>
      <c r="T58" s="32"/>
      <c r="U58" s="32"/>
      <c r="V58" s="32"/>
      <c r="W58" s="32"/>
      <c r="X58" s="32"/>
      <c r="Y58" s="32"/>
      <c r="Z58" s="32"/>
      <c r="AA58" s="32"/>
      <c r="AB58" s="32"/>
      <c r="AC58" s="32"/>
      <c r="AD58" s="32"/>
      <c r="AE58" s="32"/>
    </row>
    <row r="59" spans="1:31">
      <c r="A59" s="32"/>
      <c r="B59" s="32"/>
      <c r="M59" s="32"/>
      <c r="N59" s="32"/>
      <c r="O59" s="32"/>
      <c r="P59" s="32"/>
      <c r="Q59" s="32"/>
      <c r="R59" s="32"/>
      <c r="S59" s="32"/>
      <c r="T59" s="32"/>
      <c r="U59" s="32"/>
      <c r="V59" s="32"/>
      <c r="W59" s="32"/>
      <c r="X59" s="32"/>
      <c r="Y59" s="32"/>
      <c r="Z59" s="32"/>
      <c r="AA59" s="32"/>
      <c r="AB59" s="32"/>
      <c r="AC59" s="32"/>
      <c r="AD59" s="32"/>
      <c r="AE59" s="32"/>
    </row>
    <row r="60" spans="1:31">
      <c r="A60" s="32"/>
      <c r="B60" s="32"/>
      <c r="M60" s="32"/>
      <c r="N60" s="32"/>
      <c r="O60" s="32"/>
      <c r="P60" s="32"/>
      <c r="Q60" s="32"/>
      <c r="R60" s="32"/>
      <c r="S60" s="32"/>
      <c r="T60" s="32"/>
      <c r="U60" s="32"/>
      <c r="V60" s="32"/>
      <c r="W60" s="32"/>
      <c r="X60" s="32"/>
      <c r="Y60" s="32"/>
      <c r="Z60" s="32"/>
      <c r="AA60" s="32"/>
      <c r="AB60" s="32"/>
      <c r="AC60" s="32"/>
      <c r="AD60" s="32"/>
      <c r="AE60" s="32"/>
    </row>
    <row r="61" spans="1:31">
      <c r="A61" s="32"/>
      <c r="B61" s="32"/>
      <c r="M61" s="32"/>
      <c r="N61" s="32"/>
      <c r="O61" s="32"/>
      <c r="P61" s="32"/>
      <c r="Q61" s="32"/>
      <c r="R61" s="32"/>
      <c r="S61" s="32"/>
      <c r="T61" s="32"/>
      <c r="U61" s="32"/>
      <c r="V61" s="32"/>
      <c r="W61" s="32"/>
      <c r="X61" s="32"/>
      <c r="Y61" s="32"/>
      <c r="Z61" s="32"/>
      <c r="AA61" s="32"/>
      <c r="AB61" s="32"/>
      <c r="AC61" s="32"/>
      <c r="AD61" s="32"/>
      <c r="AE61" s="32"/>
    </row>
    <row r="62" spans="1:31">
      <c r="A62" s="32"/>
      <c r="B62" s="32"/>
      <c r="M62" s="32"/>
      <c r="N62" s="32"/>
      <c r="O62" s="32"/>
      <c r="P62" s="32"/>
      <c r="Q62" s="32"/>
      <c r="R62" s="32"/>
      <c r="S62" s="32"/>
      <c r="T62" s="32"/>
      <c r="U62" s="32"/>
      <c r="V62" s="32"/>
      <c r="W62" s="32"/>
      <c r="X62" s="32"/>
      <c r="Y62" s="32"/>
      <c r="Z62" s="32"/>
      <c r="AA62" s="32"/>
      <c r="AB62" s="32"/>
      <c r="AC62" s="32"/>
      <c r="AD62" s="32"/>
      <c r="AE62" s="32"/>
    </row>
    <row r="63" spans="1:31">
      <c r="A63" s="32"/>
      <c r="B63" s="32"/>
      <c r="M63" s="32"/>
      <c r="N63" s="32"/>
      <c r="O63" s="32"/>
      <c r="P63" s="32"/>
      <c r="Q63" s="32"/>
      <c r="R63" s="32"/>
      <c r="S63" s="32"/>
      <c r="T63" s="32"/>
      <c r="U63" s="32"/>
      <c r="V63" s="32"/>
      <c r="W63" s="32"/>
      <c r="X63" s="32"/>
      <c r="Y63" s="32"/>
      <c r="Z63" s="32"/>
      <c r="AA63" s="32"/>
      <c r="AB63" s="32"/>
      <c r="AC63" s="32"/>
      <c r="AD63" s="32"/>
      <c r="AE63" s="32"/>
    </row>
    <row r="64" spans="1:31">
      <c r="A64" s="32"/>
      <c r="B64" s="32"/>
      <c r="M64" s="32"/>
      <c r="N64" s="32"/>
      <c r="O64" s="32"/>
      <c r="P64" s="32"/>
      <c r="Q64" s="32"/>
      <c r="R64" s="32"/>
      <c r="S64" s="32"/>
      <c r="T64" s="32"/>
      <c r="U64" s="32"/>
      <c r="V64" s="32"/>
      <c r="W64" s="32"/>
      <c r="X64" s="32"/>
      <c r="Y64" s="32"/>
      <c r="Z64" s="32"/>
      <c r="AA64" s="32"/>
      <c r="AB64" s="32"/>
      <c r="AC64" s="32"/>
      <c r="AD64" s="32"/>
      <c r="AE64" s="32"/>
    </row>
    <row r="65" spans="1:31">
      <c r="A65" s="32"/>
      <c r="B65" s="32"/>
      <c r="M65" s="32"/>
      <c r="N65" s="32"/>
      <c r="O65" s="32"/>
      <c r="P65" s="32"/>
      <c r="Q65" s="32"/>
      <c r="R65" s="32"/>
      <c r="S65" s="32"/>
      <c r="T65" s="32"/>
      <c r="U65" s="32"/>
      <c r="V65" s="32"/>
      <c r="W65" s="32"/>
      <c r="X65" s="32"/>
      <c r="Y65" s="32"/>
      <c r="Z65" s="32"/>
      <c r="AA65" s="32"/>
      <c r="AB65" s="32"/>
      <c r="AC65" s="32"/>
      <c r="AD65" s="32"/>
      <c r="AE65" s="32"/>
    </row>
    <row r="66" spans="1:31">
      <c r="A66" s="32"/>
      <c r="B66" s="32"/>
      <c r="M66" s="32"/>
      <c r="N66" s="32"/>
      <c r="O66" s="32"/>
      <c r="P66" s="32"/>
      <c r="Q66" s="32"/>
      <c r="R66" s="32"/>
      <c r="S66" s="32"/>
      <c r="T66" s="32"/>
      <c r="U66" s="32"/>
      <c r="V66" s="32"/>
      <c r="W66" s="32"/>
      <c r="X66" s="32"/>
      <c r="Y66" s="32"/>
      <c r="Z66" s="32"/>
      <c r="AA66" s="32"/>
      <c r="AB66" s="32"/>
      <c r="AC66" s="32"/>
      <c r="AD66" s="32"/>
      <c r="AE66" s="32"/>
    </row>
    <row r="67" spans="1:31">
      <c r="A67" s="32"/>
      <c r="B67" s="32"/>
      <c r="M67" s="32"/>
      <c r="N67" s="32"/>
      <c r="O67" s="32"/>
      <c r="P67" s="32"/>
      <c r="Q67" s="32"/>
      <c r="R67" s="32"/>
      <c r="S67" s="32"/>
      <c r="T67" s="32"/>
      <c r="U67" s="32"/>
      <c r="V67" s="32"/>
      <c r="W67" s="32"/>
      <c r="X67" s="32"/>
      <c r="Y67" s="32"/>
      <c r="Z67" s="32"/>
      <c r="AA67" s="32"/>
      <c r="AB67" s="32"/>
      <c r="AC67" s="32"/>
      <c r="AD67" s="32"/>
      <c r="AE67" s="32"/>
    </row>
    <row r="68" spans="1:31">
      <c r="A68" s="32"/>
      <c r="B68" s="32"/>
      <c r="M68" s="32"/>
      <c r="N68" s="32"/>
      <c r="O68" s="32"/>
      <c r="P68" s="32"/>
      <c r="Q68" s="32"/>
      <c r="R68" s="32"/>
      <c r="S68" s="32"/>
      <c r="T68" s="32"/>
      <c r="U68" s="32"/>
      <c r="V68" s="32"/>
      <c r="W68" s="32"/>
      <c r="X68" s="32"/>
      <c r="Y68" s="32"/>
      <c r="Z68" s="32"/>
      <c r="AA68" s="32"/>
      <c r="AB68" s="32"/>
      <c r="AC68" s="32"/>
      <c r="AD68" s="32"/>
      <c r="AE68" s="32"/>
    </row>
    <row r="69" spans="1:31">
      <c r="A69" s="32"/>
      <c r="B69" s="32"/>
      <c r="M69" s="32"/>
      <c r="N69" s="32"/>
      <c r="O69" s="32"/>
      <c r="P69" s="32"/>
      <c r="Q69" s="32"/>
      <c r="R69" s="32"/>
      <c r="S69" s="32"/>
      <c r="T69" s="32"/>
      <c r="U69" s="32"/>
      <c r="V69" s="32"/>
      <c r="W69" s="32"/>
      <c r="X69" s="32"/>
      <c r="Y69" s="32"/>
      <c r="Z69" s="32"/>
      <c r="AA69" s="32"/>
      <c r="AB69" s="32"/>
      <c r="AC69" s="32"/>
      <c r="AD69" s="32"/>
      <c r="AE69" s="32"/>
    </row>
    <row r="70" spans="1:31">
      <c r="A70" s="32"/>
      <c r="B70" s="32"/>
      <c r="M70" s="32"/>
      <c r="N70" s="32"/>
      <c r="O70" s="32"/>
      <c r="P70" s="32"/>
      <c r="Q70" s="32"/>
      <c r="R70" s="32"/>
      <c r="S70" s="32"/>
      <c r="T70" s="32"/>
      <c r="U70" s="32"/>
      <c r="V70" s="32"/>
      <c r="W70" s="32"/>
      <c r="X70" s="32"/>
      <c r="Y70" s="32"/>
      <c r="Z70" s="32"/>
      <c r="AA70" s="32"/>
      <c r="AB70" s="32"/>
      <c r="AC70" s="32"/>
      <c r="AD70" s="32"/>
      <c r="AE70" s="32"/>
    </row>
    <row r="71" spans="1:31">
      <c r="A71" s="32"/>
      <c r="B71" s="32"/>
      <c r="M71" s="32"/>
      <c r="N71" s="32"/>
      <c r="O71" s="32"/>
      <c r="P71" s="32"/>
      <c r="Q71" s="32"/>
      <c r="R71" s="32"/>
      <c r="S71" s="32"/>
      <c r="T71" s="32"/>
      <c r="U71" s="32"/>
      <c r="V71" s="32"/>
      <c r="W71" s="32"/>
      <c r="X71" s="32"/>
      <c r="Y71" s="32"/>
      <c r="Z71" s="32"/>
      <c r="AA71" s="32"/>
      <c r="AB71" s="32"/>
      <c r="AC71" s="32"/>
      <c r="AD71" s="32"/>
      <c r="AE71" s="32"/>
    </row>
    <row r="72" spans="1:31">
      <c r="A72" s="32"/>
      <c r="B72" s="32"/>
      <c r="M72" s="32"/>
      <c r="N72" s="32"/>
      <c r="O72" s="32"/>
      <c r="P72" s="32"/>
      <c r="Q72" s="32"/>
      <c r="R72" s="32"/>
      <c r="S72" s="32"/>
      <c r="T72" s="32"/>
      <c r="U72" s="32"/>
      <c r="V72" s="32"/>
      <c r="W72" s="32"/>
      <c r="X72" s="32"/>
      <c r="Y72" s="32"/>
      <c r="Z72" s="32"/>
      <c r="AA72" s="32"/>
      <c r="AB72" s="32"/>
      <c r="AC72" s="32"/>
      <c r="AD72" s="32"/>
      <c r="AE72" s="32"/>
    </row>
    <row r="73" spans="1:31">
      <c r="A73" s="32"/>
      <c r="B73" s="32"/>
      <c r="M73" s="32"/>
      <c r="N73" s="32"/>
      <c r="O73" s="32"/>
      <c r="P73" s="32"/>
      <c r="Q73" s="32"/>
      <c r="R73" s="32"/>
      <c r="S73" s="32"/>
      <c r="T73" s="32"/>
      <c r="U73" s="32"/>
      <c r="V73" s="32"/>
      <c r="W73" s="32"/>
      <c r="X73" s="32"/>
      <c r="Y73" s="32"/>
      <c r="Z73" s="32"/>
      <c r="AA73" s="32"/>
      <c r="AB73" s="32"/>
      <c r="AC73" s="32"/>
      <c r="AD73" s="32"/>
      <c r="AE73" s="32"/>
    </row>
    <row r="74" spans="1:31">
      <c r="A74" s="32"/>
      <c r="B74" s="32"/>
      <c r="M74" s="32"/>
      <c r="N74" s="32"/>
      <c r="O74" s="32"/>
      <c r="P74" s="32"/>
      <c r="Q74" s="32"/>
      <c r="R74" s="32"/>
      <c r="S74" s="32"/>
      <c r="T74" s="32"/>
      <c r="U74" s="32"/>
      <c r="V74" s="32"/>
      <c r="W74" s="32"/>
      <c r="X74" s="32"/>
      <c r="Y74" s="32"/>
      <c r="Z74" s="32"/>
      <c r="AA74" s="32"/>
      <c r="AB74" s="32"/>
      <c r="AC74" s="32"/>
      <c r="AD74" s="32"/>
      <c r="AE74" s="32"/>
    </row>
    <row r="75" spans="1:31">
      <c r="A75" s="32"/>
      <c r="B75" s="32"/>
      <c r="M75" s="32"/>
      <c r="N75" s="32"/>
      <c r="O75" s="32"/>
      <c r="P75" s="32"/>
      <c r="Q75" s="32"/>
      <c r="R75" s="32"/>
      <c r="S75" s="32"/>
      <c r="T75" s="32"/>
      <c r="U75" s="32"/>
      <c r="V75" s="32"/>
      <c r="W75" s="32"/>
      <c r="X75" s="32"/>
      <c r="Y75" s="32"/>
      <c r="Z75" s="32"/>
      <c r="AA75" s="32"/>
      <c r="AB75" s="32"/>
      <c r="AC75" s="32"/>
      <c r="AD75" s="32"/>
      <c r="AE75" s="32"/>
    </row>
    <row r="76" spans="1:31">
      <c r="A76" s="32"/>
      <c r="B76" s="32"/>
      <c r="M76" s="32"/>
      <c r="N76" s="32"/>
      <c r="O76" s="32"/>
      <c r="P76" s="32"/>
      <c r="Q76" s="32"/>
      <c r="R76" s="32"/>
      <c r="S76" s="32"/>
      <c r="T76" s="32"/>
      <c r="U76" s="32"/>
      <c r="V76" s="32"/>
      <c r="W76" s="32"/>
      <c r="X76" s="32"/>
      <c r="Y76" s="32"/>
      <c r="Z76" s="32"/>
      <c r="AA76" s="32"/>
      <c r="AB76" s="32"/>
      <c r="AC76" s="32"/>
      <c r="AD76" s="32"/>
      <c r="AE76" s="32"/>
    </row>
    <row r="77" spans="1:31">
      <c r="A77" s="32"/>
      <c r="B77" s="32"/>
      <c r="M77" s="32"/>
      <c r="N77" s="32"/>
      <c r="O77" s="32"/>
      <c r="P77" s="32"/>
      <c r="Q77" s="32"/>
      <c r="R77" s="32"/>
      <c r="S77" s="32"/>
      <c r="T77" s="32"/>
      <c r="U77" s="32"/>
      <c r="V77" s="32"/>
      <c r="W77" s="32"/>
      <c r="X77" s="32"/>
      <c r="Y77" s="32"/>
      <c r="Z77" s="32"/>
      <c r="AA77" s="32"/>
      <c r="AB77" s="32"/>
      <c r="AC77" s="32"/>
      <c r="AD77" s="32"/>
      <c r="AE77" s="32"/>
    </row>
    <row r="78" spans="1:31">
      <c r="A78" s="32"/>
      <c r="B78" s="32"/>
      <c r="M78" s="32"/>
      <c r="N78" s="32"/>
      <c r="O78" s="32"/>
      <c r="P78" s="32"/>
      <c r="Q78" s="32"/>
      <c r="R78" s="32"/>
      <c r="S78" s="32"/>
      <c r="T78" s="32"/>
      <c r="U78" s="32"/>
      <c r="V78" s="32"/>
      <c r="W78" s="32"/>
      <c r="X78" s="32"/>
      <c r="Y78" s="32"/>
      <c r="Z78" s="32"/>
      <c r="AA78" s="32"/>
      <c r="AB78" s="32"/>
      <c r="AC78" s="32"/>
      <c r="AD78" s="32"/>
      <c r="AE78" s="32"/>
    </row>
    <row r="79" spans="1:31">
      <c r="A79" s="32"/>
      <c r="B79" s="32"/>
      <c r="M79" s="32"/>
      <c r="N79" s="32"/>
      <c r="O79" s="32"/>
      <c r="P79" s="32"/>
      <c r="Q79" s="32"/>
      <c r="R79" s="32"/>
      <c r="S79" s="32"/>
      <c r="T79" s="32"/>
      <c r="U79" s="32"/>
      <c r="V79" s="32"/>
      <c r="W79" s="32"/>
      <c r="X79" s="32"/>
      <c r="Y79" s="32"/>
      <c r="Z79" s="32"/>
      <c r="AA79" s="32"/>
      <c r="AB79" s="32"/>
      <c r="AC79" s="32"/>
      <c r="AD79" s="32"/>
      <c r="AE79" s="32"/>
    </row>
    <row r="80" spans="1:31">
      <c r="A80" s="32"/>
      <c r="B80" s="32"/>
      <c r="M80" s="32"/>
      <c r="N80" s="32"/>
      <c r="O80" s="32"/>
      <c r="P80" s="32"/>
      <c r="Q80" s="32"/>
      <c r="R80" s="32"/>
      <c r="S80" s="32"/>
      <c r="T80" s="32"/>
      <c r="U80" s="32"/>
      <c r="V80" s="32"/>
      <c r="W80" s="32"/>
      <c r="X80" s="32"/>
      <c r="Y80" s="32"/>
      <c r="Z80" s="32"/>
      <c r="AA80" s="32"/>
      <c r="AB80" s="32"/>
      <c r="AC80" s="32"/>
      <c r="AD80" s="32"/>
      <c r="AE80" s="32"/>
    </row>
    <row r="81" spans="1:31">
      <c r="A81" s="32"/>
      <c r="B81" s="32"/>
      <c r="M81" s="32"/>
      <c r="N81" s="32"/>
      <c r="O81" s="32"/>
      <c r="P81" s="32"/>
      <c r="Q81" s="32"/>
      <c r="R81" s="32"/>
      <c r="S81" s="32"/>
      <c r="T81" s="32"/>
      <c r="U81" s="32"/>
      <c r="V81" s="32"/>
      <c r="W81" s="32"/>
      <c r="X81" s="32"/>
      <c r="Y81" s="32"/>
      <c r="Z81" s="32"/>
      <c r="AA81" s="32"/>
      <c r="AB81" s="32"/>
      <c r="AC81" s="32"/>
      <c r="AD81" s="32"/>
      <c r="AE81" s="32"/>
    </row>
    <row r="82" spans="1:31">
      <c r="A82" s="32"/>
      <c r="B82" s="32"/>
      <c r="M82" s="32"/>
      <c r="N82" s="32"/>
      <c r="O82" s="32"/>
      <c r="P82" s="32"/>
      <c r="Q82" s="32"/>
      <c r="R82" s="32"/>
      <c r="S82" s="32"/>
      <c r="T82" s="32"/>
      <c r="U82" s="32"/>
      <c r="V82" s="32"/>
      <c r="W82" s="32"/>
      <c r="X82" s="32"/>
      <c r="Y82" s="32"/>
      <c r="Z82" s="32"/>
      <c r="AA82" s="32"/>
      <c r="AB82" s="32"/>
      <c r="AC82" s="32"/>
      <c r="AD82" s="32"/>
      <c r="AE82" s="32"/>
    </row>
    <row r="83" spans="1:31">
      <c r="A83" s="32"/>
      <c r="B83" s="32"/>
      <c r="M83" s="32"/>
      <c r="N83" s="32"/>
      <c r="O83" s="32"/>
      <c r="P83" s="32"/>
      <c r="Q83" s="32"/>
      <c r="R83" s="32"/>
      <c r="S83" s="32"/>
      <c r="T83" s="32"/>
      <c r="U83" s="32"/>
      <c r="V83" s="32"/>
      <c r="W83" s="32"/>
      <c r="X83" s="32"/>
      <c r="Y83" s="32"/>
      <c r="Z83" s="32"/>
      <c r="AA83" s="32"/>
      <c r="AB83" s="32"/>
      <c r="AC83" s="32"/>
      <c r="AD83" s="32"/>
      <c r="AE83" s="32"/>
    </row>
    <row r="84" spans="1:31">
      <c r="A84" s="32"/>
      <c r="B84" s="32"/>
      <c r="M84" s="32"/>
      <c r="N84" s="32"/>
      <c r="O84" s="32"/>
      <c r="P84" s="32"/>
      <c r="Q84" s="32"/>
      <c r="R84" s="32"/>
      <c r="S84" s="32"/>
      <c r="T84" s="32"/>
      <c r="U84" s="32"/>
      <c r="V84" s="32"/>
      <c r="W84" s="32"/>
      <c r="X84" s="32"/>
      <c r="Y84" s="32"/>
      <c r="Z84" s="32"/>
      <c r="AA84" s="32"/>
      <c r="AB84" s="32"/>
      <c r="AC84" s="32"/>
      <c r="AD84" s="32"/>
      <c r="AE84" s="32"/>
    </row>
    <row r="85" spans="1:31">
      <c r="A85" s="32"/>
      <c r="B85" s="32"/>
      <c r="M85" s="32"/>
      <c r="N85" s="32"/>
      <c r="O85" s="32"/>
      <c r="P85" s="32"/>
      <c r="Q85" s="32"/>
      <c r="R85" s="32"/>
      <c r="S85" s="32"/>
      <c r="T85" s="32"/>
      <c r="U85" s="32"/>
      <c r="V85" s="32"/>
      <c r="W85" s="32"/>
      <c r="X85" s="32"/>
      <c r="Y85" s="32"/>
      <c r="Z85" s="32"/>
      <c r="AA85" s="32"/>
      <c r="AB85" s="32"/>
      <c r="AC85" s="32"/>
      <c r="AD85" s="32"/>
      <c r="AE85" s="32"/>
    </row>
    <row r="86" spans="1:31">
      <c r="A86" s="32"/>
      <c r="B86" s="32"/>
      <c r="M86" s="32"/>
      <c r="N86" s="32"/>
      <c r="O86" s="32"/>
      <c r="P86" s="32"/>
      <c r="Q86" s="32"/>
      <c r="R86" s="32"/>
      <c r="S86" s="32"/>
      <c r="T86" s="32"/>
      <c r="U86" s="32"/>
      <c r="V86" s="32"/>
      <c r="W86" s="32"/>
      <c r="X86" s="32"/>
      <c r="Y86" s="32"/>
      <c r="Z86" s="32"/>
      <c r="AA86" s="32"/>
      <c r="AB86" s="32"/>
      <c r="AC86" s="32"/>
      <c r="AD86" s="32"/>
      <c r="AE86" s="32"/>
    </row>
    <row r="87" spans="1:31">
      <c r="A87" s="32"/>
      <c r="B87" s="32"/>
      <c r="M87" s="32"/>
      <c r="N87" s="32"/>
      <c r="O87" s="32"/>
      <c r="P87" s="32"/>
      <c r="Q87" s="32"/>
      <c r="R87" s="32"/>
      <c r="S87" s="32"/>
      <c r="T87" s="32"/>
      <c r="U87" s="32"/>
      <c r="V87" s="32"/>
      <c r="W87" s="32"/>
      <c r="X87" s="32"/>
      <c r="Y87" s="32"/>
      <c r="Z87" s="32"/>
      <c r="AA87" s="32"/>
      <c r="AB87" s="32"/>
      <c r="AC87" s="32"/>
      <c r="AD87" s="32"/>
      <c r="AE87" s="32"/>
    </row>
    <row r="88" spans="1:31">
      <c r="A88" s="32"/>
      <c r="B88" s="32"/>
      <c r="M88" s="32"/>
      <c r="N88" s="32"/>
      <c r="O88" s="32"/>
      <c r="P88" s="32"/>
      <c r="Q88" s="32"/>
      <c r="R88" s="32"/>
      <c r="S88" s="32"/>
      <c r="T88" s="32"/>
      <c r="U88" s="32"/>
      <c r="V88" s="32"/>
      <c r="W88" s="32"/>
      <c r="X88" s="32"/>
      <c r="Y88" s="32"/>
      <c r="Z88" s="32"/>
      <c r="AA88" s="32"/>
      <c r="AB88" s="32"/>
      <c r="AC88" s="32"/>
      <c r="AD88" s="32"/>
      <c r="AE88" s="32"/>
    </row>
    <row r="89" spans="1:31">
      <c r="A89" s="32"/>
      <c r="B89" s="32"/>
      <c r="M89" s="32"/>
      <c r="N89" s="32"/>
      <c r="O89" s="32"/>
      <c r="P89" s="32"/>
      <c r="Q89" s="32"/>
      <c r="R89" s="32"/>
      <c r="S89" s="32"/>
      <c r="T89" s="32"/>
      <c r="U89" s="32"/>
      <c r="V89" s="32"/>
      <c r="W89" s="32"/>
      <c r="X89" s="32"/>
      <c r="Y89" s="32"/>
      <c r="Z89" s="32"/>
      <c r="AA89" s="32"/>
      <c r="AB89" s="32"/>
      <c r="AC89" s="32"/>
      <c r="AD89" s="32"/>
      <c r="AE89" s="32"/>
    </row>
    <row r="90" spans="1:31">
      <c r="A90" s="32"/>
      <c r="B90" s="32"/>
      <c r="M90" s="32"/>
      <c r="N90" s="32"/>
      <c r="O90" s="32"/>
      <c r="P90" s="32"/>
      <c r="Q90" s="32"/>
      <c r="R90" s="32"/>
      <c r="S90" s="32"/>
      <c r="T90" s="32"/>
      <c r="U90" s="32"/>
      <c r="V90" s="32"/>
      <c r="W90" s="32"/>
      <c r="X90" s="32"/>
      <c r="Y90" s="32"/>
      <c r="Z90" s="32"/>
      <c r="AA90" s="32"/>
      <c r="AB90" s="32"/>
      <c r="AC90" s="32"/>
      <c r="AD90" s="32"/>
      <c r="AE90" s="32"/>
    </row>
    <row r="91" spans="1:31">
      <c r="A91" s="32"/>
      <c r="B91" s="32"/>
      <c r="M91" s="32"/>
      <c r="N91" s="32"/>
      <c r="O91" s="32"/>
      <c r="P91" s="32"/>
      <c r="Q91" s="32"/>
      <c r="R91" s="32"/>
      <c r="S91" s="32"/>
      <c r="T91" s="32"/>
      <c r="U91" s="32"/>
      <c r="V91" s="32"/>
      <c r="W91" s="32"/>
      <c r="X91" s="32"/>
      <c r="Y91" s="32"/>
      <c r="Z91" s="32"/>
      <c r="AA91" s="32"/>
      <c r="AB91" s="32"/>
      <c r="AC91" s="32"/>
      <c r="AD91" s="32"/>
      <c r="AE91" s="32"/>
    </row>
    <row r="92" spans="1:31">
      <c r="A92" s="32"/>
      <c r="B92" s="32"/>
      <c r="M92" s="32"/>
      <c r="N92" s="32"/>
      <c r="O92" s="32"/>
      <c r="P92" s="32"/>
      <c r="Q92" s="32"/>
      <c r="R92" s="32"/>
      <c r="S92" s="32"/>
      <c r="T92" s="32"/>
      <c r="U92" s="32"/>
      <c r="V92" s="32"/>
      <c r="W92" s="32"/>
      <c r="X92" s="32"/>
      <c r="Y92" s="32"/>
      <c r="Z92" s="32"/>
      <c r="AA92" s="32"/>
      <c r="AB92" s="32"/>
      <c r="AC92" s="32"/>
      <c r="AD92" s="32"/>
      <c r="AE92" s="32"/>
    </row>
    <row r="93" spans="1:31">
      <c r="A93" s="32"/>
      <c r="B93" s="32"/>
      <c r="M93" s="32"/>
      <c r="N93" s="32"/>
      <c r="O93" s="32"/>
      <c r="P93" s="32"/>
      <c r="Q93" s="32"/>
      <c r="R93" s="32"/>
      <c r="S93" s="32"/>
      <c r="T93" s="32"/>
      <c r="U93" s="32"/>
      <c r="V93" s="32"/>
      <c r="W93" s="32"/>
      <c r="X93" s="32"/>
      <c r="Y93" s="32"/>
      <c r="Z93" s="32"/>
      <c r="AA93" s="32"/>
      <c r="AB93" s="32"/>
      <c r="AC93" s="32"/>
      <c r="AD93" s="32"/>
      <c r="AE93" s="32"/>
    </row>
    <row r="94" spans="1:31">
      <c r="A94" s="32"/>
      <c r="B94" s="32"/>
      <c r="M94" s="32"/>
      <c r="N94" s="32"/>
      <c r="O94" s="32"/>
      <c r="P94" s="32"/>
      <c r="Q94" s="32"/>
      <c r="R94" s="32"/>
      <c r="S94" s="32"/>
      <c r="T94" s="32"/>
      <c r="U94" s="32"/>
      <c r="V94" s="32"/>
      <c r="W94" s="32"/>
      <c r="X94" s="32"/>
      <c r="Y94" s="32"/>
      <c r="Z94" s="32"/>
      <c r="AA94" s="32"/>
      <c r="AB94" s="32"/>
      <c r="AC94" s="32"/>
      <c r="AD94" s="32"/>
      <c r="AE94" s="32"/>
    </row>
    <row r="95" spans="1:31">
      <c r="A95" s="32"/>
      <c r="B95" s="32"/>
      <c r="M95" s="32"/>
      <c r="N95" s="32"/>
      <c r="O95" s="32"/>
      <c r="P95" s="32"/>
      <c r="Q95" s="32"/>
      <c r="R95" s="32"/>
      <c r="S95" s="32"/>
      <c r="T95" s="32"/>
      <c r="U95" s="32"/>
      <c r="V95" s="32"/>
      <c r="W95" s="32"/>
      <c r="X95" s="32"/>
      <c r="Y95" s="32"/>
      <c r="Z95" s="32"/>
      <c r="AA95" s="32"/>
      <c r="AB95" s="32"/>
      <c r="AC95" s="32"/>
      <c r="AD95" s="32"/>
      <c r="AE95" s="32"/>
    </row>
    <row r="96" spans="1:31">
      <c r="A96" s="32"/>
      <c r="B96" s="32"/>
      <c r="M96" s="32"/>
      <c r="N96" s="32"/>
      <c r="O96" s="32"/>
      <c r="P96" s="32"/>
      <c r="Q96" s="32"/>
      <c r="R96" s="32"/>
      <c r="S96" s="32"/>
      <c r="T96" s="32"/>
      <c r="U96" s="32"/>
      <c r="V96" s="32"/>
      <c r="W96" s="32"/>
      <c r="X96" s="32"/>
      <c r="Y96" s="32"/>
      <c r="Z96" s="32"/>
      <c r="AA96" s="32"/>
      <c r="AB96" s="32"/>
      <c r="AC96" s="32"/>
      <c r="AD96" s="32"/>
      <c r="AE96" s="32"/>
    </row>
    <row r="97" spans="1:31">
      <c r="A97" s="32"/>
      <c r="B97" s="32"/>
      <c r="M97" s="32"/>
      <c r="N97" s="32"/>
      <c r="O97" s="32"/>
      <c r="P97" s="32"/>
      <c r="Q97" s="32"/>
      <c r="R97" s="32"/>
      <c r="S97" s="32"/>
      <c r="T97" s="32"/>
      <c r="U97" s="32"/>
      <c r="V97" s="32"/>
      <c r="W97" s="32"/>
      <c r="X97" s="32"/>
      <c r="Y97" s="32"/>
      <c r="Z97" s="32"/>
      <c r="AA97" s="32"/>
      <c r="AB97" s="32"/>
      <c r="AC97" s="32"/>
      <c r="AD97" s="32"/>
      <c r="AE97" s="32"/>
    </row>
    <row r="98" spans="1:31">
      <c r="A98" s="32"/>
      <c r="B98" s="32"/>
      <c r="M98" s="32"/>
      <c r="N98" s="32"/>
      <c r="O98" s="32"/>
      <c r="P98" s="32"/>
      <c r="Q98" s="32"/>
      <c r="R98" s="32"/>
      <c r="S98" s="32"/>
      <c r="T98" s="32"/>
      <c r="U98" s="32"/>
      <c r="V98" s="32"/>
      <c r="W98" s="32"/>
      <c r="X98" s="32"/>
      <c r="Y98" s="32"/>
      <c r="Z98" s="32"/>
      <c r="AA98" s="32"/>
      <c r="AB98" s="32"/>
      <c r="AC98" s="32"/>
      <c r="AD98" s="32"/>
      <c r="AE98" s="32"/>
    </row>
    <row r="99" spans="1:31">
      <c r="A99" s="32"/>
      <c r="B99" s="32"/>
    </row>
    <row r="100" spans="1:31">
      <c r="A100" s="32"/>
      <c r="B100" s="32"/>
    </row>
    <row r="101" spans="1:31">
      <c r="A101" s="32"/>
      <c r="B101" s="32"/>
    </row>
    <row r="102" spans="1:31">
      <c r="A102" s="32"/>
      <c r="B102" s="32"/>
    </row>
  </sheetData>
  <mergeCells count="21">
    <mergeCell ref="A20:B20"/>
    <mergeCell ref="C20:D20"/>
    <mergeCell ref="B1:C1"/>
    <mergeCell ref="A3:D4"/>
    <mergeCell ref="A5:D5"/>
    <mergeCell ref="A6:C6"/>
    <mergeCell ref="A14:D14"/>
    <mergeCell ref="B7:D7"/>
    <mergeCell ref="B8:D8"/>
    <mergeCell ref="B10:C10"/>
    <mergeCell ref="B11:C11"/>
    <mergeCell ref="A21:B21"/>
    <mergeCell ref="C21:D21"/>
    <mergeCell ref="A22:B22"/>
    <mergeCell ref="A26:D26"/>
    <mergeCell ref="A30:D30"/>
    <mergeCell ref="A28:D28"/>
    <mergeCell ref="A29:D29"/>
    <mergeCell ref="A24:D24"/>
    <mergeCell ref="A25:D25"/>
    <mergeCell ref="C22:D22"/>
  </mergeCells>
  <phoneticPr fontId="8" type="noConversion"/>
  <pageMargins left="0.25" right="0.25" top="0.75" bottom="0.75" header="0.3" footer="0.3"/>
  <pageSetup paperSize="9" scale="92" fitToHeight="0"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2"/>
  <sheetViews>
    <sheetView view="pageBreakPreview" zoomScaleNormal="100" zoomScaleSheetLayoutView="100" workbookViewId="0">
      <selection activeCell="F19" sqref="F19"/>
    </sheetView>
  </sheetViews>
  <sheetFormatPr defaultColWidth="9.140625" defaultRowHeight="14.1"/>
  <cols>
    <col min="1" max="1" width="4.42578125" style="1" customWidth="1"/>
    <col min="2" max="2" width="66.42578125" style="1" customWidth="1"/>
    <col min="3" max="16384" width="9.140625" style="1"/>
  </cols>
  <sheetData>
    <row r="1" spans="1:3">
      <c r="B1" s="23" t="s">
        <v>2428</v>
      </c>
    </row>
    <row r="2" spans="1:3">
      <c r="B2" s="42" t="s">
        <v>2429</v>
      </c>
    </row>
    <row r="3" spans="1:3" ht="27.95">
      <c r="B3" s="24" t="s">
        <v>2430</v>
      </c>
    </row>
    <row r="4" spans="1:3" ht="135" customHeight="1">
      <c r="B4" s="25" t="s">
        <v>2431</v>
      </c>
    </row>
    <row r="6" spans="1:3" ht="27.95">
      <c r="B6" s="25" t="s">
        <v>2432</v>
      </c>
    </row>
    <row r="7" spans="1:3" ht="56.1">
      <c r="B7" s="25" t="s">
        <v>2433</v>
      </c>
    </row>
    <row r="8" spans="1:3" ht="56.1">
      <c r="B8" s="25" t="s">
        <v>2434</v>
      </c>
    </row>
    <row r="10" spans="1:3" ht="56.1">
      <c r="B10" s="25" t="s">
        <v>2435</v>
      </c>
    </row>
    <row r="12" spans="1:3">
      <c r="A12" s="23">
        <v>29</v>
      </c>
      <c r="B12" s="23" t="s">
        <v>2436</v>
      </c>
      <c r="C12" s="23"/>
    </row>
    <row r="13" spans="1:3" ht="27.95">
      <c r="A13" s="23">
        <v>87</v>
      </c>
      <c r="B13" s="24" t="s">
        <v>2437</v>
      </c>
      <c r="C13" s="23"/>
    </row>
    <row r="14" spans="1:3">
      <c r="A14" s="1">
        <v>97</v>
      </c>
      <c r="B14" s="1" t="s">
        <v>2438</v>
      </c>
    </row>
    <row r="15" spans="1:3">
      <c r="A15" s="23">
        <v>98</v>
      </c>
      <c r="B15" s="23" t="s">
        <v>2439</v>
      </c>
      <c r="C15" s="23"/>
    </row>
    <row r="16" spans="1:3">
      <c r="A16" s="23">
        <v>100</v>
      </c>
      <c r="B16" s="23" t="s">
        <v>2440</v>
      </c>
      <c r="C16" s="23"/>
    </row>
    <row r="17" spans="1:3">
      <c r="A17" s="23">
        <v>105</v>
      </c>
      <c r="B17" s="23" t="s">
        <v>2441</v>
      </c>
      <c r="C17" s="23"/>
    </row>
    <row r="18" spans="1:3">
      <c r="A18" s="23">
        <v>111</v>
      </c>
      <c r="B18" s="23" t="s">
        <v>2442</v>
      </c>
      <c r="C18" s="23"/>
    </row>
    <row r="19" spans="1:3" ht="71.099999999999994" customHeight="1">
      <c r="A19" s="1">
        <v>131</v>
      </c>
      <c r="B19" s="1" t="s">
        <v>2443</v>
      </c>
      <c r="C19" s="25" t="s">
        <v>39</v>
      </c>
    </row>
    <row r="20" spans="1:3">
      <c r="A20" s="23">
        <v>138</v>
      </c>
      <c r="B20" s="23" t="s">
        <v>2444</v>
      </c>
      <c r="C20" s="23"/>
    </row>
    <row r="21" spans="1:3">
      <c r="A21" s="1">
        <v>141</v>
      </c>
      <c r="B21" s="1" t="s">
        <v>2445</v>
      </c>
    </row>
    <row r="22" spans="1:3">
      <c r="A22" s="1">
        <v>142</v>
      </c>
      <c r="B22" s="1" t="s">
        <v>2446</v>
      </c>
    </row>
    <row r="23" spans="1:3">
      <c r="A23" s="1">
        <v>143</v>
      </c>
      <c r="B23" s="1" t="s">
        <v>2447</v>
      </c>
    </row>
    <row r="24" spans="1:3">
      <c r="A24" s="1">
        <v>155</v>
      </c>
      <c r="B24" s="1" t="s">
        <v>2448</v>
      </c>
    </row>
    <row r="25" spans="1:3">
      <c r="A25" s="1">
        <v>169</v>
      </c>
      <c r="B25" s="1" t="s">
        <v>2449</v>
      </c>
    </row>
    <row r="26" spans="1:3">
      <c r="A26" s="23">
        <v>182</v>
      </c>
      <c r="B26" s="23" t="s">
        <v>2450</v>
      </c>
      <c r="C26" s="23"/>
    </row>
    <row r="27" spans="1:3">
      <c r="A27" s="23"/>
      <c r="B27" s="23"/>
      <c r="C27" s="23"/>
    </row>
    <row r="28" spans="1:3">
      <c r="B28" s="1" t="s">
        <v>2451</v>
      </c>
    </row>
    <row r="29" spans="1:3">
      <c r="B29" s="1" t="s">
        <v>2452</v>
      </c>
    </row>
    <row r="31" spans="1:3" ht="56.1">
      <c r="B31" s="24" t="s">
        <v>2453</v>
      </c>
    </row>
    <row r="32" spans="1:3">
      <c r="B32" s="26" t="s">
        <v>2454</v>
      </c>
    </row>
  </sheetData>
  <phoneticPr fontId="8" type="noConversion"/>
  <pageMargins left="0.75" right="0.75" top="1" bottom="1" header="0.5" footer="0.5"/>
  <pageSetup paperSize="9" scale="8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600"/>
  <sheetViews>
    <sheetView view="pageBreakPreview" zoomScaleNormal="130" zoomScaleSheetLayoutView="100" workbookViewId="0">
      <selection activeCell="F19" sqref="F19"/>
    </sheetView>
  </sheetViews>
  <sheetFormatPr defaultColWidth="11.42578125" defaultRowHeight="15.6"/>
  <cols>
    <col min="1" max="1" width="4.140625" style="472" customWidth="1"/>
    <col min="2" max="4" width="11.42578125" style="471" customWidth="1"/>
    <col min="5" max="5" width="9.140625" style="471" customWidth="1"/>
    <col min="6" max="6" width="3.140625" style="471" customWidth="1"/>
    <col min="7" max="7" width="7.140625" style="471" customWidth="1"/>
    <col min="8" max="8" width="10.42578125" style="471" customWidth="1"/>
    <col min="9" max="9" width="11.42578125" style="471" customWidth="1"/>
    <col min="10" max="10" width="10.42578125" style="471" customWidth="1"/>
    <col min="11" max="11" width="9.85546875" style="471" customWidth="1"/>
    <col min="12" max="16384" width="11.42578125" style="471"/>
  </cols>
  <sheetData>
    <row r="1" spans="1:12">
      <c r="A1" s="470" t="s">
        <v>2455</v>
      </c>
    </row>
    <row r="2" spans="1:12" ht="16.5" customHeight="1" thickBot="1">
      <c r="B2" s="844" t="s">
        <v>2456</v>
      </c>
      <c r="C2" s="845"/>
      <c r="D2" s="845"/>
      <c r="E2" s="845"/>
      <c r="F2" s="473"/>
      <c r="G2" s="846" t="s">
        <v>2457</v>
      </c>
      <c r="H2" s="846"/>
      <c r="I2" s="846"/>
      <c r="J2" s="846"/>
      <c r="K2" s="846"/>
      <c r="L2" s="847"/>
    </row>
    <row r="3" spans="1:12" ht="92.25" customHeight="1" thickTop="1" thickBot="1">
      <c r="B3" s="474"/>
      <c r="C3" s="474"/>
      <c r="D3" s="474"/>
      <c r="E3" s="474"/>
      <c r="F3" s="473"/>
      <c r="G3" s="475"/>
      <c r="H3" s="475"/>
      <c r="I3" s="475"/>
      <c r="J3" s="475"/>
      <c r="K3" s="475"/>
      <c r="L3" s="476"/>
    </row>
    <row r="4" spans="1:12" ht="40.5" customHeight="1" thickTop="1" thickBot="1">
      <c r="A4" s="477"/>
      <c r="B4" s="478" t="s">
        <v>2458</v>
      </c>
      <c r="C4" s="848" t="s">
        <v>201</v>
      </c>
      <c r="D4" s="849"/>
      <c r="E4" s="850"/>
      <c r="F4" s="473"/>
      <c r="G4" s="479">
        <v>1</v>
      </c>
      <c r="H4" s="479" t="s">
        <v>2459</v>
      </c>
      <c r="I4" s="851" t="s">
        <v>2460</v>
      </c>
      <c r="J4" s="852"/>
      <c r="K4" s="852"/>
      <c r="L4" s="853"/>
    </row>
    <row r="5" spans="1:12" ht="36.75" customHeight="1" thickTop="1" thickBot="1">
      <c r="A5" s="480"/>
      <c r="B5" s="481">
        <v>1000</v>
      </c>
      <c r="C5" s="481" t="s">
        <v>2461</v>
      </c>
      <c r="D5" s="481"/>
      <c r="E5" s="482"/>
      <c r="F5" s="473"/>
      <c r="G5" s="479">
        <v>2</v>
      </c>
      <c r="H5" s="479" t="s">
        <v>2462</v>
      </c>
      <c r="I5" s="854" t="s">
        <v>2463</v>
      </c>
      <c r="J5" s="855"/>
      <c r="K5" s="855"/>
      <c r="L5" s="483" t="s">
        <v>2464</v>
      </c>
    </row>
    <row r="6" spans="1:12" ht="36.950000000000003" thickTop="1" thickBot="1">
      <c r="A6" s="480"/>
      <c r="B6" s="479">
        <v>1010</v>
      </c>
      <c r="C6" s="479"/>
      <c r="D6" s="479" t="s">
        <v>2465</v>
      </c>
      <c r="E6" s="484"/>
      <c r="F6" s="473"/>
      <c r="G6" s="479">
        <v>3</v>
      </c>
      <c r="H6" s="485" t="s">
        <v>2466</v>
      </c>
      <c r="I6" s="854"/>
      <c r="J6" s="855"/>
      <c r="K6" s="855"/>
      <c r="L6" s="486" t="s">
        <v>2467</v>
      </c>
    </row>
    <row r="7" spans="1:12" ht="15.95" thickBot="1">
      <c r="A7" s="480"/>
      <c r="B7" s="479">
        <v>1020</v>
      </c>
      <c r="C7" s="479"/>
      <c r="D7" s="479" t="s">
        <v>2468</v>
      </c>
      <c r="E7" s="484"/>
      <c r="F7" s="473"/>
      <c r="G7" s="487">
        <v>4</v>
      </c>
      <c r="H7" s="856" t="s">
        <v>2469</v>
      </c>
      <c r="I7" s="857"/>
      <c r="J7" s="857"/>
      <c r="K7" s="857"/>
      <c r="L7" s="858"/>
    </row>
    <row r="8" spans="1:12" ht="18.600000000000001" thickBot="1">
      <c r="A8" s="480"/>
      <c r="B8" s="479">
        <v>1030</v>
      </c>
      <c r="C8" s="479"/>
      <c r="D8" s="479" t="s">
        <v>2470</v>
      </c>
      <c r="E8" s="484"/>
    </row>
    <row r="9" spans="1:12" s="488" customFormat="1" ht="15.95" thickBot="1">
      <c r="A9" s="480"/>
      <c r="B9" s="479">
        <v>1040</v>
      </c>
      <c r="C9" s="479"/>
      <c r="D9" s="479" t="s">
        <v>2471</v>
      </c>
      <c r="E9" s="484"/>
    </row>
    <row r="10" spans="1:12" s="488" customFormat="1" ht="20.25" customHeight="1" thickBot="1">
      <c r="A10" s="480"/>
      <c r="B10" s="487">
        <v>1050</v>
      </c>
      <c r="C10" s="487"/>
      <c r="D10" s="487" t="s">
        <v>2472</v>
      </c>
      <c r="E10" s="489"/>
    </row>
    <row r="11" spans="1:12" ht="18.95" thickTop="1" thickBot="1">
      <c r="A11" s="480"/>
      <c r="B11" s="481">
        <v>2000</v>
      </c>
      <c r="C11" s="481" t="s">
        <v>2473</v>
      </c>
      <c r="D11" s="481"/>
      <c r="E11" s="482"/>
    </row>
    <row r="12" spans="1:12" ht="36.950000000000003" thickTop="1" thickBot="1">
      <c r="A12" s="480"/>
      <c r="B12" s="479">
        <v>2010</v>
      </c>
      <c r="C12" s="479"/>
      <c r="D12" s="479" t="s">
        <v>2474</v>
      </c>
      <c r="E12" s="484"/>
    </row>
    <row r="13" spans="1:12" ht="15.95" thickBot="1">
      <c r="A13" s="480"/>
      <c r="B13" s="487">
        <v>2020</v>
      </c>
      <c r="C13" s="487"/>
      <c r="D13" s="487" t="s">
        <v>2475</v>
      </c>
      <c r="E13" s="489"/>
    </row>
    <row r="14" spans="1:12" ht="18.95" thickTop="1" thickBot="1">
      <c r="A14" s="480"/>
      <c r="B14" s="481">
        <v>3000</v>
      </c>
      <c r="C14" s="481" t="s">
        <v>2476</v>
      </c>
      <c r="D14" s="481"/>
      <c r="E14" s="482"/>
    </row>
    <row r="15" spans="1:12" ht="31.5" customHeight="1" thickTop="1" thickBot="1">
      <c r="A15" s="480"/>
      <c r="B15" s="490">
        <v>3010</v>
      </c>
      <c r="C15" s="490"/>
      <c r="D15" s="490" t="s">
        <v>2477</v>
      </c>
      <c r="E15" s="491"/>
    </row>
    <row r="16" spans="1:12" ht="15.95" thickBot="1">
      <c r="A16" s="480"/>
      <c r="B16" s="492">
        <v>3020</v>
      </c>
      <c r="C16" s="492"/>
      <c r="D16" s="492" t="s">
        <v>2478</v>
      </c>
      <c r="E16" s="492"/>
    </row>
    <row r="17" spans="1:5" ht="18.95" thickTop="1" thickBot="1">
      <c r="A17" s="480"/>
      <c r="B17" s="481">
        <v>4000</v>
      </c>
      <c r="C17" s="481" t="s">
        <v>2479</v>
      </c>
      <c r="D17" s="481"/>
      <c r="E17" s="482"/>
    </row>
    <row r="18" spans="1:5" ht="18.95" thickTop="1" thickBot="1">
      <c r="A18" s="480"/>
      <c r="B18" s="479">
        <v>4010</v>
      </c>
      <c r="C18" s="479"/>
      <c r="D18" s="479" t="s">
        <v>2480</v>
      </c>
      <c r="E18" s="484"/>
    </row>
    <row r="19" spans="1:5" ht="71.099999999999994" customHeight="1" thickBot="1">
      <c r="A19" s="480"/>
      <c r="B19" s="479">
        <v>4020</v>
      </c>
      <c r="C19" s="479" t="s">
        <v>39</v>
      </c>
      <c r="D19" s="479" t="s">
        <v>2481</v>
      </c>
      <c r="E19" s="484"/>
    </row>
    <row r="20" spans="1:5" ht="18.600000000000001" thickBot="1">
      <c r="A20" s="480"/>
      <c r="B20" s="479">
        <v>4030</v>
      </c>
      <c r="C20" s="479"/>
      <c r="D20" s="479" t="s">
        <v>2482</v>
      </c>
      <c r="E20" s="484"/>
    </row>
    <row r="21" spans="1:5" ht="18.600000000000001" thickBot="1">
      <c r="A21" s="480"/>
      <c r="B21" s="479">
        <v>4040</v>
      </c>
      <c r="C21" s="479"/>
      <c r="D21" s="479" t="s">
        <v>2483</v>
      </c>
      <c r="E21" s="484"/>
    </row>
    <row r="22" spans="1:5" ht="27.75" customHeight="1" thickBot="1">
      <c r="A22" s="480"/>
      <c r="B22" s="479">
        <v>4050</v>
      </c>
      <c r="C22" s="479"/>
      <c r="D22" s="479" t="s">
        <v>2484</v>
      </c>
      <c r="E22" s="484"/>
    </row>
    <row r="23" spans="1:5" ht="15.95" thickBot="1">
      <c r="A23" s="480"/>
      <c r="B23" s="479">
        <v>4060</v>
      </c>
      <c r="C23" s="479"/>
      <c r="D23" s="479" t="s">
        <v>2485</v>
      </c>
      <c r="E23" s="484"/>
    </row>
    <row r="24" spans="1:5" ht="27.6" thickBot="1">
      <c r="A24" s="480"/>
      <c r="B24" s="479">
        <v>4070</v>
      </c>
      <c r="C24" s="479"/>
      <c r="D24" s="479" t="s">
        <v>2486</v>
      </c>
      <c r="E24" s="484"/>
    </row>
    <row r="25" spans="1:5" ht="15.95" thickBot="1">
      <c r="A25" s="480"/>
      <c r="B25" s="487">
        <v>4080</v>
      </c>
      <c r="C25" s="487"/>
      <c r="D25" s="487" t="s">
        <v>1465</v>
      </c>
      <c r="E25" s="489"/>
    </row>
    <row r="26" spans="1:5" ht="18.95" thickTop="1" thickBot="1">
      <c r="A26" s="480"/>
      <c r="B26" s="481">
        <v>5000</v>
      </c>
      <c r="C26" s="481" t="s">
        <v>2487</v>
      </c>
      <c r="D26" s="481"/>
      <c r="E26" s="482"/>
    </row>
    <row r="27" spans="1:5" ht="16.5" thickTop="1" thickBot="1">
      <c r="A27" s="480"/>
      <c r="B27" s="479">
        <v>5010</v>
      </c>
      <c r="C27" s="479"/>
      <c r="D27" s="479" t="s">
        <v>2488</v>
      </c>
      <c r="E27" s="484"/>
    </row>
    <row r="28" spans="1:5" ht="15.95" thickBot="1">
      <c r="A28" s="480"/>
      <c r="B28" s="479">
        <v>5020</v>
      </c>
      <c r="C28" s="479"/>
      <c r="D28" s="479" t="s">
        <v>2489</v>
      </c>
      <c r="E28" s="484"/>
    </row>
    <row r="29" spans="1:5" ht="15.95" thickBot="1">
      <c r="A29" s="480"/>
      <c r="B29" s="479">
        <v>5030</v>
      </c>
      <c r="C29" s="479"/>
      <c r="D29" s="479" t="s">
        <v>2490</v>
      </c>
      <c r="E29" s="484"/>
    </row>
    <row r="30" spans="1:5" ht="15.95" thickBot="1">
      <c r="A30" s="480"/>
      <c r="B30" s="479">
        <v>5031</v>
      </c>
      <c r="C30" s="479"/>
      <c r="D30" s="479"/>
      <c r="E30" s="484" t="s">
        <v>2491</v>
      </c>
    </row>
    <row r="31" spans="1:5" ht="18.600000000000001" thickBot="1">
      <c r="A31" s="480"/>
      <c r="B31" s="479">
        <v>5032</v>
      </c>
      <c r="C31" s="479"/>
      <c r="D31" s="479"/>
      <c r="E31" s="484" t="s">
        <v>2492</v>
      </c>
    </row>
    <row r="32" spans="1:5" ht="15.95" thickBot="1">
      <c r="A32" s="480"/>
      <c r="B32" s="479">
        <v>5040</v>
      </c>
      <c r="C32" s="479"/>
      <c r="D32" s="479" t="s">
        <v>2493</v>
      </c>
      <c r="E32" s="484"/>
    </row>
    <row r="33" spans="1:5" ht="15.95" thickBot="1">
      <c r="A33" s="480"/>
      <c r="B33" s="479">
        <v>5041</v>
      </c>
      <c r="C33" s="479"/>
      <c r="D33" s="479"/>
      <c r="E33" s="484" t="s">
        <v>2494</v>
      </c>
    </row>
    <row r="34" spans="1:5" ht="15.95" thickBot="1">
      <c r="A34" s="480"/>
      <c r="B34" s="479">
        <v>5042</v>
      </c>
      <c r="C34" s="479"/>
      <c r="D34" s="479"/>
      <c r="E34" s="484" t="s">
        <v>2495</v>
      </c>
    </row>
    <row r="35" spans="1:5" ht="15.95" thickBot="1">
      <c r="A35" s="480"/>
      <c r="B35" s="479">
        <v>5043</v>
      </c>
      <c r="C35" s="479"/>
      <c r="D35" s="479"/>
      <c r="E35" s="484" t="s">
        <v>2496</v>
      </c>
    </row>
    <row r="36" spans="1:5" ht="60.75" customHeight="1" thickBot="1">
      <c r="A36" s="480"/>
      <c r="B36" s="479">
        <v>5043</v>
      </c>
      <c r="C36" s="479"/>
      <c r="D36" s="479"/>
      <c r="E36" s="484" t="s">
        <v>2497</v>
      </c>
    </row>
    <row r="37" spans="1:5" ht="20.25" customHeight="1" thickBot="1">
      <c r="A37" s="480"/>
      <c r="B37" s="487">
        <v>5044</v>
      </c>
      <c r="C37" s="487"/>
      <c r="D37" s="487"/>
      <c r="E37" s="489" t="s">
        <v>2498</v>
      </c>
    </row>
    <row r="38" spans="1:5" ht="15.75" customHeight="1" thickTop="1" thickBot="1">
      <c r="A38" s="480"/>
      <c r="B38" s="481">
        <v>6000</v>
      </c>
      <c r="C38" s="481" t="s">
        <v>2499</v>
      </c>
      <c r="D38" s="481"/>
      <c r="E38" s="482"/>
    </row>
    <row r="39" spans="1:5" ht="16.5" customHeight="1" thickTop="1" thickBot="1">
      <c r="A39" s="480"/>
      <c r="B39" s="479">
        <v>6010</v>
      </c>
      <c r="C39" s="479"/>
      <c r="D39" s="479" t="s">
        <v>2500</v>
      </c>
      <c r="E39" s="484"/>
    </row>
    <row r="40" spans="1:5" ht="15.95" thickBot="1">
      <c r="A40" s="480"/>
      <c r="B40" s="479">
        <v>6020</v>
      </c>
      <c r="C40" s="479"/>
      <c r="D40" s="479" t="s">
        <v>2501</v>
      </c>
      <c r="E40" s="484"/>
    </row>
    <row r="41" spans="1:5" ht="15.95" thickBot="1">
      <c r="A41" s="480"/>
      <c r="B41" s="479">
        <v>6030</v>
      </c>
      <c r="C41" s="479"/>
      <c r="D41" s="479" t="s">
        <v>2502</v>
      </c>
      <c r="E41" s="484"/>
    </row>
    <row r="42" spans="1:5" ht="15.95" thickBot="1">
      <c r="A42" s="480"/>
      <c r="B42" s="479">
        <v>6040</v>
      </c>
      <c r="C42" s="479"/>
      <c r="D42" s="479" t="s">
        <v>2503</v>
      </c>
      <c r="E42" s="484"/>
    </row>
    <row r="43" spans="1:5" ht="18.600000000000001" thickBot="1">
      <c r="A43" s="480"/>
      <c r="B43" s="479">
        <v>6041</v>
      </c>
      <c r="C43" s="479"/>
      <c r="D43" s="479"/>
      <c r="E43" s="484" t="s">
        <v>2504</v>
      </c>
    </row>
    <row r="44" spans="1:5" ht="18.600000000000001" thickBot="1">
      <c r="A44" s="480"/>
      <c r="B44" s="479">
        <v>6042</v>
      </c>
      <c r="C44" s="479"/>
      <c r="D44" s="479"/>
      <c r="E44" s="484" t="s">
        <v>2505</v>
      </c>
    </row>
    <row r="45" spans="1:5" ht="27.6" thickBot="1">
      <c r="A45" s="480"/>
      <c r="B45" s="479">
        <v>6043</v>
      </c>
      <c r="C45" s="479"/>
      <c r="D45" s="479"/>
      <c r="E45" s="484" t="s">
        <v>2506</v>
      </c>
    </row>
    <row r="46" spans="1:5" ht="51" customHeight="1" thickBot="1">
      <c r="A46" s="480"/>
      <c r="B46" s="479">
        <v>6044</v>
      </c>
      <c r="C46" s="479"/>
      <c r="D46" s="479"/>
      <c r="E46" s="484" t="s">
        <v>2507</v>
      </c>
    </row>
    <row r="47" spans="1:5" ht="15.95" thickBot="1">
      <c r="A47" s="480"/>
      <c r="B47" s="487">
        <v>6050</v>
      </c>
      <c r="C47" s="487"/>
      <c r="D47" s="487" t="s">
        <v>2508</v>
      </c>
      <c r="E47" s="489"/>
    </row>
    <row r="48" spans="1:5" ht="18.95" thickTop="1" thickBot="1">
      <c r="A48" s="480"/>
      <c r="B48" s="481">
        <v>7000</v>
      </c>
      <c r="C48" s="481" t="s">
        <v>2509</v>
      </c>
      <c r="D48" s="481"/>
      <c r="E48" s="482"/>
    </row>
    <row r="49" spans="1:5" ht="19.5" customHeight="1" thickTop="1" thickBot="1">
      <c r="A49" s="480"/>
      <c r="B49" s="479">
        <v>7010</v>
      </c>
      <c r="C49" s="479"/>
      <c r="D49" s="479" t="s">
        <v>2510</v>
      </c>
      <c r="E49" s="484"/>
    </row>
    <row r="50" spans="1:5" ht="26.25" customHeight="1" thickBot="1">
      <c r="A50" s="480"/>
      <c r="B50" s="479">
        <v>7011</v>
      </c>
      <c r="C50" s="479"/>
      <c r="D50" s="479"/>
      <c r="E50" s="484" t="s">
        <v>2511</v>
      </c>
    </row>
    <row r="51" spans="1:5" ht="21.75" customHeight="1" thickBot="1">
      <c r="A51" s="480"/>
      <c r="B51" s="479">
        <v>7012</v>
      </c>
      <c r="C51" s="479"/>
      <c r="D51" s="479"/>
      <c r="E51" s="484" t="s">
        <v>2512</v>
      </c>
    </row>
    <row r="52" spans="1:5" ht="18.600000000000001" thickBot="1">
      <c r="A52" s="480"/>
      <c r="B52" s="479">
        <v>7013</v>
      </c>
      <c r="C52" s="479"/>
      <c r="D52" s="479"/>
      <c r="E52" s="484" t="s">
        <v>2513</v>
      </c>
    </row>
    <row r="53" spans="1:5" ht="21" customHeight="1" thickBot="1">
      <c r="A53" s="480"/>
      <c r="B53" s="479">
        <v>7014</v>
      </c>
      <c r="C53" s="479"/>
      <c r="D53" s="479"/>
      <c r="E53" s="484" t="s">
        <v>2514</v>
      </c>
    </row>
    <row r="54" spans="1:5" ht="18.600000000000001" thickBot="1">
      <c r="A54" s="480"/>
      <c r="B54" s="479">
        <v>7020</v>
      </c>
      <c r="C54" s="479"/>
      <c r="D54" s="479" t="s">
        <v>2515</v>
      </c>
      <c r="E54" s="484"/>
    </row>
    <row r="55" spans="1:5" ht="18.600000000000001" thickBot="1">
      <c r="A55" s="480"/>
      <c r="B55" s="479">
        <v>7030</v>
      </c>
      <c r="C55" s="479"/>
      <c r="D55" s="479" t="s">
        <v>2516</v>
      </c>
      <c r="E55" s="484"/>
    </row>
    <row r="56" spans="1:5" ht="46.5" customHeight="1" thickBot="1">
      <c r="A56" s="480"/>
      <c r="B56" s="479">
        <v>7031</v>
      </c>
      <c r="C56" s="479"/>
      <c r="D56" s="479"/>
      <c r="E56" s="484" t="s">
        <v>2517</v>
      </c>
    </row>
    <row r="57" spans="1:5" ht="18.600000000000001" thickBot="1">
      <c r="A57" s="480"/>
      <c r="B57" s="479">
        <v>7032</v>
      </c>
      <c r="C57" s="479"/>
      <c r="D57" s="479"/>
      <c r="E57" s="484" t="s">
        <v>2518</v>
      </c>
    </row>
    <row r="58" spans="1:5" ht="18.600000000000001" thickBot="1">
      <c r="A58" s="480"/>
      <c r="B58" s="479">
        <v>7033</v>
      </c>
      <c r="C58" s="479"/>
      <c r="D58" s="479"/>
      <c r="E58" s="484" t="s">
        <v>2519</v>
      </c>
    </row>
    <row r="59" spans="1:5" ht="27.6" thickBot="1">
      <c r="A59" s="480"/>
      <c r="B59" s="479">
        <v>7034</v>
      </c>
      <c r="C59" s="479"/>
      <c r="D59" s="479"/>
      <c r="E59" s="484" t="s">
        <v>2520</v>
      </c>
    </row>
    <row r="60" spans="1:5" ht="18.600000000000001" thickBot="1">
      <c r="A60" s="480"/>
      <c r="B60" s="479">
        <v>7040</v>
      </c>
      <c r="C60" s="479"/>
      <c r="D60" s="479" t="s">
        <v>2521</v>
      </c>
      <c r="E60" s="484"/>
    </row>
    <row r="61" spans="1:5" ht="18.600000000000001" thickBot="1">
      <c r="A61" s="480"/>
      <c r="B61" s="479">
        <v>7050</v>
      </c>
      <c r="C61" s="479"/>
      <c r="D61" s="479" t="s">
        <v>2522</v>
      </c>
      <c r="E61" s="484"/>
    </row>
    <row r="62" spans="1:5" ht="15.95" thickBot="1">
      <c r="A62" s="480"/>
      <c r="B62" s="487">
        <v>7060</v>
      </c>
      <c r="C62" s="487"/>
      <c r="D62" s="487" t="s">
        <v>2523</v>
      </c>
      <c r="E62" s="489"/>
    </row>
    <row r="63" spans="1:5" ht="18.95" thickTop="1" thickBot="1">
      <c r="A63" s="480"/>
      <c r="B63" s="481">
        <v>8000</v>
      </c>
      <c r="C63" s="481" t="s">
        <v>2524</v>
      </c>
      <c r="D63" s="481"/>
      <c r="E63" s="482"/>
    </row>
    <row r="64" spans="1:5" ht="18.95" thickTop="1" thickBot="1">
      <c r="A64" s="480"/>
      <c r="B64" s="479">
        <v>8010</v>
      </c>
      <c r="C64" s="479"/>
      <c r="D64" s="479" t="s">
        <v>2525</v>
      </c>
      <c r="E64" s="484"/>
    </row>
    <row r="65" spans="1:5" ht="18.600000000000001" thickBot="1">
      <c r="A65" s="480"/>
      <c r="B65" s="479">
        <v>8011</v>
      </c>
      <c r="C65" s="479"/>
      <c r="D65" s="479"/>
      <c r="E65" s="484" t="s">
        <v>2526</v>
      </c>
    </row>
    <row r="66" spans="1:5" ht="15.75" customHeight="1" thickBot="1">
      <c r="A66" s="480"/>
      <c r="B66" s="479">
        <v>8012</v>
      </c>
      <c r="C66" s="479"/>
      <c r="D66" s="479"/>
      <c r="E66" s="484" t="s">
        <v>2527</v>
      </c>
    </row>
    <row r="67" spans="1:5" ht="15.95" thickBot="1">
      <c r="A67" s="480"/>
      <c r="B67" s="479">
        <v>8013</v>
      </c>
      <c r="C67" s="479"/>
      <c r="D67" s="479"/>
      <c r="E67" s="484" t="s">
        <v>2528</v>
      </c>
    </row>
    <row r="68" spans="1:5" ht="15.95" thickBot="1">
      <c r="A68" s="480"/>
      <c r="B68" s="479">
        <v>8020</v>
      </c>
      <c r="C68" s="479"/>
      <c r="D68" s="479" t="s">
        <v>2529</v>
      </c>
      <c r="E68" s="484"/>
    </row>
    <row r="69" spans="1:5" ht="15.95" thickBot="1">
      <c r="A69" s="480"/>
      <c r="B69" s="479">
        <v>8030</v>
      </c>
      <c r="C69" s="479"/>
      <c r="D69" s="479" t="s">
        <v>2530</v>
      </c>
      <c r="E69" s="484"/>
    </row>
    <row r="70" spans="1:5" ht="31.5" customHeight="1" thickBot="1">
      <c r="A70" s="480"/>
      <c r="B70" s="479">
        <v>8031</v>
      </c>
      <c r="C70" s="479"/>
      <c r="D70" s="479"/>
      <c r="E70" s="484" t="s">
        <v>2531</v>
      </c>
    </row>
    <row r="71" spans="1:5" ht="15.75" customHeight="1" thickBot="1">
      <c r="A71" s="480"/>
      <c r="B71" s="479">
        <v>8032</v>
      </c>
      <c r="C71" s="479"/>
      <c r="D71" s="479"/>
      <c r="E71" s="484" t="s">
        <v>2532</v>
      </c>
    </row>
    <row r="72" spans="1:5" ht="18.600000000000001" thickBot="1">
      <c r="A72" s="480"/>
      <c r="B72" s="479">
        <v>8033</v>
      </c>
      <c r="C72" s="479"/>
      <c r="D72" s="479"/>
      <c r="E72" s="484" t="s">
        <v>2533</v>
      </c>
    </row>
    <row r="73" spans="1:5" ht="15.95" thickBot="1">
      <c r="A73" s="480"/>
      <c r="B73" s="479">
        <v>8034</v>
      </c>
      <c r="C73" s="479"/>
      <c r="D73" s="479"/>
      <c r="E73" s="484" t="s">
        <v>2534</v>
      </c>
    </row>
    <row r="74" spans="1:5" ht="15.75" customHeight="1" thickBot="1">
      <c r="A74" s="480"/>
      <c r="B74" s="479">
        <v>8035</v>
      </c>
      <c r="C74" s="479"/>
      <c r="D74" s="479"/>
      <c r="E74" s="484" t="s">
        <v>2535</v>
      </c>
    </row>
    <row r="75" spans="1:5" ht="15.95" thickBot="1">
      <c r="A75" s="480"/>
      <c r="B75" s="479">
        <v>8040</v>
      </c>
      <c r="C75" s="479"/>
      <c r="D75" s="479" t="s">
        <v>2536</v>
      </c>
      <c r="E75" s="484"/>
    </row>
    <row r="76" spans="1:5" ht="18.600000000000001" thickBot="1">
      <c r="A76" s="480"/>
      <c r="B76" s="479">
        <v>8050</v>
      </c>
      <c r="C76" s="479"/>
      <c r="D76" s="479" t="s">
        <v>2537</v>
      </c>
      <c r="E76" s="484"/>
    </row>
    <row r="77" spans="1:5" ht="15.95" thickBot="1">
      <c r="A77" s="480"/>
      <c r="B77" s="479">
        <v>8051</v>
      </c>
      <c r="C77" s="479"/>
      <c r="D77" s="479"/>
      <c r="E77" s="484" t="s">
        <v>2538</v>
      </c>
    </row>
    <row r="78" spans="1:5" ht="15.95" thickBot="1">
      <c r="A78" s="480"/>
      <c r="B78" s="479">
        <v>8052</v>
      </c>
      <c r="C78" s="479"/>
      <c r="D78" s="479"/>
      <c r="E78" s="484" t="s">
        <v>2539</v>
      </c>
    </row>
    <row r="79" spans="1:5" ht="15.95" thickBot="1">
      <c r="A79" s="480"/>
      <c r="B79" s="479">
        <v>8053</v>
      </c>
      <c r="C79" s="479"/>
      <c r="D79" s="479"/>
      <c r="E79" s="484" t="s">
        <v>2540</v>
      </c>
    </row>
    <row r="80" spans="1:5" ht="48" customHeight="1" thickBot="1">
      <c r="A80" s="480"/>
      <c r="B80" s="479">
        <v>8054</v>
      </c>
      <c r="C80" s="479"/>
      <c r="D80" s="479"/>
      <c r="E80" s="484" t="s">
        <v>2541</v>
      </c>
    </row>
    <row r="81" spans="1:5" ht="15.95" thickBot="1">
      <c r="A81" s="480"/>
      <c r="B81" s="479">
        <v>8055</v>
      </c>
      <c r="C81" s="479"/>
      <c r="D81" s="479"/>
      <c r="E81" s="484" t="s">
        <v>1465</v>
      </c>
    </row>
    <row r="82" spans="1:5" ht="15.95" thickBot="1">
      <c r="A82" s="480"/>
      <c r="B82" s="487">
        <v>8060</v>
      </c>
      <c r="C82" s="487"/>
      <c r="D82" s="487" t="s">
        <v>1465</v>
      </c>
      <c r="E82" s="489"/>
    </row>
    <row r="83" spans="1:5" ht="18.95" thickTop="1" thickBot="1">
      <c r="A83" s="480"/>
      <c r="B83" s="481">
        <v>9000</v>
      </c>
      <c r="C83" s="481" t="s">
        <v>2542</v>
      </c>
      <c r="D83" s="481"/>
      <c r="E83" s="482"/>
    </row>
    <row r="84" spans="1:5" ht="20.25" customHeight="1" thickTop="1" thickBot="1">
      <c r="A84" s="480"/>
      <c r="B84" s="479">
        <v>9010</v>
      </c>
      <c r="C84" s="479"/>
      <c r="D84" s="479" t="s">
        <v>2543</v>
      </c>
      <c r="E84" s="484"/>
    </row>
    <row r="85" spans="1:5" ht="27.6" thickBot="1">
      <c r="A85" s="480"/>
      <c r="B85" s="479">
        <v>9020</v>
      </c>
      <c r="C85" s="479"/>
      <c r="D85" s="479" t="s">
        <v>2544</v>
      </c>
      <c r="E85" s="484"/>
    </row>
    <row r="86" spans="1:5" ht="31.5" customHeight="1" thickBot="1">
      <c r="A86" s="480"/>
      <c r="B86" s="479">
        <v>9021</v>
      </c>
      <c r="C86" s="479"/>
      <c r="D86" s="479"/>
      <c r="E86" s="484" t="s">
        <v>2545</v>
      </c>
    </row>
    <row r="87" spans="1:5" ht="78.2" customHeight="1" thickBot="1">
      <c r="A87" s="480"/>
      <c r="B87" s="479">
        <v>9022</v>
      </c>
      <c r="C87" s="479"/>
      <c r="D87" s="479"/>
      <c r="E87" s="484" t="s">
        <v>2546</v>
      </c>
    </row>
    <row r="88" spans="1:5" ht="15.95" thickBot="1">
      <c r="A88" s="480"/>
      <c r="B88" s="479">
        <v>9023</v>
      </c>
      <c r="C88" s="479"/>
      <c r="D88" s="479"/>
      <c r="E88" s="484" t="s">
        <v>2547</v>
      </c>
    </row>
    <row r="89" spans="1:5" ht="15.95" thickBot="1">
      <c r="A89" s="480"/>
      <c r="B89" s="487">
        <v>9030</v>
      </c>
      <c r="C89" s="487"/>
      <c r="D89" s="487" t="s">
        <v>1465</v>
      </c>
      <c r="E89" s="489"/>
    </row>
    <row r="90" spans="1:5" ht="16.5" thickTop="1" thickBot="1">
      <c r="A90" s="480"/>
      <c r="B90" s="481">
        <v>11000</v>
      </c>
      <c r="C90" s="842" t="s">
        <v>2548</v>
      </c>
      <c r="D90" s="843"/>
      <c r="E90" s="482"/>
    </row>
    <row r="91" spans="1:5" ht="18.95" thickTop="1" thickBot="1">
      <c r="A91" s="480"/>
      <c r="B91" s="479">
        <v>11010</v>
      </c>
      <c r="C91" s="479"/>
      <c r="D91" s="479" t="s">
        <v>2549</v>
      </c>
      <c r="E91" s="484"/>
    </row>
    <row r="92" spans="1:5" ht="18.600000000000001" thickBot="1">
      <c r="A92" s="480"/>
      <c r="B92" s="479">
        <v>11020</v>
      </c>
      <c r="C92" s="479"/>
      <c r="D92" s="479" t="s">
        <v>2550</v>
      </c>
      <c r="E92" s="484"/>
    </row>
    <row r="93" spans="1:5" ht="15.95" thickBot="1">
      <c r="A93" s="480"/>
      <c r="B93" s="481">
        <v>12000</v>
      </c>
      <c r="C93" s="481" t="s">
        <v>2551</v>
      </c>
      <c r="D93" s="481"/>
      <c r="E93" s="482"/>
    </row>
    <row r="94" spans="1:5" ht="25.5" customHeight="1" thickTop="1" thickBot="1">
      <c r="A94" s="480"/>
      <c r="B94" s="481">
        <v>13000</v>
      </c>
      <c r="C94" s="481" t="s">
        <v>2552</v>
      </c>
      <c r="D94" s="481"/>
      <c r="E94" s="482"/>
    </row>
    <row r="95" spans="1:5" ht="15.95" thickTop="1">
      <c r="A95" s="493"/>
      <c r="B95" s="494">
        <v>14000</v>
      </c>
      <c r="C95" s="494" t="s">
        <v>1465</v>
      </c>
      <c r="D95" s="494"/>
      <c r="E95" s="495"/>
    </row>
    <row r="96" spans="1:5">
      <c r="A96" s="493"/>
    </row>
    <row r="97" spans="1:7">
      <c r="A97" s="493"/>
      <c r="C97" s="496"/>
      <c r="D97" s="496"/>
      <c r="E97" s="496"/>
      <c r="F97" s="496"/>
      <c r="G97" s="496"/>
    </row>
    <row r="98" spans="1:7" ht="45" customHeight="1">
      <c r="A98" s="493"/>
      <c r="C98" s="497"/>
      <c r="D98" s="498"/>
      <c r="E98" s="498"/>
      <c r="F98" s="498"/>
      <c r="G98" s="498"/>
    </row>
    <row r="99" spans="1:7" ht="42" customHeight="1">
      <c r="A99" s="493"/>
      <c r="C99" s="497"/>
      <c r="D99" s="498"/>
      <c r="E99" s="498"/>
      <c r="F99" s="498"/>
      <c r="G99" s="498"/>
    </row>
    <row r="100" spans="1:7" ht="50.25" customHeight="1">
      <c r="A100" s="493"/>
      <c r="C100" s="497"/>
      <c r="D100" s="498"/>
      <c r="E100" s="498"/>
      <c r="F100" s="498"/>
      <c r="G100" s="498"/>
    </row>
    <row r="101" spans="1:7">
      <c r="A101" s="480"/>
      <c r="C101" s="497"/>
      <c r="D101" s="497"/>
      <c r="E101" s="497"/>
      <c r="F101" s="497"/>
      <c r="G101" s="497"/>
    </row>
    <row r="102" spans="1:7">
      <c r="A102" s="480"/>
    </row>
    <row r="103" spans="1:7" ht="45.75" customHeight="1">
      <c r="A103" s="480"/>
    </row>
    <row r="104" spans="1:7">
      <c r="A104" s="480"/>
    </row>
    <row r="105" spans="1:7">
      <c r="A105" s="480"/>
    </row>
    <row r="106" spans="1:7">
      <c r="A106" s="480"/>
    </row>
    <row r="107" spans="1:7">
      <c r="A107" s="480"/>
    </row>
    <row r="108" spans="1:7" ht="15.75" customHeight="1">
      <c r="A108" s="480"/>
    </row>
    <row r="109" spans="1:7">
      <c r="A109" s="480"/>
    </row>
    <row r="110" spans="1:7">
      <c r="A110" s="480"/>
    </row>
    <row r="111" spans="1:7">
      <c r="A111" s="480"/>
    </row>
    <row r="112" spans="1:7" ht="15" customHeight="1">
      <c r="A112" s="480"/>
    </row>
    <row r="113" spans="1:1" ht="15" customHeight="1">
      <c r="A113" s="480"/>
    </row>
    <row r="114" spans="1:1">
      <c r="A114" s="480"/>
    </row>
    <row r="115" spans="1:1" ht="15" customHeight="1">
      <c r="A115" s="480"/>
    </row>
    <row r="116" spans="1:1" ht="15" customHeight="1">
      <c r="A116" s="480"/>
    </row>
    <row r="117" spans="1:1" ht="15.75" customHeight="1">
      <c r="A117" s="480"/>
    </row>
    <row r="118" spans="1:1">
      <c r="A118" s="480"/>
    </row>
    <row r="119" spans="1:1">
      <c r="A119" s="480"/>
    </row>
    <row r="120" spans="1:1" ht="15" customHeight="1">
      <c r="A120" s="480"/>
    </row>
    <row r="121" spans="1:1">
      <c r="A121" s="480"/>
    </row>
    <row r="122" spans="1:1">
      <c r="A122" s="480"/>
    </row>
    <row r="123" spans="1:1">
      <c r="A123" s="480"/>
    </row>
    <row r="124" spans="1:1">
      <c r="A124" s="480"/>
    </row>
    <row r="125" spans="1:1">
      <c r="A125" s="480"/>
    </row>
    <row r="126" spans="1:1">
      <c r="A126" s="480"/>
    </row>
    <row r="127" spans="1:1">
      <c r="A127" s="480"/>
    </row>
    <row r="128" spans="1:1">
      <c r="A128" s="480"/>
    </row>
    <row r="129" spans="1:1">
      <c r="A129" s="480"/>
    </row>
    <row r="130" spans="1:1" ht="15" customHeight="1">
      <c r="A130" s="480"/>
    </row>
    <row r="131" spans="1:1" ht="15.75" customHeight="1">
      <c r="A131" s="480"/>
    </row>
    <row r="132" spans="1:1">
      <c r="A132" s="480"/>
    </row>
    <row r="133" spans="1:1">
      <c r="A133" s="480"/>
    </row>
    <row r="134" spans="1:1">
      <c r="A134" s="480"/>
    </row>
    <row r="135" spans="1:1">
      <c r="A135" s="480"/>
    </row>
    <row r="136" spans="1:1">
      <c r="A136" s="480"/>
    </row>
    <row r="137" spans="1:1">
      <c r="A137" s="480"/>
    </row>
    <row r="138" spans="1:1">
      <c r="A138" s="480"/>
    </row>
    <row r="139" spans="1:1">
      <c r="A139" s="480"/>
    </row>
    <row r="140" spans="1:1" ht="15" customHeight="1">
      <c r="A140" s="480"/>
    </row>
    <row r="141" spans="1:1">
      <c r="A141" s="480"/>
    </row>
    <row r="142" spans="1:1">
      <c r="A142" s="480"/>
    </row>
    <row r="143" spans="1:1">
      <c r="A143" s="480"/>
    </row>
    <row r="144" spans="1:1" ht="15" customHeight="1">
      <c r="A144" s="480"/>
    </row>
    <row r="145" spans="1:1">
      <c r="A145" s="480"/>
    </row>
    <row r="146" spans="1:1">
      <c r="A146" s="480"/>
    </row>
    <row r="147" spans="1:1">
      <c r="A147" s="480"/>
    </row>
    <row r="148" spans="1:1">
      <c r="A148" s="480"/>
    </row>
    <row r="149" spans="1:1">
      <c r="A149" s="480"/>
    </row>
    <row r="150" spans="1:1">
      <c r="A150" s="480"/>
    </row>
    <row r="151" spans="1:1" ht="15" customHeight="1">
      <c r="A151" s="480"/>
    </row>
    <row r="152" spans="1:1">
      <c r="A152" s="480"/>
    </row>
    <row r="153" spans="1:1">
      <c r="A153" s="480"/>
    </row>
    <row r="154" spans="1:1">
      <c r="A154" s="480"/>
    </row>
    <row r="155" spans="1:1" ht="15" customHeight="1">
      <c r="A155" s="480"/>
    </row>
    <row r="156" spans="1:1">
      <c r="A156" s="480"/>
    </row>
    <row r="157" spans="1:1">
      <c r="A157" s="480"/>
    </row>
    <row r="158" spans="1:1">
      <c r="A158" s="480"/>
    </row>
    <row r="159" spans="1:1">
      <c r="A159" s="480"/>
    </row>
    <row r="160" spans="1:1" ht="15" customHeight="1">
      <c r="A160" s="480"/>
    </row>
    <row r="161" spans="1:1">
      <c r="A161" s="480"/>
    </row>
    <row r="162" spans="1:1">
      <c r="A162" s="480"/>
    </row>
    <row r="163" spans="1:1">
      <c r="A163" s="480"/>
    </row>
    <row r="164" spans="1:1">
      <c r="A164" s="480"/>
    </row>
    <row r="165" spans="1:1">
      <c r="A165" s="480"/>
    </row>
    <row r="166" spans="1:1">
      <c r="A166" s="480"/>
    </row>
    <row r="167" spans="1:1">
      <c r="A167" s="480"/>
    </row>
    <row r="168" spans="1:1">
      <c r="A168" s="480"/>
    </row>
    <row r="169" spans="1:1">
      <c r="A169" s="480"/>
    </row>
    <row r="170" spans="1:1" ht="15" customHeight="1">
      <c r="A170" s="480"/>
    </row>
    <row r="171" spans="1:1">
      <c r="A171" s="480"/>
    </row>
    <row r="172" spans="1:1">
      <c r="A172" s="480"/>
    </row>
    <row r="173" spans="1:1">
      <c r="A173" s="480"/>
    </row>
    <row r="174" spans="1:1">
      <c r="A174" s="480"/>
    </row>
    <row r="175" spans="1:1">
      <c r="A175" s="480"/>
    </row>
    <row r="176" spans="1:1">
      <c r="A176" s="480"/>
    </row>
    <row r="177" spans="1:1">
      <c r="A177" s="480"/>
    </row>
    <row r="178" spans="1:1">
      <c r="A178" s="480"/>
    </row>
    <row r="179" spans="1:1">
      <c r="A179" s="480"/>
    </row>
    <row r="180" spans="1:1">
      <c r="A180" s="480"/>
    </row>
    <row r="181" spans="1:1">
      <c r="A181" s="480"/>
    </row>
    <row r="182" spans="1:1" ht="15" customHeight="1">
      <c r="A182" s="480"/>
    </row>
    <row r="183" spans="1:1">
      <c r="A183" s="480"/>
    </row>
    <row r="184" spans="1:1">
      <c r="A184" s="480"/>
    </row>
    <row r="185" spans="1:1">
      <c r="A185" s="480"/>
    </row>
    <row r="186" spans="1:1">
      <c r="A186" s="480"/>
    </row>
    <row r="187" spans="1:1">
      <c r="A187" s="480"/>
    </row>
    <row r="188" spans="1:1">
      <c r="A188" s="480"/>
    </row>
    <row r="189" spans="1:1">
      <c r="A189" s="480"/>
    </row>
    <row r="190" spans="1:1">
      <c r="A190" s="480"/>
    </row>
    <row r="191" spans="1:1">
      <c r="A191" s="480"/>
    </row>
    <row r="192" spans="1:1">
      <c r="A192" s="480"/>
    </row>
    <row r="193" spans="1:1">
      <c r="A193" s="480"/>
    </row>
    <row r="196" spans="1:1">
      <c r="A196" s="480"/>
    </row>
    <row r="197" spans="1:1">
      <c r="A197" s="480"/>
    </row>
    <row r="198" spans="1:1">
      <c r="A198" s="480"/>
    </row>
    <row r="199" spans="1:1">
      <c r="A199" s="480"/>
    </row>
    <row r="200" spans="1:1">
      <c r="A200" s="480"/>
    </row>
    <row r="201" spans="1:1">
      <c r="A201" s="480"/>
    </row>
    <row r="202" spans="1:1">
      <c r="A202" s="480"/>
    </row>
    <row r="203" spans="1:1">
      <c r="A203" s="480"/>
    </row>
    <row r="204" spans="1:1">
      <c r="A204" s="480"/>
    </row>
    <row r="205" spans="1:1">
      <c r="A205" s="480"/>
    </row>
    <row r="206" spans="1:1">
      <c r="A206" s="480"/>
    </row>
    <row r="207" spans="1:1">
      <c r="A207" s="480"/>
    </row>
    <row r="208" spans="1:1">
      <c r="A208" s="480"/>
    </row>
    <row r="209" spans="1:1">
      <c r="A209" s="480"/>
    </row>
    <row r="210" spans="1:1">
      <c r="A210" s="480"/>
    </row>
    <row r="211" spans="1:1">
      <c r="A211" s="480"/>
    </row>
    <row r="212" spans="1:1">
      <c r="A212" s="480"/>
    </row>
    <row r="213" spans="1:1">
      <c r="A213" s="480"/>
    </row>
    <row r="214" spans="1:1" ht="15" customHeight="1">
      <c r="A214" s="480"/>
    </row>
    <row r="215" spans="1:1">
      <c r="A215" s="480"/>
    </row>
    <row r="216" spans="1:1">
      <c r="A216" s="480"/>
    </row>
    <row r="217" spans="1:1">
      <c r="A217" s="480"/>
    </row>
    <row r="218" spans="1:1">
      <c r="A218" s="480"/>
    </row>
    <row r="219" spans="1:1">
      <c r="A219" s="480"/>
    </row>
    <row r="220" spans="1:1">
      <c r="A220" s="480"/>
    </row>
    <row r="221" spans="1:1">
      <c r="A221" s="480"/>
    </row>
    <row r="222" spans="1:1">
      <c r="A222" s="480"/>
    </row>
    <row r="223" spans="1:1">
      <c r="A223" s="480"/>
    </row>
    <row r="224" spans="1:1">
      <c r="A224" s="480"/>
    </row>
    <row r="225" spans="1:1">
      <c r="A225" s="480"/>
    </row>
    <row r="226" spans="1:1" ht="15" customHeight="1">
      <c r="A226" s="480"/>
    </row>
    <row r="227" spans="1:1">
      <c r="A227" s="480"/>
    </row>
    <row r="228" spans="1:1">
      <c r="A228" s="480"/>
    </row>
    <row r="229" spans="1:1">
      <c r="A229" s="480"/>
    </row>
    <row r="230" spans="1:1">
      <c r="A230" s="480"/>
    </row>
    <row r="231" spans="1:1">
      <c r="A231" s="480"/>
    </row>
    <row r="232" spans="1:1">
      <c r="A232" s="480"/>
    </row>
    <row r="233" spans="1:1">
      <c r="A233" s="480"/>
    </row>
    <row r="234" spans="1:1">
      <c r="A234" s="480"/>
    </row>
    <row r="235" spans="1:1">
      <c r="A235" s="480"/>
    </row>
    <row r="236" spans="1:1">
      <c r="A236" s="480"/>
    </row>
    <row r="237" spans="1:1">
      <c r="A237" s="480"/>
    </row>
    <row r="238" spans="1:1" ht="15" customHeight="1">
      <c r="A238" s="480"/>
    </row>
    <row r="239" spans="1:1">
      <c r="A239" s="480"/>
    </row>
    <row r="240" spans="1:1">
      <c r="A240" s="480"/>
    </row>
    <row r="241" spans="1:1">
      <c r="A241" s="480"/>
    </row>
    <row r="242" spans="1:1" ht="15" customHeight="1">
      <c r="A242" s="480"/>
    </row>
    <row r="243" spans="1:1">
      <c r="A243" s="480"/>
    </row>
    <row r="244" spans="1:1">
      <c r="A244" s="480"/>
    </row>
    <row r="245" spans="1:1">
      <c r="A245" s="480"/>
    </row>
    <row r="246" spans="1:1">
      <c r="A246" s="480"/>
    </row>
    <row r="247" spans="1:1">
      <c r="A247" s="480"/>
    </row>
    <row r="248" spans="1:1">
      <c r="A248" s="480"/>
    </row>
    <row r="249" spans="1:1">
      <c r="A249" s="480"/>
    </row>
    <row r="250" spans="1:1">
      <c r="A250" s="480"/>
    </row>
    <row r="251" spans="1:1">
      <c r="A251" s="480"/>
    </row>
    <row r="252" spans="1:1">
      <c r="A252" s="480"/>
    </row>
    <row r="253" spans="1:1">
      <c r="A253" s="480"/>
    </row>
    <row r="254" spans="1:1">
      <c r="A254" s="480"/>
    </row>
    <row r="255" spans="1:1">
      <c r="A255" s="480"/>
    </row>
    <row r="256" spans="1:1">
      <c r="A256" s="480"/>
    </row>
    <row r="257" spans="1:1">
      <c r="A257" s="480"/>
    </row>
    <row r="258" spans="1:1">
      <c r="A258" s="480"/>
    </row>
    <row r="259" spans="1:1">
      <c r="A259" s="480"/>
    </row>
    <row r="260" spans="1:1">
      <c r="A260" s="480"/>
    </row>
    <row r="261" spans="1:1">
      <c r="A261" s="480"/>
    </row>
    <row r="262" spans="1:1">
      <c r="A262" s="480"/>
    </row>
    <row r="263" spans="1:1">
      <c r="A263" s="480"/>
    </row>
    <row r="264" spans="1:1">
      <c r="A264" s="480"/>
    </row>
    <row r="265" spans="1:1">
      <c r="A265" s="480"/>
    </row>
    <row r="266" spans="1:1">
      <c r="A266" s="480"/>
    </row>
    <row r="267" spans="1:1">
      <c r="A267" s="480"/>
    </row>
    <row r="268" spans="1:1">
      <c r="A268" s="480"/>
    </row>
    <row r="269" spans="1:1">
      <c r="A269" s="480"/>
    </row>
    <row r="270" spans="1:1" ht="15" customHeight="1">
      <c r="A270" s="480"/>
    </row>
    <row r="271" spans="1:1">
      <c r="A271" s="480"/>
    </row>
    <row r="272" spans="1:1">
      <c r="A272" s="480"/>
    </row>
    <row r="273" spans="1:1">
      <c r="A273" s="480"/>
    </row>
    <row r="274" spans="1:1">
      <c r="A274" s="480"/>
    </row>
    <row r="275" spans="1:1">
      <c r="A275" s="480"/>
    </row>
    <row r="276" spans="1:1">
      <c r="A276" s="480"/>
    </row>
    <row r="277" spans="1:1">
      <c r="A277" s="480"/>
    </row>
    <row r="278" spans="1:1" ht="15" customHeight="1">
      <c r="A278" s="480"/>
    </row>
    <row r="279" spans="1:1">
      <c r="A279" s="480"/>
    </row>
    <row r="280" spans="1:1">
      <c r="A280" s="480"/>
    </row>
    <row r="281" spans="1:1">
      <c r="A281" s="480"/>
    </row>
    <row r="282" spans="1:1">
      <c r="A282" s="480"/>
    </row>
    <row r="283" spans="1:1">
      <c r="A283" s="480"/>
    </row>
    <row r="284" spans="1:1">
      <c r="A284" s="480"/>
    </row>
    <row r="285" spans="1:1">
      <c r="A285" s="480"/>
    </row>
    <row r="286" spans="1:1">
      <c r="A286" s="480"/>
    </row>
    <row r="287" spans="1:1">
      <c r="A287" s="480"/>
    </row>
    <row r="288" spans="1:1">
      <c r="A288" s="480"/>
    </row>
    <row r="289" spans="1:1">
      <c r="A289" s="480"/>
    </row>
    <row r="290" spans="1:1">
      <c r="A290" s="480"/>
    </row>
    <row r="291" spans="1:1">
      <c r="A291" s="480"/>
    </row>
    <row r="297" spans="1:1">
      <c r="A297" s="499"/>
    </row>
    <row r="298" spans="1:1">
      <c r="A298" s="480"/>
    </row>
    <row r="299" spans="1:1">
      <c r="A299" s="480"/>
    </row>
    <row r="300" spans="1:1">
      <c r="A300" s="480"/>
    </row>
    <row r="301" spans="1:1">
      <c r="A301" s="480"/>
    </row>
    <row r="302" spans="1:1">
      <c r="A302" s="480"/>
    </row>
    <row r="303" spans="1:1">
      <c r="A303" s="480"/>
    </row>
    <row r="304" spans="1:1">
      <c r="A304" s="480"/>
    </row>
    <row r="305" spans="1:1">
      <c r="A305" s="480"/>
    </row>
    <row r="306" spans="1:1">
      <c r="A306" s="480"/>
    </row>
    <row r="307" spans="1:1">
      <c r="A307" s="480"/>
    </row>
    <row r="308" spans="1:1">
      <c r="A308" s="480"/>
    </row>
    <row r="309" spans="1:1">
      <c r="A309" s="480"/>
    </row>
    <row r="310" spans="1:1">
      <c r="A310" s="480"/>
    </row>
    <row r="311" spans="1:1">
      <c r="A311" s="480"/>
    </row>
    <row r="312" spans="1:1">
      <c r="A312" s="480"/>
    </row>
    <row r="313" spans="1:1">
      <c r="A313" s="480"/>
    </row>
    <row r="314" spans="1:1">
      <c r="A314" s="480"/>
    </row>
    <row r="315" spans="1:1">
      <c r="A315" s="480"/>
    </row>
    <row r="316" spans="1:1">
      <c r="A316" s="480"/>
    </row>
    <row r="317" spans="1:1">
      <c r="A317" s="480"/>
    </row>
    <row r="318" spans="1:1">
      <c r="A318" s="480"/>
    </row>
    <row r="319" spans="1:1">
      <c r="A319" s="480"/>
    </row>
    <row r="320" spans="1:1">
      <c r="A320" s="480"/>
    </row>
    <row r="321" spans="1:1">
      <c r="A321" s="480"/>
    </row>
    <row r="322" spans="1:1">
      <c r="A322" s="480"/>
    </row>
    <row r="323" spans="1:1">
      <c r="A323" s="480"/>
    </row>
    <row r="324" spans="1:1">
      <c r="A324" s="480"/>
    </row>
    <row r="325" spans="1:1">
      <c r="A325" s="480"/>
    </row>
    <row r="326" spans="1:1">
      <c r="A326" s="480"/>
    </row>
    <row r="327" spans="1:1">
      <c r="A327" s="480"/>
    </row>
    <row r="328" spans="1:1">
      <c r="A328" s="480"/>
    </row>
    <row r="329" spans="1:1">
      <c r="A329" s="480"/>
    </row>
    <row r="330" spans="1:1">
      <c r="A330" s="480"/>
    </row>
    <row r="331" spans="1:1">
      <c r="A331" s="480"/>
    </row>
    <row r="332" spans="1:1">
      <c r="A332" s="480"/>
    </row>
    <row r="333" spans="1:1">
      <c r="A333" s="480"/>
    </row>
    <row r="334" spans="1:1">
      <c r="A334" s="480"/>
    </row>
    <row r="335" spans="1:1">
      <c r="A335" s="480"/>
    </row>
    <row r="336" spans="1:1" ht="15" customHeight="1">
      <c r="A336" s="480"/>
    </row>
    <row r="337" spans="1:1">
      <c r="A337" s="480"/>
    </row>
    <row r="338" spans="1:1">
      <c r="A338" s="480"/>
    </row>
    <row r="339" spans="1:1">
      <c r="A339" s="480"/>
    </row>
    <row r="340" spans="1:1" ht="15" customHeight="1">
      <c r="A340" s="480"/>
    </row>
    <row r="341" spans="1:1">
      <c r="A341" s="480"/>
    </row>
    <row r="342" spans="1:1">
      <c r="A342" s="480"/>
    </row>
    <row r="343" spans="1:1">
      <c r="A343" s="480"/>
    </row>
    <row r="344" spans="1:1">
      <c r="A344" s="480"/>
    </row>
    <row r="345" spans="1:1">
      <c r="A345" s="480"/>
    </row>
    <row r="346" spans="1:1">
      <c r="A346" s="480"/>
    </row>
    <row r="347" spans="1:1">
      <c r="A347" s="480"/>
    </row>
    <row r="348" spans="1:1">
      <c r="A348" s="480"/>
    </row>
    <row r="349" spans="1:1">
      <c r="A349" s="480"/>
    </row>
    <row r="350" spans="1:1">
      <c r="A350" s="480"/>
    </row>
    <row r="351" spans="1:1">
      <c r="A351" s="480"/>
    </row>
    <row r="352" spans="1:1" ht="15" customHeight="1">
      <c r="A352" s="480"/>
    </row>
    <row r="353" spans="1:1">
      <c r="A353" s="480"/>
    </row>
    <row r="354" spans="1:1">
      <c r="A354" s="480"/>
    </row>
    <row r="355" spans="1:1">
      <c r="A355" s="480"/>
    </row>
    <row r="356" spans="1:1">
      <c r="A356" s="480"/>
    </row>
    <row r="357" spans="1:1">
      <c r="A357" s="480"/>
    </row>
    <row r="358" spans="1:1">
      <c r="A358" s="480"/>
    </row>
    <row r="359" spans="1:1">
      <c r="A359" s="480"/>
    </row>
    <row r="360" spans="1:1">
      <c r="A360" s="480"/>
    </row>
    <row r="361" spans="1:1">
      <c r="A361" s="480"/>
    </row>
    <row r="362" spans="1:1" ht="15" customHeight="1">
      <c r="A362" s="480"/>
    </row>
    <row r="363" spans="1:1">
      <c r="A363" s="480"/>
    </row>
    <row r="364" spans="1:1">
      <c r="A364" s="480"/>
    </row>
    <row r="365" spans="1:1">
      <c r="A365" s="480"/>
    </row>
    <row r="366" spans="1:1">
      <c r="A366" s="480"/>
    </row>
    <row r="367" spans="1:1">
      <c r="A367" s="480"/>
    </row>
    <row r="368" spans="1:1">
      <c r="A368" s="480"/>
    </row>
    <row r="369" spans="1:1">
      <c r="A369" s="480"/>
    </row>
    <row r="370" spans="1:1">
      <c r="A370" s="480"/>
    </row>
    <row r="371" spans="1:1">
      <c r="A371" s="480"/>
    </row>
    <row r="372" spans="1:1">
      <c r="A372" s="480"/>
    </row>
    <row r="373" spans="1:1">
      <c r="A373" s="480"/>
    </row>
    <row r="374" spans="1:1">
      <c r="A374" s="480"/>
    </row>
    <row r="375" spans="1:1">
      <c r="A375" s="480"/>
    </row>
    <row r="376" spans="1:1">
      <c r="A376" s="480"/>
    </row>
    <row r="377" spans="1:1">
      <c r="A377" s="480"/>
    </row>
    <row r="378" spans="1:1">
      <c r="A378" s="480"/>
    </row>
    <row r="379" spans="1:1">
      <c r="A379" s="480"/>
    </row>
    <row r="380" spans="1:1">
      <c r="A380" s="480"/>
    </row>
    <row r="381" spans="1:1">
      <c r="A381" s="480"/>
    </row>
    <row r="382" spans="1:1">
      <c r="A382" s="480"/>
    </row>
    <row r="383" spans="1:1">
      <c r="A383" s="480"/>
    </row>
    <row r="384" spans="1:1" ht="15" customHeight="1">
      <c r="A384" s="480"/>
    </row>
    <row r="385" spans="1:1">
      <c r="A385" s="480"/>
    </row>
    <row r="386" spans="1:1">
      <c r="A386" s="480"/>
    </row>
    <row r="387" spans="1:1">
      <c r="A387" s="480"/>
    </row>
    <row r="388" spans="1:1">
      <c r="A388" s="480"/>
    </row>
    <row r="389" spans="1:1">
      <c r="A389" s="480"/>
    </row>
    <row r="390" spans="1:1">
      <c r="A390" s="480"/>
    </row>
    <row r="391" spans="1:1">
      <c r="A391" s="480"/>
    </row>
    <row r="392" spans="1:1">
      <c r="A392" s="480"/>
    </row>
    <row r="393" spans="1:1">
      <c r="A393" s="480"/>
    </row>
    <row r="394" spans="1:1" ht="15" customHeight="1">
      <c r="A394" s="480"/>
    </row>
    <row r="395" spans="1:1">
      <c r="A395" s="480"/>
    </row>
    <row r="396" spans="1:1">
      <c r="A396" s="480"/>
    </row>
    <row r="397" spans="1:1">
      <c r="A397" s="480"/>
    </row>
    <row r="398" spans="1:1">
      <c r="A398" s="480"/>
    </row>
    <row r="399" spans="1:1">
      <c r="A399" s="480"/>
    </row>
    <row r="400" spans="1:1">
      <c r="A400" s="480"/>
    </row>
    <row r="401" spans="1:1">
      <c r="A401" s="480"/>
    </row>
    <row r="402" spans="1:1">
      <c r="A402" s="480"/>
    </row>
    <row r="403" spans="1:1">
      <c r="A403" s="480"/>
    </row>
    <row r="404" spans="1:1">
      <c r="A404" s="480"/>
    </row>
    <row r="405" spans="1:1">
      <c r="A405" s="480"/>
    </row>
    <row r="406" spans="1:1">
      <c r="A406" s="480"/>
    </row>
    <row r="407" spans="1:1">
      <c r="A407" s="480"/>
    </row>
    <row r="408" spans="1:1">
      <c r="A408" s="480"/>
    </row>
    <row r="409" spans="1:1">
      <c r="A409" s="480"/>
    </row>
    <row r="410" spans="1:1">
      <c r="A410" s="480"/>
    </row>
    <row r="411" spans="1:1">
      <c r="A411" s="480"/>
    </row>
    <row r="412" spans="1:1">
      <c r="A412" s="480"/>
    </row>
    <row r="413" spans="1:1">
      <c r="A413" s="480"/>
    </row>
    <row r="414" spans="1:1">
      <c r="A414" s="480"/>
    </row>
    <row r="415" spans="1:1">
      <c r="A415" s="480"/>
    </row>
    <row r="416" spans="1:1">
      <c r="A416" s="480"/>
    </row>
    <row r="417" spans="1:1">
      <c r="A417" s="480"/>
    </row>
    <row r="418" spans="1:1">
      <c r="A418" s="480"/>
    </row>
    <row r="419" spans="1:1">
      <c r="A419" s="480"/>
    </row>
    <row r="420" spans="1:1">
      <c r="A420" s="480"/>
    </row>
    <row r="421" spans="1:1">
      <c r="A421" s="480"/>
    </row>
    <row r="422" spans="1:1">
      <c r="A422" s="480"/>
    </row>
    <row r="423" spans="1:1">
      <c r="A423" s="480"/>
    </row>
    <row r="424" spans="1:1">
      <c r="A424" s="480"/>
    </row>
    <row r="425" spans="1:1">
      <c r="A425" s="480"/>
    </row>
    <row r="426" spans="1:1">
      <c r="A426" s="480"/>
    </row>
    <row r="427" spans="1:1">
      <c r="A427" s="480"/>
    </row>
    <row r="428" spans="1:1">
      <c r="A428" s="480"/>
    </row>
    <row r="429" spans="1:1">
      <c r="A429" s="480"/>
    </row>
    <row r="430" spans="1:1">
      <c r="A430" s="480"/>
    </row>
    <row r="431" spans="1:1">
      <c r="A431" s="480"/>
    </row>
    <row r="432" spans="1:1">
      <c r="A432" s="480"/>
    </row>
    <row r="433" spans="1:1">
      <c r="A433" s="480"/>
    </row>
    <row r="434" spans="1:1">
      <c r="A434" s="480"/>
    </row>
    <row r="435" spans="1:1">
      <c r="A435" s="480"/>
    </row>
    <row r="436" spans="1:1">
      <c r="A436" s="480"/>
    </row>
    <row r="437" spans="1:1">
      <c r="A437" s="480"/>
    </row>
    <row r="438" spans="1:1">
      <c r="A438" s="480"/>
    </row>
    <row r="439" spans="1:1">
      <c r="A439" s="480"/>
    </row>
    <row r="440" spans="1:1">
      <c r="A440" s="480"/>
    </row>
    <row r="441" spans="1:1">
      <c r="A441" s="480"/>
    </row>
    <row r="442" spans="1:1">
      <c r="A442" s="480"/>
    </row>
    <row r="443" spans="1:1">
      <c r="A443" s="480"/>
    </row>
    <row r="444" spans="1:1">
      <c r="A444" s="480"/>
    </row>
    <row r="445" spans="1:1">
      <c r="A445" s="480"/>
    </row>
    <row r="446" spans="1:1">
      <c r="A446" s="480"/>
    </row>
    <row r="447" spans="1:1">
      <c r="A447" s="480"/>
    </row>
    <row r="448" spans="1:1">
      <c r="A448" s="480"/>
    </row>
    <row r="449" spans="1:1">
      <c r="A449" s="480"/>
    </row>
    <row r="450" spans="1:1">
      <c r="A450" s="480"/>
    </row>
    <row r="451" spans="1:1">
      <c r="A451" s="480"/>
    </row>
    <row r="452" spans="1:1">
      <c r="A452" s="480"/>
    </row>
    <row r="453" spans="1:1">
      <c r="A453" s="480"/>
    </row>
    <row r="454" spans="1:1">
      <c r="A454" s="480"/>
    </row>
    <row r="455" spans="1:1">
      <c r="A455" s="480"/>
    </row>
    <row r="456" spans="1:1">
      <c r="A456" s="480"/>
    </row>
    <row r="457" spans="1:1">
      <c r="A457" s="480"/>
    </row>
    <row r="458" spans="1:1">
      <c r="A458" s="480"/>
    </row>
    <row r="459" spans="1:1">
      <c r="A459" s="480"/>
    </row>
    <row r="460" spans="1:1">
      <c r="A460" s="480"/>
    </row>
    <row r="461" spans="1:1">
      <c r="A461" s="480"/>
    </row>
    <row r="462" spans="1:1">
      <c r="A462" s="480"/>
    </row>
    <row r="463" spans="1:1">
      <c r="A463" s="480"/>
    </row>
    <row r="464" spans="1:1">
      <c r="A464" s="480"/>
    </row>
    <row r="465" spans="1:1">
      <c r="A465" s="480"/>
    </row>
    <row r="466" spans="1:1">
      <c r="A466" s="480"/>
    </row>
    <row r="467" spans="1:1">
      <c r="A467" s="480"/>
    </row>
    <row r="468" spans="1:1">
      <c r="A468" s="480"/>
    </row>
    <row r="469" spans="1:1">
      <c r="A469" s="480"/>
    </row>
    <row r="470" spans="1:1">
      <c r="A470" s="480"/>
    </row>
    <row r="471" spans="1:1">
      <c r="A471" s="480"/>
    </row>
    <row r="472" spans="1:1">
      <c r="A472" s="480"/>
    </row>
    <row r="473" spans="1:1">
      <c r="A473" s="480"/>
    </row>
    <row r="474" spans="1:1">
      <c r="A474" s="480"/>
    </row>
    <row r="475" spans="1:1">
      <c r="A475" s="480"/>
    </row>
    <row r="476" spans="1:1">
      <c r="A476" s="480"/>
    </row>
    <row r="477" spans="1:1">
      <c r="A477" s="480"/>
    </row>
    <row r="478" spans="1:1">
      <c r="A478" s="480"/>
    </row>
    <row r="479" spans="1:1">
      <c r="A479" s="480"/>
    </row>
    <row r="480" spans="1:1">
      <c r="A480" s="480"/>
    </row>
    <row r="481" spans="1:1">
      <c r="A481" s="480"/>
    </row>
    <row r="482" spans="1:1">
      <c r="A482" s="480"/>
    </row>
    <row r="483" spans="1:1">
      <c r="A483" s="480"/>
    </row>
    <row r="489" spans="1:1">
      <c r="A489" s="499"/>
    </row>
    <row r="490" spans="1:1">
      <c r="A490" s="480"/>
    </row>
    <row r="491" spans="1:1">
      <c r="A491" s="480"/>
    </row>
    <row r="492" spans="1:1">
      <c r="A492" s="480"/>
    </row>
    <row r="493" spans="1:1">
      <c r="A493" s="480"/>
    </row>
    <row r="494" spans="1:1">
      <c r="A494" s="480"/>
    </row>
    <row r="495" spans="1:1">
      <c r="A495" s="480"/>
    </row>
    <row r="496" spans="1:1">
      <c r="A496" s="480"/>
    </row>
    <row r="497" spans="1:1">
      <c r="A497" s="480"/>
    </row>
    <row r="498" spans="1:1">
      <c r="A498" s="480"/>
    </row>
    <row r="499" spans="1:1">
      <c r="A499" s="480"/>
    </row>
    <row r="500" spans="1:1" ht="15" customHeight="1">
      <c r="A500" s="480"/>
    </row>
    <row r="501" spans="1:1">
      <c r="A501" s="480"/>
    </row>
    <row r="502" spans="1:1">
      <c r="A502" s="480"/>
    </row>
    <row r="503" spans="1:1">
      <c r="A503" s="480"/>
    </row>
    <row r="504" spans="1:1">
      <c r="A504" s="480"/>
    </row>
    <row r="505" spans="1:1">
      <c r="A505" s="480"/>
    </row>
    <row r="506" spans="1:1">
      <c r="A506" s="480"/>
    </row>
    <row r="507" spans="1:1">
      <c r="A507" s="480"/>
    </row>
    <row r="508" spans="1:1">
      <c r="A508" s="480"/>
    </row>
    <row r="509" spans="1:1">
      <c r="A509" s="480"/>
    </row>
    <row r="510" spans="1:1">
      <c r="A510" s="480"/>
    </row>
    <row r="511" spans="1:1">
      <c r="A511" s="480"/>
    </row>
    <row r="512" spans="1:1">
      <c r="A512" s="480"/>
    </row>
    <row r="513" spans="1:1">
      <c r="A513" s="480"/>
    </row>
    <row r="514" spans="1:1">
      <c r="A514" s="480"/>
    </row>
    <row r="515" spans="1:1">
      <c r="A515" s="480"/>
    </row>
    <row r="516" spans="1:1">
      <c r="A516" s="480"/>
    </row>
    <row r="517" spans="1:1">
      <c r="A517" s="480"/>
    </row>
    <row r="518" spans="1:1">
      <c r="A518" s="480"/>
    </row>
    <row r="519" spans="1:1">
      <c r="A519" s="480"/>
    </row>
    <row r="520" spans="1:1">
      <c r="A520" s="480"/>
    </row>
    <row r="521" spans="1:1">
      <c r="A521" s="480"/>
    </row>
    <row r="522" spans="1:1">
      <c r="A522" s="480"/>
    </row>
    <row r="523" spans="1:1">
      <c r="A523" s="480"/>
    </row>
    <row r="524" spans="1:1">
      <c r="A524" s="480"/>
    </row>
    <row r="525" spans="1:1">
      <c r="A525" s="480"/>
    </row>
    <row r="526" spans="1:1">
      <c r="A526" s="480"/>
    </row>
    <row r="527" spans="1:1">
      <c r="A527" s="480"/>
    </row>
    <row r="528" spans="1:1">
      <c r="A528" s="480"/>
    </row>
    <row r="529" spans="1:1">
      <c r="A529" s="480"/>
    </row>
    <row r="530" spans="1:1" ht="15" customHeight="1">
      <c r="A530" s="480"/>
    </row>
    <row r="531" spans="1:1">
      <c r="A531" s="480"/>
    </row>
    <row r="532" spans="1:1">
      <c r="A532" s="480"/>
    </row>
    <row r="533" spans="1:1">
      <c r="A533" s="480"/>
    </row>
    <row r="534" spans="1:1">
      <c r="A534" s="480"/>
    </row>
    <row r="535" spans="1:1">
      <c r="A535" s="480"/>
    </row>
    <row r="536" spans="1:1">
      <c r="A536" s="480"/>
    </row>
    <row r="537" spans="1:1">
      <c r="A537" s="480"/>
    </row>
    <row r="539" spans="1:1">
      <c r="A539" s="480"/>
    </row>
    <row r="540" spans="1:1">
      <c r="A540" s="480"/>
    </row>
    <row r="541" spans="1:1">
      <c r="A541" s="480"/>
    </row>
    <row r="542" spans="1:1">
      <c r="A542" s="480"/>
    </row>
    <row r="543" spans="1:1">
      <c r="A543" s="480"/>
    </row>
    <row r="544" spans="1:1">
      <c r="A544" s="480"/>
    </row>
    <row r="545" spans="1:1">
      <c r="A545" s="480"/>
    </row>
    <row r="546" spans="1:1">
      <c r="A546" s="480"/>
    </row>
    <row r="547" spans="1:1">
      <c r="A547" s="480"/>
    </row>
    <row r="548" spans="1:1">
      <c r="A548" s="480"/>
    </row>
    <row r="549" spans="1:1">
      <c r="A549" s="480"/>
    </row>
    <row r="550" spans="1:1">
      <c r="A550" s="480"/>
    </row>
    <row r="551" spans="1:1">
      <c r="A551" s="480"/>
    </row>
    <row r="552" spans="1:1">
      <c r="A552" s="480"/>
    </row>
    <row r="553" spans="1:1">
      <c r="A553" s="480"/>
    </row>
    <row r="554" spans="1:1">
      <c r="A554" s="480"/>
    </row>
    <row r="555" spans="1:1">
      <c r="A555" s="480"/>
    </row>
    <row r="556" spans="1:1">
      <c r="A556" s="480"/>
    </row>
    <row r="557" spans="1:1">
      <c r="A557" s="480"/>
    </row>
    <row r="558" spans="1:1">
      <c r="A558" s="480"/>
    </row>
    <row r="559" spans="1:1">
      <c r="A559" s="480"/>
    </row>
    <row r="560" spans="1:1">
      <c r="A560" s="480"/>
    </row>
    <row r="561" spans="1:1" ht="15" customHeight="1">
      <c r="A561" s="480"/>
    </row>
    <row r="562" spans="1:1">
      <c r="A562" s="480"/>
    </row>
    <row r="563" spans="1:1" ht="15" customHeight="1">
      <c r="A563" s="480"/>
    </row>
    <row r="564" spans="1:1">
      <c r="A564" s="480"/>
    </row>
    <row r="565" spans="1:1">
      <c r="A565" s="480"/>
    </row>
    <row r="566" spans="1:1">
      <c r="A566" s="480"/>
    </row>
    <row r="567" spans="1:1">
      <c r="A567" s="480"/>
    </row>
    <row r="568" spans="1:1">
      <c r="A568" s="480"/>
    </row>
    <row r="569" spans="1:1">
      <c r="A569" s="480"/>
    </row>
    <row r="570" spans="1:1">
      <c r="A570" s="480"/>
    </row>
    <row r="571" spans="1:1">
      <c r="A571" s="480"/>
    </row>
    <row r="572" spans="1:1">
      <c r="A572" s="480"/>
    </row>
    <row r="573" spans="1:1" ht="15" customHeight="1">
      <c r="A573" s="480"/>
    </row>
    <row r="574" spans="1:1">
      <c r="A574" s="480"/>
    </row>
    <row r="575" spans="1:1">
      <c r="A575" s="480"/>
    </row>
    <row r="576" spans="1:1">
      <c r="A576" s="480"/>
    </row>
    <row r="577" spans="1:1">
      <c r="A577" s="480"/>
    </row>
    <row r="578" spans="1:1">
      <c r="A578" s="480"/>
    </row>
    <row r="579" spans="1:1">
      <c r="A579" s="480"/>
    </row>
    <row r="580" spans="1:1">
      <c r="A580" s="480"/>
    </row>
    <row r="581" spans="1:1">
      <c r="A581" s="480"/>
    </row>
    <row r="582" spans="1:1">
      <c r="A582" s="480"/>
    </row>
    <row r="583" spans="1:1">
      <c r="A583" s="480"/>
    </row>
    <row r="584" spans="1:1">
      <c r="A584" s="480"/>
    </row>
    <row r="585" spans="1:1">
      <c r="A585" s="480"/>
    </row>
    <row r="586" spans="1:1">
      <c r="A586" s="480"/>
    </row>
    <row r="587" spans="1:1">
      <c r="A587" s="480"/>
    </row>
    <row r="588" spans="1:1">
      <c r="A588" s="480"/>
    </row>
    <row r="589" spans="1:1">
      <c r="A589" s="480"/>
    </row>
    <row r="590" spans="1:1">
      <c r="A590" s="480"/>
    </row>
    <row r="591" spans="1:1">
      <c r="A591" s="480"/>
    </row>
    <row r="592" spans="1:1">
      <c r="A592" s="480"/>
    </row>
    <row r="593" spans="1:1">
      <c r="A593" s="480"/>
    </row>
    <row r="594" spans="1:1">
      <c r="A594" s="480"/>
    </row>
    <row r="595" spans="1:1">
      <c r="A595" s="480"/>
    </row>
    <row r="596" spans="1:1">
      <c r="A596" s="480"/>
    </row>
    <row r="597" spans="1:1">
      <c r="A597" s="480"/>
    </row>
    <row r="598" spans="1:1">
      <c r="A598" s="480"/>
    </row>
    <row r="599" spans="1:1">
      <c r="A599" s="480"/>
    </row>
    <row r="600" spans="1:1">
      <c r="A600" s="480"/>
    </row>
  </sheetData>
  <mergeCells count="7">
    <mergeCell ref="C90:D90"/>
    <mergeCell ref="B2:E2"/>
    <mergeCell ref="G2:L2"/>
    <mergeCell ref="C4:E4"/>
    <mergeCell ref="I4:L4"/>
    <mergeCell ref="I5:K6"/>
    <mergeCell ref="H7:L7"/>
  </mergeCells>
  <hyperlinks>
    <hyperlink ref="A22" r:id="rId1" display="http://unstats.un.org/unsd/cr/registry/regcs.asp?Cl=16&amp;Lg=1&amp;Co=311" xr:uid="{00000000-0004-0000-1600-000000000000}"/>
    <hyperlink ref="B112" r:id="rId2" display="http://unstats.un.org/unsd/cr/registry/regcs.asp?Cl=16&amp;Lg=1&amp;Co=3811" xr:uid="{00000000-0004-0000-1600-000001000000}"/>
    <hyperlink ref="B113" r:id="rId3" display="http://unstats.un.org/unsd/cr/registry/regcs.asp?Cl=16&amp;Lg=1&amp;Co=3812" xr:uid="{00000000-0004-0000-1600-000002000000}"/>
    <hyperlink ref="B114" r:id="rId4" display="http://unstats.un.org/unsd/cr/registry/regcs.asp?Cl=16&amp;Lg=1&amp;Co=3813" xr:uid="{00000000-0004-0000-1600-000003000000}"/>
    <hyperlink ref="B116" r:id="rId5" display="http://unstats.un.org/unsd/cr/registry/regcs.asp?Cl=16&amp;Lg=1&amp;Co=3814" xr:uid="{00000000-0004-0000-1600-000004000000}"/>
    <hyperlink ref="B117" r:id="rId6" display="http://unstats.un.org/unsd/cr/registry/regcs.asp?Cl=16&amp;Lg=1&amp;Co=3816" xr:uid="{00000000-0004-0000-1600-000005000000}"/>
    <hyperlink ref="C112" r:id="rId7" display="http://unstats.un.org/unsd/cr/registry/regcs.asp?Cl=16&amp;Lg=1&amp;Co=38112" xr:uid="{00000000-0004-0000-1600-000006000000}"/>
    <hyperlink ref="A36" r:id="rId8" display="http://unstats.un.org/unsd/cr/registry/regcs.asp?Cl=16&amp;Lg=1&amp;Co=312" xr:uid="{00000000-0004-0000-1600-000007000000}"/>
    <hyperlink ref="A49" r:id="rId9" display="http://unstats.un.org/unsd/cr/registry/regcs.asp?Cl=16&amp;Lg=1&amp;Co=316" xr:uid="{00000000-0004-0000-1600-000008000000}"/>
    <hyperlink ref="A56" r:id="rId10" display="http://unstats.un.org/unsd/cr/registry/regcs.asp?Cl=16&amp;Lg=1&amp;Co=317" xr:uid="{00000000-0004-0000-1600-000009000000}"/>
    <hyperlink ref="C23" r:id="rId11" display="http://unstats.un.org/unsd/cr/registry/regcs.asp?Cl=16&amp;Lg=1&amp;Co=31100" xr:uid="{00000000-0004-0000-1600-00000A000000}"/>
  </hyperlinks>
  <pageMargins left="0.7" right="0.7" top="0.75" bottom="0.75" header="0.3" footer="0.3"/>
  <pageSetup paperSize="9" scale="79" orientation="portrait" r:id="rId1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26"/>
  <sheetViews>
    <sheetView workbookViewId="0">
      <selection activeCell="F19" sqref="F19"/>
    </sheetView>
  </sheetViews>
  <sheetFormatPr defaultColWidth="8.85546875" defaultRowHeight="14.1"/>
  <cols>
    <col min="2" max="2" width="2.85546875" style="204" customWidth="1"/>
    <col min="3" max="3" width="117.85546875" customWidth="1"/>
  </cols>
  <sheetData>
    <row r="1" spans="1:3" ht="21" customHeight="1">
      <c r="A1" s="199" t="s">
        <v>2553</v>
      </c>
      <c r="B1" s="222"/>
      <c r="C1" s="200"/>
    </row>
    <row r="2" spans="1:3">
      <c r="A2" s="201">
        <v>1</v>
      </c>
      <c r="B2" s="202"/>
      <c r="C2" s="223" t="s">
        <v>2554</v>
      </c>
    </row>
    <row r="3" spans="1:3">
      <c r="A3" s="201">
        <v>2</v>
      </c>
      <c r="B3" s="202"/>
      <c r="C3" s="223" t="s">
        <v>2555</v>
      </c>
    </row>
    <row r="4" spans="1:3">
      <c r="A4" s="201">
        <v>3</v>
      </c>
      <c r="B4" s="202"/>
      <c r="C4" s="224" t="s">
        <v>2556</v>
      </c>
    </row>
    <row r="5" spans="1:3">
      <c r="A5" s="201">
        <v>4</v>
      </c>
      <c r="B5" s="202"/>
      <c r="C5" s="223" t="s">
        <v>2557</v>
      </c>
    </row>
    <row r="6" spans="1:3">
      <c r="A6" s="201">
        <v>5</v>
      </c>
      <c r="B6" s="202"/>
      <c r="C6" s="223" t="s">
        <v>2558</v>
      </c>
    </row>
    <row r="7" spans="1:3">
      <c r="A7" s="201">
        <v>6</v>
      </c>
      <c r="B7" s="202"/>
      <c r="C7" s="223" t="s">
        <v>2559</v>
      </c>
    </row>
    <row r="8" spans="1:3">
      <c r="A8" s="201">
        <v>7</v>
      </c>
      <c r="B8" s="202"/>
      <c r="C8" s="223" t="s">
        <v>2560</v>
      </c>
    </row>
    <row r="9" spans="1:3">
      <c r="A9" s="201">
        <v>8</v>
      </c>
      <c r="B9" s="202"/>
      <c r="C9" s="223" t="s">
        <v>2561</v>
      </c>
    </row>
    <row r="10" spans="1:3">
      <c r="A10" s="201">
        <v>9</v>
      </c>
      <c r="B10" s="202"/>
      <c r="C10" s="223" t="s">
        <v>2562</v>
      </c>
    </row>
    <row r="11" spans="1:3">
      <c r="A11" s="201">
        <v>10</v>
      </c>
      <c r="B11" s="202"/>
      <c r="C11" s="223" t="s">
        <v>2563</v>
      </c>
    </row>
    <row r="12" spans="1:3">
      <c r="A12" s="201">
        <v>11</v>
      </c>
      <c r="B12" s="202"/>
      <c r="C12" s="223" t="s">
        <v>2564</v>
      </c>
    </row>
    <row r="13" spans="1:3">
      <c r="A13" s="201">
        <v>12</v>
      </c>
      <c r="B13" s="202"/>
      <c r="C13" s="223" t="s">
        <v>2565</v>
      </c>
    </row>
    <row r="14" spans="1:3">
      <c r="A14" s="201">
        <v>13</v>
      </c>
      <c r="B14" s="202"/>
      <c r="C14" s="223" t="s">
        <v>2566</v>
      </c>
    </row>
    <row r="15" spans="1:3">
      <c r="A15" s="201">
        <v>14</v>
      </c>
      <c r="B15" s="202"/>
      <c r="C15" s="223" t="s">
        <v>2567</v>
      </c>
    </row>
    <row r="16" spans="1:3">
      <c r="A16" s="201">
        <v>15</v>
      </c>
      <c r="B16" s="202"/>
      <c r="C16" s="223" t="s">
        <v>2568</v>
      </c>
    </row>
    <row r="17" spans="1:3">
      <c r="A17" s="201">
        <v>16</v>
      </c>
      <c r="B17" s="202"/>
      <c r="C17" s="223" t="s">
        <v>2569</v>
      </c>
    </row>
    <row r="18" spans="1:3" ht="20.25" customHeight="1">
      <c r="A18" s="199" t="s">
        <v>2570</v>
      </c>
      <c r="B18" s="203"/>
      <c r="C18" s="200"/>
    </row>
    <row r="19" spans="1:3" ht="71.099999999999994" customHeight="1">
      <c r="A19" s="201">
        <v>1</v>
      </c>
      <c r="B19" s="202"/>
      <c r="C19" s="224" t="s">
        <v>39</v>
      </c>
    </row>
    <row r="20" spans="1:3">
      <c r="A20" s="201">
        <v>2</v>
      </c>
      <c r="B20" s="202"/>
      <c r="C20" s="223" t="s">
        <v>2571</v>
      </c>
    </row>
    <row r="21" spans="1:3">
      <c r="A21" s="201">
        <v>3</v>
      </c>
      <c r="B21" s="202"/>
      <c r="C21" s="223" t="s">
        <v>2572</v>
      </c>
    </row>
    <row r="22" spans="1:3">
      <c r="A22" s="201">
        <v>4</v>
      </c>
      <c r="B22" s="202"/>
      <c r="C22" s="223" t="s">
        <v>2573</v>
      </c>
    </row>
    <row r="23" spans="1:3">
      <c r="A23" s="201">
        <v>5</v>
      </c>
      <c r="B23" s="202"/>
      <c r="C23" s="223" t="s">
        <v>2566</v>
      </c>
    </row>
    <row r="24" spans="1:3" ht="25.5">
      <c r="A24" s="205">
        <v>6</v>
      </c>
      <c r="C24" s="225" t="s">
        <v>2574</v>
      </c>
    </row>
    <row r="25" spans="1:3">
      <c r="A25" s="205">
        <v>7</v>
      </c>
      <c r="C25" s="223" t="s">
        <v>2569</v>
      </c>
    </row>
    <row r="26" spans="1:3">
      <c r="A26" s="205">
        <v>8</v>
      </c>
      <c r="C26" s="226" t="s">
        <v>2575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Props1.xml><?xml version="1.0" encoding="utf-8"?>
<ds:datastoreItem xmlns:ds="http://schemas.openxmlformats.org/officeDocument/2006/customXml" ds:itemID="{8D3B1C1D-308B-452F-B855-92FB4D1ADB72}"/>
</file>

<file path=customXml/itemProps2.xml><?xml version="1.0" encoding="utf-8"?>
<ds:datastoreItem xmlns:ds="http://schemas.openxmlformats.org/officeDocument/2006/customXml" ds:itemID="{8C68A93F-6D7F-4B5A-B877-885340F80E0B}"/>
</file>

<file path=customXml/itemProps3.xml><?xml version="1.0" encoding="utf-8"?>
<ds:datastoreItem xmlns:ds="http://schemas.openxmlformats.org/officeDocument/2006/customXml" ds:itemID="{9614DD66-12E4-4727-BD26-898E2F9619DE}"/>
</file>

<file path=docProps/app.xml><?xml version="1.0" encoding="utf-8"?>
<Properties xmlns="http://schemas.openxmlformats.org/officeDocument/2006/extended-properties" xmlns:vt="http://schemas.openxmlformats.org/officeDocument/2006/docPropsVTypes">
  <Application>Microsoft Excel Online</Application>
  <Manager/>
  <Company>Soil Association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 Hellier</dc:creator>
  <cp:keywords/>
  <dc:description/>
  <cp:lastModifiedBy/>
  <cp:revision/>
  <dcterms:created xsi:type="dcterms:W3CDTF">2005-01-24T17:03:19Z</dcterms:created>
  <dcterms:modified xsi:type="dcterms:W3CDTF">2025-04-28T15:03:04Z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Order">
    <vt:r8>88059600</vt:r8>
  </property>
  <property fmtid="{D5CDD505-2E9C-101B-9397-08002B2CF9AE}" pid="4" name="MediaServiceImageTags">
    <vt:lpwstr/>
  </property>
</Properties>
</file>